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yNDlSQRqMNNuCS/q73UhYkKGP5U/hFhyI/ddsicDO1aOlGiJY/VSuMZKWCF1fwAIl+Uqvom5pOZAbu3hBMi+Q==" workbookSaltValue="uANSyzXAeRCDBJnxF8LbQ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C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W10" i="4"/>
  <c r="B10" i="4"/>
  <c r="BB8" i="4"/>
  <c r="AD8" i="4"/>
  <c r="I8" i="4"/>
  <c r="B8" i="4"/>
  <c r="E10" i="5" l="1"/>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<sst xmlns="http://schemas.openxmlformats.org/spreadsheetml/2006/main" count="240" uniqueCount="127">
  <si>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</si>
  <si>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</si>
  <si>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</si>
  <si>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</si>
  <si>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</si>
  <si>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</si>
  <si>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</si>
  <si>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</si>
  <si>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</si>
  <si>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</si>
  <si>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</si>
  <si>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</si>
  <si>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</si>
  <si>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</si>
  <si>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</si>
  <si>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</si>
  <si>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</si>
  <si>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</si>
  <si>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</si>
  <si>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</si>
  <si>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</si>
  <si>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</si>
  <si>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</si>
  <si>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</si>
  <si>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</si>
  <si>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</si>
  <si>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</si>
  <si>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</si>
  <si>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</si>
  <si>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</si>
  <si>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</si>
  <si>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</si>
  <si>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</si>
  <si>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</si>
  <si>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</si>
  <si>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</si>
  <si>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</si>
  <si>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</si>
  <si>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</si>
  <si>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</si>
  <si>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</si>
  <si>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</si>
  <si>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</si>
  <si>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</si>
  <si>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</si>
  <si>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</si>
  <si>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</si>
  <si>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</si>
  <si>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</si>
  <si>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</si>
  <si>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</si>
  <si>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</si>
  <si>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</si>
  <si>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</si>
  <si>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</si>
  <si>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</si>
  <si>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</si>
  <si>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</si>
  <si>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</si>
  <si>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</si>
  <si>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</si>
  <si>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</si>
  <si>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</si>
  <si>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</si>
  <si>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</si>
  <si>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</si>
  <si>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</si>
  <si>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</si>
  <si>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</si>
  <si>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</si>
  <si>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</si>
  <si>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</si>
  <si>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</si>
  <si>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</si>
  <si>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</si>
  <si>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</si>
  <si>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</si>
  <si>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</si>
  <si>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</si>
  <si>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</si>
  <si>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</si>
  <si>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</si>
  <si>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</si>
  <si>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</si>
  <si>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</si>
  <si>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</si>
  <si>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</si>
  <si>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</si>
  <si>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</si>
  <si>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</si>
  <si>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</si>
  <si>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</si>
  <si>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</si>
  <si>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</si>
  <si>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</si>
  <si>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</si>
  <si>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</si>
  <si>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</si>
  <si>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</si>
  <si>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</si>
  <si>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</si>
  <si>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</si>
  <si>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</si>
  <si>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</si>
  <si>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</si>
  <si>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</si>
  <si>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</si>
  <si>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</si>
  <si>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</si>
  <si>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</si>
  <si>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</si>
  <si>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</si>
  <si>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</si>
  <si>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</si>
  <si>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</si>
  <si>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</si>
  <si>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</si>
  <si>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</si>
  <si>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</si>
  <si>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</si>
  <si>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</si>
  <si>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</si>
  <si>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</si>
  <si>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</si>
  <si>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供用中の施設において，最長のものが２０年を経過した時点であり，建物や管路は耐用年数を超えるものではありませんが，今後劣化や故障によって維持管理経費や更新費用が増加していくことは必至です。計画的更新は最適整備構想及び経営戦略に基づいた実施を基本としますが，定期的に現場で劣化状況を確認を行い，計画のみにとらわれず使えるものはできる限り永く使うといった経費節減の努力の視点も必要と思われます。
●機械類は状況を見ながら耐用年数以上に使用しているものが大半であり故障に伴う修繕は度々発生している状況ですが，水処理に影響を及ぼす可能性が出た場合に限り修繕・更新等の対応をしているのが現状です。</t>
    <rPh sb="28" eb="30">
      <t>ジテン</t>
    </rPh>
    <rPh sb="59" eb="61">
      <t>コンゴ</t>
    </rPh>
    <rPh sb="61" eb="63">
      <t>レッカ</t>
    </rPh>
    <rPh sb="64" eb="66">
      <t>コショウ</t>
    </rPh>
    <rPh sb="70" eb="72">
      <t>イジ</t>
    </rPh>
    <rPh sb="72" eb="74">
      <t>カンリ</t>
    </rPh>
    <rPh sb="74" eb="76">
      <t>ケイヒ</t>
    </rPh>
    <rPh sb="77" eb="79">
      <t>コウシン</t>
    </rPh>
    <rPh sb="79" eb="81">
      <t>ヒヨウ</t>
    </rPh>
    <rPh sb="82" eb="84">
      <t>ゾウカ</t>
    </rPh>
    <rPh sb="91" eb="93">
      <t>ヒッシ</t>
    </rPh>
    <rPh sb="96" eb="99">
      <t>ケイカクテキ</t>
    </rPh>
    <rPh sb="99" eb="101">
      <t>コウシン</t>
    </rPh>
    <rPh sb="102" eb="104">
      <t>サイテキ</t>
    </rPh>
    <rPh sb="104" eb="106">
      <t>セイビ</t>
    </rPh>
    <rPh sb="106" eb="108">
      <t>コウソウ</t>
    </rPh>
    <rPh sb="108" eb="109">
      <t>オヨ</t>
    </rPh>
    <rPh sb="110" eb="112">
      <t>ケイエイ</t>
    </rPh>
    <rPh sb="112" eb="114">
      <t>センリャク</t>
    </rPh>
    <rPh sb="115" eb="116">
      <t>モト</t>
    </rPh>
    <rPh sb="119" eb="121">
      <t>ジッシ</t>
    </rPh>
    <rPh sb="122" eb="124">
      <t>キホン</t>
    </rPh>
    <rPh sb="130" eb="133">
      <t>テイキテキ</t>
    </rPh>
    <rPh sb="134" eb="136">
      <t>ゲンバ</t>
    </rPh>
    <rPh sb="137" eb="139">
      <t>レッカ</t>
    </rPh>
    <rPh sb="139" eb="141">
      <t>ジョウキョウ</t>
    </rPh>
    <rPh sb="142" eb="144">
      <t>カクニン</t>
    </rPh>
    <rPh sb="145" eb="146">
      <t>オコナ</t>
    </rPh>
    <rPh sb="148" eb="150">
      <t>ケイカク</t>
    </rPh>
    <rPh sb="158" eb="159">
      <t>ツカ</t>
    </rPh>
    <rPh sb="167" eb="168">
      <t>カギ</t>
    </rPh>
    <rPh sb="169" eb="170">
      <t>ナガ</t>
    </rPh>
    <rPh sb="171" eb="172">
      <t>ツカ</t>
    </rPh>
    <rPh sb="177" eb="179">
      <t>ケイヒ</t>
    </rPh>
    <rPh sb="179" eb="181">
      <t>セツゲン</t>
    </rPh>
    <rPh sb="182" eb="184">
      <t>ドリョク</t>
    </rPh>
    <rPh sb="185" eb="187">
      <t>シテン</t>
    </rPh>
    <rPh sb="188" eb="190">
      <t>ヒツヨウ</t>
    </rPh>
    <rPh sb="191" eb="192">
      <t>オモ</t>
    </rPh>
    <rPh sb="231" eb="233">
      <t>コショウ</t>
    </rPh>
    <rPh sb="234" eb="235">
      <t>トモナ</t>
    </rPh>
    <rPh sb="236" eb="238">
      <t>シュウゼン</t>
    </rPh>
    <rPh sb="239" eb="241">
      <t>タビタビ</t>
    </rPh>
    <rPh sb="241" eb="243">
      <t>ハッセイ</t>
    </rPh>
    <rPh sb="247" eb="249">
      <t>ジョウキョウ</t>
    </rPh>
    <rPh sb="277" eb="279">
      <t>コウシン</t>
    </rPh>
    <phoneticPr fontId="4"/>
  </si>
  <si>
    <t>●収益的収支比率が改善傾向にあります。前年度と比較し維持管理費等の抑制ができたことによります。今後も１００%を目標とし，経営改善を検討していきます。
●企業債残高対事業規模比率は，なだらかな減少傾向にあります。今後は，施設老朽化に伴う大規模な補修等が必要となるため起債が増大すると思いますが，補助金等の活用・効率的な整備等により企業債の増加を可能な限り抑えるよう計画します。
●施設利用率の数値「6.59」は誤りで正しくは「39.5」です。昨年度は団地整備による利用者の増等で利用率が向上したと思われるものの，全体では少子高齢化や人口減少に伴い利用数が低下していると考えます。一方では不明水の増減も影響していると考えます。
●水洗化率は平均より高水準で，９０％付近で推移しています。更なる水洗化率向上が困難な原因は，住民の高齢化や経済的な負担等が考えられますが，１００％に近づくよう，効果的な啓発などを模索していくことが必要です。
●経費回収率／汚水処理原価は，右肩上がりで微増となっており，類似団体並みまたは高い状況です。将来の使用料収入の増加は見込み難いことから，設備機器について可能な限り長寿命化を行うことや更新の際は省エネルギー機器・長寿命型機器の導入を検討するなど，回収率、原価の水準を維持するよう努めたいと考えます。</t>
    <rPh sb="1" eb="4">
      <t>シュウエキテキ</t>
    </rPh>
    <rPh sb="4" eb="6">
      <t>シュウシ</t>
    </rPh>
    <rPh sb="6" eb="8">
      <t>ヒリツ</t>
    </rPh>
    <rPh sb="9" eb="11">
      <t>カイゼン</t>
    </rPh>
    <rPh sb="11" eb="13">
      <t>ケイコウ</t>
    </rPh>
    <rPh sb="19" eb="20">
      <t>ゼン</t>
    </rPh>
    <rPh sb="20" eb="22">
      <t>ネンド</t>
    </rPh>
    <rPh sb="23" eb="25">
      <t>ヒカク</t>
    </rPh>
    <rPh sb="26" eb="28">
      <t>イジ</t>
    </rPh>
    <rPh sb="28" eb="31">
      <t>カンリヒ</t>
    </rPh>
    <rPh sb="31" eb="32">
      <t>トウ</t>
    </rPh>
    <rPh sb="33" eb="35">
      <t>ヨクセイ</t>
    </rPh>
    <rPh sb="55" eb="57">
      <t>モクヒョウ</t>
    </rPh>
    <rPh sb="62" eb="64">
      <t>カイゼン</t>
    </rPh>
    <rPh sb="79" eb="81">
      <t>ザンダカ</t>
    </rPh>
    <rPh sb="81" eb="82">
      <t>タイ</t>
    </rPh>
    <rPh sb="82" eb="84">
      <t>ジギョウ</t>
    </rPh>
    <rPh sb="86" eb="88">
      <t>ヒリツ</t>
    </rPh>
    <rPh sb="95" eb="97">
      <t>ゲンショウ</t>
    </rPh>
    <rPh sb="97" eb="99">
      <t>ケイコウ</t>
    </rPh>
    <rPh sb="109" eb="111">
      <t>シセツ</t>
    </rPh>
    <rPh sb="111" eb="114">
      <t>ロウキュウカ</t>
    </rPh>
    <rPh sb="115" eb="116">
      <t>トモナ</t>
    </rPh>
    <rPh sb="132" eb="134">
      <t>キサイ</t>
    </rPh>
    <rPh sb="135" eb="137">
      <t>ゾウダイ</t>
    </rPh>
    <rPh sb="140" eb="141">
      <t>オモ</t>
    </rPh>
    <rPh sb="171" eb="173">
      <t>カノウ</t>
    </rPh>
    <rPh sb="174" eb="175">
      <t>カギ</t>
    </rPh>
    <rPh sb="195" eb="197">
      <t>スウチ</t>
    </rPh>
    <rPh sb="204" eb="205">
      <t>アヤマ</t>
    </rPh>
    <rPh sb="220" eb="223">
      <t>サクネンド</t>
    </rPh>
    <rPh sb="247" eb="248">
      <t>オモ</t>
    </rPh>
    <rPh sb="255" eb="257">
      <t>ゼンタイ</t>
    </rPh>
    <rPh sb="265" eb="267">
      <t>ジンコウ</t>
    </rPh>
    <rPh sb="270" eb="271">
      <t>トモナ</t>
    </rPh>
    <rPh sb="283" eb="284">
      <t>カンガ</t>
    </rPh>
    <rPh sb="296" eb="297">
      <t>ゾウ</t>
    </rPh>
    <rPh sb="306" eb="307">
      <t>カンガ</t>
    </rPh>
    <rPh sb="318" eb="320">
      <t>ヘイキン</t>
    </rPh>
    <rPh sb="333" eb="335">
      <t>スイイ</t>
    </rPh>
    <rPh sb="341" eb="342">
      <t>サラ</t>
    </rPh>
    <rPh sb="347" eb="348">
      <t>リツ</t>
    </rPh>
    <rPh sb="348" eb="350">
      <t>コウジョウ</t>
    </rPh>
    <rPh sb="386" eb="387">
      <t>チカ</t>
    </rPh>
    <rPh sb="392" eb="395">
      <t>コウカテキ</t>
    </rPh>
    <rPh sb="396" eb="398">
      <t>ケイハツ</t>
    </rPh>
    <rPh sb="401" eb="403">
      <t>モサク</t>
    </rPh>
    <rPh sb="410" eb="412">
      <t>ヒツヨウ</t>
    </rPh>
    <rPh sb="431" eb="433">
      <t>ミギカタ</t>
    </rPh>
    <rPh sb="433" eb="434">
      <t>ア</t>
    </rPh>
    <rPh sb="437" eb="439">
      <t>ビゾウ</t>
    </rPh>
    <rPh sb="477" eb="478">
      <t>ガタ</t>
    </rPh>
    <rPh sb="484" eb="486">
      <t>セツビ</t>
    </rPh>
    <rPh sb="486" eb="488">
      <t>キキ</t>
    </rPh>
    <rPh sb="492" eb="494">
      <t>カノウ</t>
    </rPh>
    <rPh sb="495" eb="496">
      <t>カギ</t>
    </rPh>
    <rPh sb="497" eb="500">
      <t>チョウジュミョウ</t>
    </rPh>
    <rPh sb="500" eb="501">
      <t>カ</t>
    </rPh>
    <rPh sb="502" eb="503">
      <t>オコナ</t>
    </rPh>
    <rPh sb="507" eb="509">
      <t>コウシン</t>
    </rPh>
    <rPh sb="510" eb="511">
      <t>サイ</t>
    </rPh>
    <rPh sb="512" eb="513">
      <t>ショウ</t>
    </rPh>
    <rPh sb="518" eb="520">
      <t>キキ</t>
    </rPh>
    <rPh sb="521" eb="522">
      <t>チョウ</t>
    </rPh>
    <rPh sb="522" eb="524">
      <t>ジュミョウ</t>
    </rPh>
    <rPh sb="524" eb="525">
      <t>ガタ</t>
    </rPh>
    <rPh sb="525" eb="527">
      <t>キキ</t>
    </rPh>
    <rPh sb="528" eb="530">
      <t>ドウニュウ</t>
    </rPh>
    <rPh sb="531" eb="533">
      <t>ケントウ</t>
    </rPh>
    <phoneticPr fontId="4"/>
  </si>
  <si>
    <t>現在までの経営にあたり,事業における人員も最小限（1名）としており，維持修繕等も出来るだけ緊急度の高いもののみの対応とする等に留めるよう努めています。まずはこの状態を維持していくことが，経費削減に必要なことと考ます。
また，将来の人口減少等に伴う収入減及び施設修繕や改修費の増大に対応するためには，経営戦略の計画に基づいた事業展開はもとより，施設の稼働等については休止可能な部分の検討，規模や方法の見直しで維持管理が不要になるものの検討，更新の際は省エネルギー型機器・長寿命機器等を導入する等々，経費節減を図ること等を常に模索・検討していきます。また，広域化の検討を行います。</t>
    <rPh sb="40" eb="42">
      <t>デキ</t>
    </rPh>
    <rPh sb="68" eb="69">
      <t>ツト</t>
    </rPh>
    <rPh sb="93" eb="95">
      <t>ケイヒ</t>
    </rPh>
    <rPh sb="95" eb="97">
      <t>サクゲン</t>
    </rPh>
    <rPh sb="98" eb="100">
      <t>ヒツヨウ</t>
    </rPh>
    <rPh sb="104" eb="105">
      <t>カンガ</t>
    </rPh>
    <rPh sb="115" eb="117">
      <t>ジンコウ</t>
    </rPh>
    <rPh sb="121" eb="122">
      <t>トモナ</t>
    </rPh>
    <rPh sb="123" eb="125">
      <t>シュウニュウ</t>
    </rPh>
    <rPh sb="125" eb="126">
      <t>ゲン</t>
    </rPh>
    <rPh sb="126" eb="127">
      <t>オヨ</t>
    </rPh>
    <rPh sb="128" eb="130">
      <t>シセツ</t>
    </rPh>
    <rPh sb="130" eb="132">
      <t>シュウゼン</t>
    </rPh>
    <rPh sb="133" eb="135">
      <t>カイシュウ</t>
    </rPh>
    <rPh sb="135" eb="136">
      <t>ヒ</t>
    </rPh>
    <rPh sb="137" eb="139">
      <t>ゾウダイ</t>
    </rPh>
    <rPh sb="140" eb="142">
      <t>タイオウ</t>
    </rPh>
    <rPh sb="149" eb="151">
      <t>ケイエイ</t>
    </rPh>
    <rPh sb="151" eb="153">
      <t>センリャク</t>
    </rPh>
    <rPh sb="154" eb="156">
      <t>ケイカク</t>
    </rPh>
    <rPh sb="157" eb="158">
      <t>モト</t>
    </rPh>
    <rPh sb="161" eb="163">
      <t>ジギョウ</t>
    </rPh>
    <rPh sb="163" eb="165">
      <t>テンカイ</t>
    </rPh>
    <rPh sb="184" eb="186">
      <t>カノウ</t>
    </rPh>
    <rPh sb="190" eb="192">
      <t>ケントウ</t>
    </rPh>
    <rPh sb="193" eb="195">
      <t>キボ</t>
    </rPh>
    <rPh sb="196" eb="198">
      <t>ホウホウ</t>
    </rPh>
    <rPh sb="199" eb="201">
      <t>ミナオ</t>
    </rPh>
    <rPh sb="203" eb="205">
      <t>イジ</t>
    </rPh>
    <rPh sb="205" eb="207">
      <t>カンリ</t>
    </rPh>
    <rPh sb="208" eb="210">
      <t>フヨウ</t>
    </rPh>
    <rPh sb="216" eb="218">
      <t>ケントウ</t>
    </rPh>
    <rPh sb="219" eb="221">
      <t>コウシン</t>
    </rPh>
    <rPh sb="222" eb="223">
      <t>サイ</t>
    </rPh>
    <rPh sb="224" eb="225">
      <t>ショウ</t>
    </rPh>
    <rPh sb="230" eb="231">
      <t>カタ</t>
    </rPh>
    <rPh sb="231" eb="233">
      <t>キキ</t>
    </rPh>
    <rPh sb="234" eb="235">
      <t>チョウ</t>
    </rPh>
    <rPh sb="235" eb="237">
      <t>ジュミョウ</t>
    </rPh>
    <rPh sb="237" eb="239">
      <t>キキ</t>
    </rPh>
    <rPh sb="239" eb="240">
      <t>トウ</t>
    </rPh>
    <rPh sb="241" eb="243">
      <t>ドウニュウ</t>
    </rPh>
    <rPh sb="245" eb="247">
      <t>トウトウ</t>
    </rPh>
    <rPh sb="257" eb="258">
      <t>トウ</t>
    </rPh>
    <rPh sb="259" eb="260">
      <t>ツネ</t>
    </rPh>
    <rPh sb="261" eb="263">
      <t>モサク</t>
    </rPh>
    <rPh sb="276" eb="279">
      <t>コウイキカ</t>
    </rPh>
    <rPh sb="280" eb="282">
      <t>ケントウ</t>
    </rPh>
    <rPh sb="283" eb="28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</si>
</sst>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033-4528-A1E1-3D899C1A1759}"/>
            </c:ext>
          </c:extLst>
        </c:ser>
        <c:dLbls>
          <c:showLegendKey val="0"/>
          <c:showVal val="0"/>
          <c:showCatName val="0"/>
          <c:showSerName val="0"/>
          <c:showPercent val="0"/>
          <c:showBubbleSize val="0"/>
        </c:dLbls>
        <c:gapWidth val="150"/>
        <c:axId val="58969472"/>
        <c:axId val="5940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A033-4528-A1E1-3D899C1A1759}"/>
            </c:ext>
          </c:extLst>
        </c:ser>
        <c:dLbls>
          <c:showLegendKey val="0"/>
          <c:showVal val="0"/>
          <c:showCatName val="0"/>
          <c:showSerName val="0"/>
          <c:showPercent val="0"/>
          <c:showBubbleSize val="0"/>
        </c:dLbls>
        <c:marker val="1"/>
        <c:smooth val="0"/>
        <c:axId val="58969472"/>
        <c:axId val="59409920"/>
      </c:lineChart>
      <c:dateAx>
        <c:axId val="58969472"/>
        <c:scaling>
          <c:orientation val="minMax"/>
        </c:scaling>
        <c:delete val="1"/>
        <c:axPos val="b"/>
        <c:numFmt formatCode="ge" sourceLinked="1"/>
        <c:majorTickMark val="none"/>
        <c:minorTickMark val="none"/>
        <c:tickLblPos val="none"/>
        <c:crossAx val="59409920"/>
        <c:crosses val="autoZero"/>
        <c:auto val="1"/>
        <c:lblOffset val="100"/>
        <c:baseTimeUnit val="years"/>
      </c:dateAx>
      <c:valAx>
        <c:axId val="594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40.39</c:v>
                </c:pt>
                <c:pt idx="1">
                  <c:v>40.39</c:v>
                </c:pt>
                <c:pt idx="2">
                  <c:v>40.14</c:v>
                </c:pt>
                <c:pt idx="3">
                  <c:v>46.53</c:v>
                </c:pt>
                <c:pt idx="4">
                  <c:v>6.59</c:v>
                </c:pt>
              </c:numCache>
            </c:numRef>
          </c:val>
          <c:extLst xmlns:c16r2="http://schemas.microsoft.com/office/drawing/2015/06/chart">
            <c:ext xmlns:c16="http://schemas.microsoft.com/office/drawing/2014/chart" uri="{C3380CC4-5D6E-409C-BE32-E72D297353CC}">
              <c16:uniqueId val="{00000000-2AE4-4B9E-80C6-4C1E2065CC73}"/>
            </c:ext>
          </c:extLst>
        </c:ser>
        <c:dLbls>
          <c:showLegendKey val="0"/>
          <c:showVal val="0"/>
          <c:showCatName val="0"/>
          <c:showSerName val="0"/>
          <c:showPercent val="0"/>
          <c:showBubbleSize val="0"/>
        </c:dLbls>
        <c:gapWidth val="150"/>
        <c:axId val="59952512"/>
        <c:axId val="6005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2AE4-4B9E-80C6-4C1E2065CC73}"/>
            </c:ext>
          </c:extLst>
        </c:ser>
        <c:dLbls>
          <c:showLegendKey val="0"/>
          <c:showVal val="0"/>
          <c:showCatName val="0"/>
          <c:showSerName val="0"/>
          <c:showPercent val="0"/>
          <c:showBubbleSize val="0"/>
        </c:dLbls>
        <c:marker val="1"/>
        <c:smooth val="0"/>
        <c:axId val="59952512"/>
        <c:axId val="60052992"/>
      </c:lineChart>
      <c:dateAx>
        <c:axId val="59952512"/>
        <c:scaling>
          <c:orientation val="minMax"/>
        </c:scaling>
        <c:delete val="1"/>
        <c:axPos val="b"/>
        <c:numFmt formatCode="ge" sourceLinked="1"/>
        <c:majorTickMark val="none"/>
        <c:minorTickMark val="none"/>
        <c:tickLblPos val="none"/>
        <c:crossAx val="60052992"/>
        <c:crosses val="autoZero"/>
        <c:auto val="1"/>
        <c:lblOffset val="100"/>
        <c:baseTimeUnit val="years"/>
      </c:dateAx>
      <c:valAx>
        <c:axId val="600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91.06</c:v>
                </c:pt>
                <c:pt idx="1">
                  <c:v>89.42</c:v>
                </c:pt>
                <c:pt idx="2">
                  <c:v>92.47</c:v>
                </c:pt>
                <c:pt idx="3">
                  <c:v>93.26</c:v>
                </c:pt>
                <c:pt idx="4">
                  <c:v>92.51</c:v>
                </c:pt>
              </c:numCache>
            </c:numRef>
          </c:val>
          <c:extLst xmlns:c16r2="http://schemas.microsoft.com/office/drawing/2015/06/chart">
            <c:ext xmlns:c16="http://schemas.microsoft.com/office/drawing/2014/chart" uri="{C3380CC4-5D6E-409C-BE32-E72D297353CC}">
              <c16:uniqueId val="{00000000-6994-43B9-ADA6-237C143D10A2}"/>
            </c:ext>
          </c:extLst>
        </c:ser>
        <c:dLbls>
          <c:showLegendKey val="0"/>
          <c:showVal val="0"/>
          <c:showCatName val="0"/>
          <c:showSerName val="0"/>
          <c:showPercent val="0"/>
          <c:showBubbleSize val="0"/>
        </c:dLbls>
        <c:gapWidth val="150"/>
        <c:axId val="60088320"/>
        <c:axId val="6009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6994-43B9-ADA6-237C143D10A2}"/>
            </c:ext>
          </c:extLst>
        </c:ser>
        <c:dLbls>
          <c:showLegendKey val="0"/>
          <c:showVal val="0"/>
          <c:showCatName val="0"/>
          <c:showSerName val="0"/>
          <c:showPercent val="0"/>
          <c:showBubbleSize val="0"/>
        </c:dLbls>
        <c:marker val="1"/>
        <c:smooth val="0"/>
        <c:axId val="60088320"/>
        <c:axId val="60090240"/>
      </c:lineChart>
      <c:dateAx>
        <c:axId val="60088320"/>
        <c:scaling>
          <c:orientation val="minMax"/>
        </c:scaling>
        <c:delete val="1"/>
        <c:axPos val="b"/>
        <c:numFmt formatCode="ge" sourceLinked="1"/>
        <c:majorTickMark val="none"/>
        <c:minorTickMark val="none"/>
        <c:tickLblPos val="none"/>
        <c:crossAx val="60090240"/>
        <c:crosses val="autoZero"/>
        <c:auto val="1"/>
        <c:lblOffset val="100"/>
        <c:baseTimeUnit val="years"/>
      </c:dateAx>
      <c:valAx>
        <c:axId val="600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97.1</c:v>
                </c:pt>
                <c:pt idx="1">
                  <c:v>95.04</c:v>
                </c:pt>
                <c:pt idx="2">
                  <c:v>94.79</c:v>
                </c:pt>
                <c:pt idx="3">
                  <c:v>92.89</c:v>
                </c:pt>
                <c:pt idx="4">
                  <c:v>94.75</c:v>
                </c:pt>
              </c:numCache>
            </c:numRef>
          </c:val>
          <c:extLst xmlns:c16r2="http://schemas.microsoft.com/office/drawing/2015/06/chart">
            <c:ext xmlns:c16="http://schemas.microsoft.com/office/drawing/2014/chart" uri="{C3380CC4-5D6E-409C-BE32-E72D297353CC}">
              <c16:uniqueId val="{00000000-D5AA-4596-A884-9D8FA1BA367B}"/>
            </c:ext>
          </c:extLst>
        </c:ser>
        <c:dLbls>
          <c:showLegendKey val="0"/>
          <c:showVal val="0"/>
          <c:showCatName val="0"/>
          <c:showSerName val="0"/>
          <c:showPercent val="0"/>
          <c:showBubbleSize val="0"/>
        </c:dLbls>
        <c:gapWidth val="150"/>
        <c:axId val="59576320"/>
        <c:axId val="5957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AA-4596-A884-9D8FA1BA367B}"/>
            </c:ext>
          </c:extLst>
        </c:ser>
        <c:dLbls>
          <c:showLegendKey val="0"/>
          <c:showVal val="0"/>
          <c:showCatName val="0"/>
          <c:showSerName val="0"/>
          <c:showPercent val="0"/>
          <c:showBubbleSize val="0"/>
        </c:dLbls>
        <c:marker val="1"/>
        <c:smooth val="0"/>
        <c:axId val="59576320"/>
        <c:axId val="59578240"/>
      </c:lineChart>
      <c:dateAx>
        <c:axId val="59576320"/>
        <c:scaling>
          <c:orientation val="minMax"/>
        </c:scaling>
        <c:delete val="1"/>
        <c:axPos val="b"/>
        <c:numFmt formatCode="ge" sourceLinked="1"/>
        <c:majorTickMark val="none"/>
        <c:minorTickMark val="none"/>
        <c:tickLblPos val="none"/>
        <c:crossAx val="59578240"/>
        <c:crosses val="autoZero"/>
        <c:auto val="1"/>
        <c:lblOffset val="100"/>
        <c:baseTimeUnit val="years"/>
      </c:dateAx>
      <c:valAx>
        <c:axId val="595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12-46EA-BC68-D9803F6073D0}"/>
            </c:ext>
          </c:extLst>
        </c:ser>
        <c:dLbls>
          <c:showLegendKey val="0"/>
          <c:showVal val="0"/>
          <c:showCatName val="0"/>
          <c:showSerName val="0"/>
          <c:showPercent val="0"/>
          <c:showBubbleSize val="0"/>
        </c:dLbls>
        <c:gapWidth val="150"/>
        <c:axId val="59617664"/>
        <c:axId val="596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12-46EA-BC68-D9803F6073D0}"/>
            </c:ext>
          </c:extLst>
        </c:ser>
        <c:dLbls>
          <c:showLegendKey val="0"/>
          <c:showVal val="0"/>
          <c:showCatName val="0"/>
          <c:showSerName val="0"/>
          <c:showPercent val="0"/>
          <c:showBubbleSize val="0"/>
        </c:dLbls>
        <c:marker val="1"/>
        <c:smooth val="0"/>
        <c:axId val="59617664"/>
        <c:axId val="59619584"/>
      </c:lineChart>
      <c:dateAx>
        <c:axId val="59617664"/>
        <c:scaling>
          <c:orientation val="minMax"/>
        </c:scaling>
        <c:delete val="1"/>
        <c:axPos val="b"/>
        <c:numFmt formatCode="ge" sourceLinked="1"/>
        <c:majorTickMark val="none"/>
        <c:minorTickMark val="none"/>
        <c:tickLblPos val="none"/>
        <c:crossAx val="59619584"/>
        <c:crosses val="autoZero"/>
        <c:auto val="1"/>
        <c:lblOffset val="100"/>
        <c:baseTimeUnit val="years"/>
      </c:dateAx>
      <c:valAx>
        <c:axId val="596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19-4285-8CCE-A035EBC72775}"/>
            </c:ext>
          </c:extLst>
        </c:ser>
        <c:dLbls>
          <c:showLegendKey val="0"/>
          <c:showVal val="0"/>
          <c:showCatName val="0"/>
          <c:showSerName val="0"/>
          <c:showPercent val="0"/>
          <c:showBubbleSize val="0"/>
        </c:dLbls>
        <c:gapWidth val="150"/>
        <c:axId val="59652352"/>
        <c:axId val="596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19-4285-8CCE-A035EBC72775}"/>
            </c:ext>
          </c:extLst>
        </c:ser>
        <c:dLbls>
          <c:showLegendKey val="0"/>
          <c:showVal val="0"/>
          <c:showCatName val="0"/>
          <c:showSerName val="0"/>
          <c:showPercent val="0"/>
          <c:showBubbleSize val="0"/>
        </c:dLbls>
        <c:marker val="1"/>
        <c:smooth val="0"/>
        <c:axId val="59652352"/>
        <c:axId val="59662720"/>
      </c:lineChart>
      <c:dateAx>
        <c:axId val="59652352"/>
        <c:scaling>
          <c:orientation val="minMax"/>
        </c:scaling>
        <c:delete val="1"/>
        <c:axPos val="b"/>
        <c:numFmt formatCode="ge" sourceLinked="1"/>
        <c:majorTickMark val="none"/>
        <c:minorTickMark val="none"/>
        <c:tickLblPos val="none"/>
        <c:crossAx val="59662720"/>
        <c:crosses val="autoZero"/>
        <c:auto val="1"/>
        <c:lblOffset val="100"/>
        <c:baseTimeUnit val="years"/>
      </c:dateAx>
      <c:valAx>
        <c:axId val="596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7C-46FF-8B35-F2C5E26179E2}"/>
            </c:ext>
          </c:extLst>
        </c:ser>
        <c:dLbls>
          <c:showLegendKey val="0"/>
          <c:showVal val="0"/>
          <c:showCatName val="0"/>
          <c:showSerName val="0"/>
          <c:showPercent val="0"/>
          <c:showBubbleSize val="0"/>
        </c:dLbls>
        <c:gapWidth val="150"/>
        <c:axId val="59698560"/>
        <c:axId val="5970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7C-46FF-8B35-F2C5E26179E2}"/>
            </c:ext>
          </c:extLst>
        </c:ser>
        <c:dLbls>
          <c:showLegendKey val="0"/>
          <c:showVal val="0"/>
          <c:showCatName val="0"/>
          <c:showSerName val="0"/>
          <c:showPercent val="0"/>
          <c:showBubbleSize val="0"/>
        </c:dLbls>
        <c:marker val="1"/>
        <c:smooth val="0"/>
        <c:axId val="59698560"/>
        <c:axId val="59700736"/>
      </c:lineChart>
      <c:dateAx>
        <c:axId val="59698560"/>
        <c:scaling>
          <c:orientation val="minMax"/>
        </c:scaling>
        <c:delete val="1"/>
        <c:axPos val="b"/>
        <c:numFmt formatCode="ge" sourceLinked="1"/>
        <c:majorTickMark val="none"/>
        <c:minorTickMark val="none"/>
        <c:tickLblPos val="none"/>
        <c:crossAx val="59700736"/>
        <c:crosses val="autoZero"/>
        <c:auto val="1"/>
        <c:lblOffset val="100"/>
        <c:baseTimeUnit val="years"/>
      </c:dateAx>
      <c:valAx>
        <c:axId val="5970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C6-4F24-8440-4B97072DEB5C}"/>
            </c:ext>
          </c:extLst>
        </c:ser>
        <c:dLbls>
          <c:showLegendKey val="0"/>
          <c:showVal val="0"/>
          <c:showCatName val="0"/>
          <c:showSerName val="0"/>
          <c:showPercent val="0"/>
          <c:showBubbleSize val="0"/>
        </c:dLbls>
        <c:gapWidth val="150"/>
        <c:axId val="59809792"/>
        <c:axId val="598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C6-4F24-8440-4B97072DEB5C}"/>
            </c:ext>
          </c:extLst>
        </c:ser>
        <c:dLbls>
          <c:showLegendKey val="0"/>
          <c:showVal val="0"/>
          <c:showCatName val="0"/>
          <c:showSerName val="0"/>
          <c:showPercent val="0"/>
          <c:showBubbleSize val="0"/>
        </c:dLbls>
        <c:marker val="1"/>
        <c:smooth val="0"/>
        <c:axId val="59809792"/>
        <c:axId val="59811712"/>
      </c:lineChart>
      <c:dateAx>
        <c:axId val="59809792"/>
        <c:scaling>
          <c:orientation val="minMax"/>
        </c:scaling>
        <c:delete val="1"/>
        <c:axPos val="b"/>
        <c:numFmt formatCode="ge" sourceLinked="1"/>
        <c:majorTickMark val="none"/>
        <c:minorTickMark val="none"/>
        <c:tickLblPos val="none"/>
        <c:crossAx val="59811712"/>
        <c:crosses val="autoZero"/>
        <c:auto val="1"/>
        <c:lblOffset val="100"/>
        <c:baseTimeUnit val="years"/>
      </c:dateAx>
      <c:valAx>
        <c:axId val="598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
                  <c:v>0</c:v>
                </c:pt>
                <c:pt idx="1">
                  <c:v>271.72000000000003</c:v>
                </c:pt>
                <c:pt idx="2">
                  <c:v>336.62</c:v>
                </c:pt>
                <c:pt idx="3">
                  <c:v>329.05</c:v>
                </c:pt>
                <c:pt idx="4">
                  <c:v>244.56</c:v>
                </c:pt>
              </c:numCache>
            </c:numRef>
          </c:val>
          <c:extLst xmlns:c16r2="http://schemas.microsoft.com/office/drawing/2015/06/chart">
            <c:ext xmlns:c16="http://schemas.microsoft.com/office/drawing/2014/chart" uri="{C3380CC4-5D6E-409C-BE32-E72D297353CC}">
              <c16:uniqueId val="{00000000-6AA1-432B-B58A-EC1EAD749E73}"/>
            </c:ext>
          </c:extLst>
        </c:ser>
        <c:dLbls>
          <c:showLegendKey val="0"/>
          <c:showVal val="0"/>
          <c:showCatName val="0"/>
          <c:showSerName val="0"/>
          <c:showPercent val="0"/>
          <c:showBubbleSize val="0"/>
        </c:dLbls>
        <c:gapWidth val="150"/>
        <c:axId val="59851136"/>
        <c:axId val="5985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6AA1-432B-B58A-EC1EAD749E73}"/>
            </c:ext>
          </c:extLst>
        </c:ser>
        <c:dLbls>
          <c:showLegendKey val="0"/>
          <c:showVal val="0"/>
          <c:showCatName val="0"/>
          <c:showSerName val="0"/>
          <c:showPercent val="0"/>
          <c:showBubbleSize val="0"/>
        </c:dLbls>
        <c:marker val="1"/>
        <c:smooth val="0"/>
        <c:axId val="59851136"/>
        <c:axId val="59853056"/>
      </c:lineChart>
      <c:dateAx>
        <c:axId val="59851136"/>
        <c:scaling>
          <c:orientation val="minMax"/>
        </c:scaling>
        <c:delete val="1"/>
        <c:axPos val="b"/>
        <c:numFmt formatCode="ge" sourceLinked="1"/>
        <c:majorTickMark val="none"/>
        <c:minorTickMark val="none"/>
        <c:tickLblPos val="none"/>
        <c:crossAx val="59853056"/>
        <c:crosses val="autoZero"/>
        <c:auto val="1"/>
        <c:lblOffset val="100"/>
        <c:baseTimeUnit val="years"/>
      </c:dateAx>
      <c:valAx>
        <c:axId val="598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87.9</c:v>
                </c:pt>
                <c:pt idx="1">
                  <c:v>91.61</c:v>
                </c:pt>
                <c:pt idx="2">
                  <c:v>97.06</c:v>
                </c:pt>
                <c:pt idx="3">
                  <c:v>93.21</c:v>
                </c:pt>
                <c:pt idx="4">
                  <c:v>98.91</c:v>
                </c:pt>
              </c:numCache>
            </c:numRef>
          </c:val>
          <c:extLst xmlns:c16r2="http://schemas.microsoft.com/office/drawing/2015/06/chart">
            <c:ext xmlns:c16="http://schemas.microsoft.com/office/drawing/2014/chart" uri="{C3380CC4-5D6E-409C-BE32-E72D297353CC}">
              <c16:uniqueId val="{00000000-5BD0-4455-BAD3-C61B312DC43E}"/>
            </c:ext>
          </c:extLst>
        </c:ser>
        <c:dLbls>
          <c:showLegendKey val="0"/>
          <c:showVal val="0"/>
          <c:showCatName val="0"/>
          <c:showSerName val="0"/>
          <c:showPercent val="0"/>
          <c:showBubbleSize val="0"/>
        </c:dLbls>
        <c:gapWidth val="150"/>
        <c:axId val="59880192"/>
        <c:axId val="598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5BD0-4455-BAD3-C61B312DC43E}"/>
            </c:ext>
          </c:extLst>
        </c:ser>
        <c:dLbls>
          <c:showLegendKey val="0"/>
          <c:showVal val="0"/>
          <c:showCatName val="0"/>
          <c:showSerName val="0"/>
          <c:showPercent val="0"/>
          <c:showBubbleSize val="0"/>
        </c:dLbls>
        <c:marker val="1"/>
        <c:smooth val="0"/>
        <c:axId val="59880192"/>
        <c:axId val="59882112"/>
      </c:lineChart>
      <c:dateAx>
        <c:axId val="59880192"/>
        <c:scaling>
          <c:orientation val="minMax"/>
        </c:scaling>
        <c:delete val="1"/>
        <c:axPos val="b"/>
        <c:numFmt formatCode="ge" sourceLinked="1"/>
        <c:majorTickMark val="none"/>
        <c:minorTickMark val="none"/>
        <c:tickLblPos val="none"/>
        <c:crossAx val="59882112"/>
        <c:crosses val="autoZero"/>
        <c:auto val="1"/>
        <c:lblOffset val="100"/>
        <c:baseTimeUnit val="years"/>
      </c:dateAx>
      <c:valAx>
        <c:axId val="598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8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343.31</c:v>
                </c:pt>
                <c:pt idx="1">
                  <c:v>336.95</c:v>
                </c:pt>
                <c:pt idx="2">
                  <c:v>318.82</c:v>
                </c:pt>
                <c:pt idx="3">
                  <c:v>336.53</c:v>
                </c:pt>
                <c:pt idx="4">
                  <c:v>314.72000000000003</c:v>
                </c:pt>
              </c:numCache>
            </c:numRef>
          </c:val>
          <c:extLst xmlns:c16r2="http://schemas.microsoft.com/office/drawing/2015/06/chart">
            <c:ext xmlns:c16="http://schemas.microsoft.com/office/drawing/2014/chart" uri="{C3380CC4-5D6E-409C-BE32-E72D297353CC}">
              <c16:uniqueId val="{00000000-BB96-484D-A0D7-AA9056C7B18C}"/>
            </c:ext>
          </c:extLst>
        </c:ser>
        <c:dLbls>
          <c:showLegendKey val="0"/>
          <c:showVal val="0"/>
          <c:showCatName val="0"/>
          <c:showSerName val="0"/>
          <c:showPercent val="0"/>
          <c:showBubbleSize val="0"/>
        </c:dLbls>
        <c:gapWidth val="150"/>
        <c:axId val="59937920"/>
        <c:axId val="5993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BB96-484D-A0D7-AA9056C7B18C}"/>
            </c:ext>
          </c:extLst>
        </c:ser>
        <c:dLbls>
          <c:showLegendKey val="0"/>
          <c:showVal val="0"/>
          <c:showCatName val="0"/>
          <c:showSerName val="0"/>
          <c:showPercent val="0"/>
          <c:showBubbleSize val="0"/>
        </c:dLbls>
        <c:marker val="1"/>
        <c:smooth val="0"/>
        <c:axId val="59937920"/>
        <c:axId val="59939840"/>
      </c:lineChart>
      <c:dateAx>
        <c:axId val="59937920"/>
        <c:scaling>
          <c:orientation val="minMax"/>
        </c:scaling>
        <c:delete val="1"/>
        <c:axPos val="b"/>
        <c:numFmt formatCode="ge" sourceLinked="1"/>
        <c:majorTickMark val="none"/>
        <c:minorTickMark val="none"/>
        <c:tickLblPos val="none"/>
        <c:crossAx val="59939840"/>
        <c:crosses val="autoZero"/>
        <c:auto val="1"/>
        <c:lblOffset val="100"/>
        <c:baseTimeUnit val="years"/>
      </c:dateAx>
      <c:valAx>
        <c:axId val="599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93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BE62" sqref="BE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広島県　神石高原町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9332</v>
      </c>
      <c r="AM8" s="49"/>
      <c r="AN8" s="49"/>
      <c r="AO8" s="49"/>
      <c r="AP8" s="49"/>
      <c r="AQ8" s="49"/>
      <c r="AR8" s="49"/>
      <c r="AS8" s="49"/>
      <c r="AT8" s="44">
        <f>データ!T6</f>
        <v>381.98</v>
      </c>
      <c r="AU8" s="44"/>
      <c r="AV8" s="44"/>
      <c r="AW8" s="44"/>
      <c r="AX8" s="44"/>
      <c r="AY8" s="44"/>
      <c r="AZ8" s="44"/>
      <c r="BA8" s="44"/>
      <c r="BB8" s="44">
        <f>データ!U6</f>
        <v>24.43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31.85</v>
      </c>
      <c r="Q10" s="44"/>
      <c r="R10" s="44"/>
      <c r="S10" s="44"/>
      <c r="T10" s="44"/>
      <c r="U10" s="44"/>
      <c r="V10" s="44"/>
      <c r="W10" s="44">
        <f>データ!Q6</f>
        <v>100</v>
      </c>
      <c r="X10" s="44"/>
      <c r="Y10" s="44"/>
      <c r="Z10" s="44"/>
      <c r="AA10" s="44"/>
      <c r="AB10" s="44"/>
      <c r="AC10" s="44"/>
      <c r="AD10" s="49">
        <f>データ!R6</f>
        <v>4536</v>
      </c>
      <c r="AE10" s="49"/>
      <c r="AF10" s="49"/>
      <c r="AG10" s="49"/>
      <c r="AH10" s="49"/>
      <c r="AI10" s="49"/>
      <c r="AJ10" s="49"/>
      <c r="AK10" s="2"/>
      <c r="AL10" s="49">
        <f>データ!V6</f>
        <v>2950</v>
      </c>
      <c r="AM10" s="49"/>
      <c r="AN10" s="49"/>
      <c r="AO10" s="49"/>
      <c r="AP10" s="49"/>
      <c r="AQ10" s="49"/>
      <c r="AR10" s="49"/>
      <c r="AS10" s="49"/>
      <c r="AT10" s="44">
        <f>データ!W6</f>
        <v>2.5099999999999998</v>
      </c>
      <c r="AU10" s="44"/>
      <c r="AV10" s="44"/>
      <c r="AW10" s="44"/>
      <c r="AX10" s="44"/>
      <c r="AY10" s="44"/>
      <c r="AZ10" s="44"/>
      <c r="BA10" s="44"/>
      <c r="BB10" s="44">
        <f>データ!X6</f>
        <v>1175.3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CyPH8p6aEEEA/hnoElQnOE0I0uYS2Ydnt0x7X3xVztUXtVwA0Y6lKIufpZU6JPqx7/21qZ9k+LEGyzxrlKNxyw==" saltValue="Y1cf4CJr2498wgs4HFo96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345458</v>
      </c>
      <c r="D6" s="32">
        <f t="shared" si="3"/>
        <v>47</v>
      </c>
      <c r="E6" s="32">
        <f t="shared" si="3"/>
        <v>17</v>
      </c>
      <c r="F6" s="32">
        <f t="shared" si="3"/>
        <v>5</v>
      </c>
      <c r="G6" s="32">
        <f t="shared" si="3"/>
        <v>0</v>
      </c>
      <c r="H6" s="32" t="str">
        <f t="shared" si="3"/>
        <v>広島県　神石高原町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31.85</v>
      </c>
      <c r="Q6" s="33">
        <f t="shared" si="3"/>
        <v>100</v>
      </c>
      <c r="R6" s="33">
        <f t="shared" si="3"/>
        <v>4536</v>
      </c>
      <c r="S6" s="33">
        <f t="shared" si="3"/>
        <v>9332</v>
      </c>
      <c r="T6" s="33">
        <f t="shared" si="3"/>
        <v>381.98</v>
      </c>
      <c r="U6" s="33">
        <f t="shared" si="3"/>
        <v>24.43</v>
      </c>
      <c r="V6" s="33">
        <f t="shared" si="3"/>
        <v>2950</v>
      </c>
      <c r="W6" s="33">
        <f t="shared" si="3"/>
        <v>2.5099999999999998</v>
      </c>
      <c r="X6" s="33">
        <f t="shared" si="3"/>
        <v>1175.3</v>
      </c>
      <c r="Y6" s="34">
        <f>IF(Y7="",NA(),Y7)</f>
        <v>97.1</v>
      </c>
      <c r="Z6" s="34">
        <f t="shared" ref="Z6:AH6" si="4">IF(Z7="",NA(),Z7)</f>
        <v>95.04</v>
      </c>
      <c r="AA6" s="34">
        <f t="shared" si="4"/>
        <v>94.79</v>
      </c>
      <c r="AB6" s="34">
        <f t="shared" si="4"/>
        <v>92.89</v>
      </c>
      <c r="AC6" s="34">
        <f t="shared" si="4"/>
        <v>94.75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4">
        <f t="shared" ref="BG6:BO6" si="7">IF(BG7="",NA(),BG7)</f>
        <v>271.72000000000003</v>
      </c>
      <c r="BH6" s="34">
        <f t="shared" si="7"/>
        <v>336.62</v>
      </c>
      <c r="BI6" s="34">
        <f t="shared" si="7"/>
        <v>329.05</v>
      </c>
      <c r="BJ6" s="34">
        <f t="shared" si="7"/>
        <v>244.56</v>
      </c>
      <c r="BK6" s="34">
        <f t="shared" si="7"/>
        <v>1126.77</v>
      </c>
      <c r="BL6" s="34">
        <f t="shared" si="7"/>
        <v>1044.8</v>
      </c>
      <c r="BM6" s="34">
        <f t="shared" si="7"/>
        <v>1081.8</v>
      </c>
      <c r="BN6" s="34">
        <f t="shared" si="7"/>
        <v>974.93</v>
      </c>
      <c r="BO6" s="34">
        <f t="shared" si="7"/>
        <v>855.8</v>
      </c>
      <c r="BP6" s="33" t="str">
        <f>IF(BP7="","",IF(BP7="-","【-】","【"&amp;SUBSTITUTE(TEXT(BP7,"#,##0.00"),"-","△")&amp;"】"))</f>
        <v>【814.89】</v>
      </c>
      <c r="BQ6" s="34">
        <f>IF(BQ7="",NA(),BQ7)</f>
        <v>87.9</v>
      </c>
      <c r="BR6" s="34">
        <f t="shared" ref="BR6:BZ6" si="8">IF(BR7="",NA(),BR7)</f>
        <v>91.61</v>
      </c>
      <c r="BS6" s="34">
        <f t="shared" si="8"/>
        <v>97.06</v>
      </c>
      <c r="BT6" s="34">
        <f t="shared" si="8"/>
        <v>93.21</v>
      </c>
      <c r="BU6" s="34">
        <f t="shared" si="8"/>
        <v>98.91</v>
      </c>
      <c r="BV6" s="34">
        <f t="shared" si="8"/>
        <v>50.9</v>
      </c>
      <c r="BW6" s="34">
        <f t="shared" si="8"/>
        <v>50.82</v>
      </c>
      <c r="BX6" s="34">
        <f t="shared" si="8"/>
        <v>52.19</v>
      </c>
      <c r="BY6" s="34">
        <f t="shared" si="8"/>
        <v>55.32</v>
      </c>
      <c r="BZ6" s="34">
        <f t="shared" si="8"/>
        <v>59.8</v>
      </c>
      <c r="CA6" s="33" t="str">
        <f>IF(CA7="","",IF(CA7="-","【-】","【"&amp;SUBSTITUTE(TEXT(CA7,"#,##0.00"),"-","△")&amp;"】"))</f>
        <v>【60.64】</v>
      </c>
      <c r="CB6" s="34">
        <f>IF(CB7="",NA(),CB7)</f>
        <v>343.31</v>
      </c>
      <c r="CC6" s="34">
        <f t="shared" ref="CC6:CK6" si="9">IF(CC7="",NA(),CC7)</f>
        <v>336.95</v>
      </c>
      <c r="CD6" s="34">
        <f t="shared" si="9"/>
        <v>318.82</v>
      </c>
      <c r="CE6" s="34">
        <f t="shared" si="9"/>
        <v>336.53</v>
      </c>
      <c r="CF6" s="34">
        <f t="shared" si="9"/>
        <v>314.72000000000003</v>
      </c>
      <c r="CG6" s="34">
        <f t="shared" si="9"/>
        <v>293.27</v>
      </c>
      <c r="CH6" s="34">
        <f t="shared" si="9"/>
        <v>300.52</v>
      </c>
      <c r="CI6" s="34">
        <f t="shared" si="9"/>
        <v>296.14</v>
      </c>
      <c r="CJ6" s="34">
        <f t="shared" si="9"/>
        <v>283.17</v>
      </c>
      <c r="CK6" s="34">
        <f t="shared" si="9"/>
        <v>263.76</v>
      </c>
      <c r="CL6" s="33" t="str">
        <f>IF(CL7="","",IF(CL7="-","【-】","【"&amp;SUBSTITUTE(TEXT(CL7,"#,##0.00"),"-","△")&amp;"】"))</f>
        <v>【255.52】</v>
      </c>
      <c r="CM6" s="34">
        <f>IF(CM7="",NA(),CM7)</f>
        <v>40.39</v>
      </c>
      <c r="CN6" s="34">
        <f t="shared" ref="CN6:CV6" si="10">IF(CN7="",NA(),CN7)</f>
        <v>40.39</v>
      </c>
      <c r="CO6" s="34">
        <f t="shared" si="10"/>
        <v>40.14</v>
      </c>
      <c r="CP6" s="34">
        <f t="shared" si="10"/>
        <v>46.53</v>
      </c>
      <c r="CQ6" s="34">
        <f t="shared" si="10"/>
        <v>6.59</v>
      </c>
      <c r="CR6" s="34">
        <f t="shared" si="10"/>
        <v>53.78</v>
      </c>
      <c r="CS6" s="34">
        <f t="shared" si="10"/>
        <v>53.24</v>
      </c>
      <c r="CT6" s="34">
        <f t="shared" si="10"/>
        <v>52.31</v>
      </c>
      <c r="CU6" s="34">
        <f t="shared" si="10"/>
        <v>60.65</v>
      </c>
      <c r="CV6" s="34">
        <f t="shared" si="10"/>
        <v>51.75</v>
      </c>
      <c r="CW6" s="33" t="str">
        <f>IF(CW7="","",IF(CW7="-","【-】","【"&amp;SUBSTITUTE(TEXT(CW7,"#,##0.00"),"-","△")&amp;"】"))</f>
        <v>【52.49】</v>
      </c>
      <c r="CX6" s="34">
        <f>IF(CX7="",NA(),CX7)</f>
        <v>91.06</v>
      </c>
      <c r="CY6" s="34">
        <f t="shared" ref="CY6:DG6" si="11">IF(CY7="",NA(),CY7)</f>
        <v>89.42</v>
      </c>
      <c r="CZ6" s="34">
        <f t="shared" si="11"/>
        <v>92.47</v>
      </c>
      <c r="DA6" s="34">
        <f t="shared" si="11"/>
        <v>93.26</v>
      </c>
      <c r="DB6" s="34">
        <f t="shared" si="11"/>
        <v>92.51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345458</v>
      </c>
      <c r="D7" s="36">
        <v>47</v>
      </c>
      <c r="E7" s="36">
        <v>17</v>
      </c>
      <c r="F7" s="36">
        <v>5</v>
      </c>
      <c r="G7" s="36">
        <v>0</v>
      </c>
      <c r="H7" s="36" t="s">
        <v>111</v>
      </c>
      <c r="I7" s="36" t="s">
        <v>112</v>
      </c>
      <c r="J7" s="36" t="s">
        <v>113</v>
      </c>
      <c r="K7" s="36" t="s">
        <v>114</v>
      </c>
      <c r="L7" s="36" t="s">
        <v>115</v>
      </c>
      <c r="M7" s="36" t="s">
        <v>116</v>
      </c>
      <c r="N7" s="37" t="s">
        <v>117</v>
      </c>
      <c r="O7" s="37" t="s">
        <v>118</v>
      </c>
      <c r="P7" s="37">
        <v>31.85</v>
      </c>
      <c r="Q7" s="37">
        <v>100</v>
      </c>
      <c r="R7" s="37">
        <v>4536</v>
      </c>
      <c r="S7" s="37">
        <v>9332</v>
      </c>
      <c r="T7" s="37">
        <v>381.98</v>
      </c>
      <c r="U7" s="37">
        <v>24.43</v>
      </c>
      <c r="V7" s="37">
        <v>2950</v>
      </c>
      <c r="W7" s="37">
        <v>2.5099999999999998</v>
      </c>
      <c r="X7" s="37">
        <v>1175.3</v>
      </c>
      <c r="Y7" s="37">
        <v>97.1</v>
      </c>
      <c r="Z7" s="37">
        <v>95.04</v>
      </c>
      <c r="AA7" s="37">
        <v>94.79</v>
      </c>
      <c r="AB7" s="37">
        <v>92.89</v>
      </c>
      <c r="AC7" s="37">
        <v>94.75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271.72000000000003</v>
      </c>
      <c r="BH7" s="37">
        <v>336.62</v>
      </c>
      <c r="BI7" s="37">
        <v>329.05</v>
      </c>
      <c r="BJ7" s="37">
        <v>244.56</v>
      </c>
      <c r="BK7" s="37">
        <v>1126.77</v>
      </c>
      <c r="BL7" s="37">
        <v>1044.8</v>
      </c>
      <c r="BM7" s="37">
        <v>1081.8</v>
      </c>
      <c r="BN7" s="37">
        <v>974.93</v>
      </c>
      <c r="BO7" s="37">
        <v>855.8</v>
      </c>
      <c r="BP7" s="37">
        <v>814.89</v>
      </c>
      <c r="BQ7" s="37">
        <v>87.9</v>
      </c>
      <c r="BR7" s="37">
        <v>91.61</v>
      </c>
      <c r="BS7" s="37">
        <v>97.06</v>
      </c>
      <c r="BT7" s="37">
        <v>93.21</v>
      </c>
      <c r="BU7" s="37">
        <v>98.91</v>
      </c>
      <c r="BV7" s="37">
        <v>50.9</v>
      </c>
      <c r="BW7" s="37">
        <v>50.82</v>
      </c>
      <c r="BX7" s="37">
        <v>52.19</v>
      </c>
      <c r="BY7" s="37">
        <v>55.32</v>
      </c>
      <c r="BZ7" s="37">
        <v>59.8</v>
      </c>
      <c r="CA7" s="37">
        <v>60.64</v>
      </c>
      <c r="CB7" s="37">
        <v>343.31</v>
      </c>
      <c r="CC7" s="37">
        <v>336.95</v>
      </c>
      <c r="CD7" s="37">
        <v>318.82</v>
      </c>
      <c r="CE7" s="37">
        <v>336.53</v>
      </c>
      <c r="CF7" s="37">
        <v>314.72000000000003</v>
      </c>
      <c r="CG7" s="37">
        <v>293.27</v>
      </c>
      <c r="CH7" s="37">
        <v>300.52</v>
      </c>
      <c r="CI7" s="37">
        <v>296.14</v>
      </c>
      <c r="CJ7" s="37">
        <v>283.17</v>
      </c>
      <c r="CK7" s="37">
        <v>263.76</v>
      </c>
      <c r="CL7" s="37">
        <v>255.52</v>
      </c>
      <c r="CM7" s="37">
        <v>40.39</v>
      </c>
      <c r="CN7" s="37">
        <v>40.39</v>
      </c>
      <c r="CO7" s="37">
        <v>40.14</v>
      </c>
      <c r="CP7" s="37">
        <v>46.53</v>
      </c>
      <c r="CQ7" s="37">
        <v>6.59</v>
      </c>
      <c r="CR7" s="37">
        <v>53.78</v>
      </c>
      <c r="CS7" s="37">
        <v>53.24</v>
      </c>
      <c r="CT7" s="37">
        <v>52.31</v>
      </c>
      <c r="CU7" s="37">
        <v>60.65</v>
      </c>
      <c r="CV7" s="37">
        <v>51.75</v>
      </c>
      <c r="CW7" s="37">
        <v>52.49</v>
      </c>
      <c r="CX7" s="37">
        <v>91.06</v>
      </c>
      <c r="CY7" s="37">
        <v>89.42</v>
      </c>
      <c r="CZ7" s="37">
        <v>92.47</v>
      </c>
      <c r="DA7" s="37">
        <v>93.26</v>
      </c>
      <c r="DB7" s="37">
        <v>92.51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jinsekikogen</cp:lastModifiedBy>
  <cp:lastPrinted>2019-01-24T02:57:59Z</cp:lastPrinted>
  <dcterms:created xsi:type="dcterms:W3CDTF">2018-12-03T09:28:33Z</dcterms:created>
  <dcterms:modified xsi:type="dcterms:W3CDTF">2019-01-24T03:24:03Z</dcterms:modified>
  <cp:category/>
</cp:coreProperties>
</file>