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1SOKnbqCrWL82uCjuTNyIZg2GcUrbjlki2B9pc7uEjPE0bGxGXK1fKZtsSxfTHQDeKtM85BSSlkJRSQLAiIHQ==" workbookSaltValue="zrCxaMpooY9njhWpjbJJcA==" workbookSpinCount="100000"/>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<sst xmlns="http://schemas.openxmlformats.org/spreadsheetml/2006/main" xmlns:r="http://schemas.openxmlformats.org/officeDocument/2006/relationships" count="255" uniqueCount="255">
  <si>
    <t>合計</t>
    <rPh sb="0" eb="2">
      <t>ゴウケイ</t>
    </rPh>
    <phoneticPr fontId="23"/>
  </si>
  <si>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</si>
  <si>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経営比較分析表（平成30年度決算）</t>
  </si>
  <si>
    <t>分析欄</t>
    <rPh sb="0" eb="2">
      <t>ブンセキ</t>
    </rPh>
    <rPh sb="2" eb="3">
      <t>ラン</t>
    </rPh>
    <phoneticPr fontId="23"/>
  </si>
  <si>
    <t>１．経営の状況について</t>
    <rPh sb="2" eb="4">
      <t>ケイエイ</t>
    </rPh>
    <rPh sb="5" eb="7">
      <t>ジョウキョウ</t>
    </rPh>
    <phoneticPr fontId="23"/>
  </si>
  <si>
    <t>業務名</t>
    <rPh sb="0" eb="3">
      <t>ギョウムメイ</t>
    </rPh>
    <phoneticPr fontId="23"/>
  </si>
  <si>
    <t>電力小売事業実施の有無</t>
  </si>
  <si>
    <t>該当数値なし用名前定義</t>
    <rPh sb="0" eb="2">
      <t>ガイトウ</t>
    </rPh>
    <rPh sb="2" eb="4">
      <t>スウチ</t>
    </rPh>
    <rPh sb="6" eb="7">
      <t>ヨウ</t>
    </rPh>
    <rPh sb="7" eb="9">
      <t>ナマエ</t>
    </rPh>
    <rPh sb="9" eb="11">
      <t>テイギ</t>
    </rPh>
    <phoneticPr fontId="2"/>
  </si>
  <si>
    <t>太陽光発電所数</t>
    <rPh sb="0" eb="3">
      <t>タイヨウコウ</t>
    </rPh>
    <rPh sb="3" eb="5">
      <t>ハツデン</t>
    </rPh>
    <rPh sb="5" eb="6">
      <t>ジョ</t>
    </rPh>
    <rPh sb="6" eb="7">
      <t>カズ</t>
    </rPh>
    <phoneticPr fontId="23"/>
  </si>
  <si>
    <t>TXT水力_有形固定資産減価償却率</t>
  </si>
  <si>
    <t>図 58</t>
  </si>
  <si>
    <t>１．経　営　の　状　況</t>
    <rPh sb="2" eb="3">
      <t>キョウ</t>
    </rPh>
    <rPh sb="4" eb="5">
      <t>エイ</t>
    </rPh>
    <rPh sb="8" eb="9">
      <t>ジョウ</t>
    </rPh>
    <rPh sb="10" eb="11">
      <t>キョウ</t>
    </rPh>
    <phoneticPr fontId="23"/>
  </si>
  <si>
    <t>業種・事業名</t>
    <rPh sb="0" eb="2">
      <t>ギョウシュ</t>
    </rPh>
    <phoneticPr fontId="23"/>
  </si>
  <si>
    <t>大項目</t>
    <rPh sb="0" eb="3">
      <t>ダイコウモク</t>
    </rPh>
    <phoneticPr fontId="2"/>
  </si>
  <si>
    <t>その他発電所数</t>
  </si>
  <si>
    <t>太陽光発電</t>
    <rPh sb="3" eb="5">
      <t>ハツデン</t>
    </rPh>
    <phoneticPr fontId="24"/>
  </si>
  <si>
    <t>有形固定資産減価償却率（％）</t>
  </si>
  <si>
    <t>管理者の情報</t>
    <rPh sb="0" eb="3">
      <t>カンリシャ</t>
    </rPh>
    <rPh sb="4" eb="6">
      <t>ジョウホウ</t>
    </rPh>
    <phoneticPr fontId="23"/>
  </si>
  <si>
    <t>水力発電</t>
  </si>
  <si>
    <t>R1年度繰入金の削減及び事務費　   314千円
施設の修繕費　　　　　　　　　　　　      　0千円
基金積立　　　　　　　　　　　　　　　　5,999千円
名称：北広島町電気事業基金
目的：川小田水力発電所の適切な管理運営を図るうえで、臨時又は定期点検等に多額の経費を要する場合の財源に充当するため。</t>
  </si>
  <si>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</si>
  <si>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23"/>
  </si>
  <si>
    <t>水力発電所数</t>
  </si>
  <si>
    <t>年度</t>
    <rPh sb="0" eb="2">
      <t>ネンド</t>
    </rPh>
    <phoneticPr fontId="25"/>
  </si>
  <si>
    <t>ごみ発電所数</t>
  </si>
  <si>
    <t>図 55</t>
  </si>
  <si>
    <t>流動比率（％）</t>
  </si>
  <si>
    <t>図 57</t>
  </si>
  <si>
    <t>風力発電所数</t>
  </si>
  <si>
    <t>年間発電電力量（MWh）</t>
    <rPh sb="0" eb="2">
      <t>ネンカン</t>
    </rPh>
    <rPh sb="2" eb="4">
      <t>ハツデン</t>
    </rPh>
    <rPh sb="4" eb="7">
      <t>デンリョクリョウ</t>
    </rPh>
    <phoneticPr fontId="23"/>
  </si>
  <si>
    <t>太陽光発電</t>
    <rPh sb="0" eb="3">
      <t>タイヨウコウ</t>
    </rPh>
    <rPh sb="3" eb="5">
      <t>ハツデン</t>
    </rPh>
    <phoneticPr fontId="23"/>
  </si>
  <si>
    <t>風力発電</t>
  </si>
  <si>
    <t>料金契約終了年月日</t>
  </si>
  <si>
    <t>Ｎ－４年度</t>
    <rPh sb="3" eb="5">
      <t>ネンド</t>
    </rPh>
    <phoneticPr fontId="2"/>
  </si>
  <si>
    <t>平均値(N-1)</t>
  </si>
  <si>
    <t>ＦＩＴ</t>
  </si>
  <si>
    <t>ＦＩＴ適用終了年月日</t>
  </si>
  <si>
    <t>売電先</t>
  </si>
  <si>
    <r>
      <t>地産地消の見える化率（％）</t>
    </r>
    <r>
      <rPr>
        <sz val="14"/>
        <color rgb="FFFF0000"/>
        <rFont val="ＭＳ ゴシック"/>
      </rPr>
      <t>※1</t>
    </r>
  </si>
  <si>
    <t xml:space="preserve">データ!FS10:FX12 </t>
  </si>
  <si>
    <t>図 60</t>
  </si>
  <si>
    <t>水力発電</t>
    <rPh sb="0" eb="2">
      <t>スイリョク</t>
    </rPh>
    <rPh sb="2" eb="4">
      <t>ハツデン</t>
    </rPh>
    <phoneticPr fontId="23"/>
  </si>
  <si>
    <t>電気事業(法非適用)</t>
    <rPh sb="0" eb="2">
      <t>デンキ</t>
    </rPh>
    <rPh sb="2" eb="4">
      <t>ジギョウ</t>
    </rPh>
    <rPh sb="5" eb="6">
      <t>ホウ</t>
    </rPh>
    <rPh sb="6" eb="7">
      <t>ヒ</t>
    </rPh>
    <rPh sb="7" eb="9">
      <t>テキヨウ</t>
    </rPh>
    <phoneticPr fontId="2"/>
  </si>
  <si>
    <t>基本情報</t>
    <rPh sb="0" eb="2">
      <t>キホン</t>
    </rPh>
    <rPh sb="2" eb="4">
      <t>ジョウホウ</t>
    </rPh>
    <phoneticPr fontId="24"/>
  </si>
  <si>
    <t>ごみ発電</t>
    <rPh sb="2" eb="4">
      <t>ハツデン</t>
    </rPh>
    <phoneticPr fontId="23"/>
  </si>
  <si>
    <t>中項目</t>
    <rPh sb="0" eb="1">
      <t>チュウ</t>
    </rPh>
    <rPh sb="1" eb="3">
      <t>コウモク</t>
    </rPh>
    <phoneticPr fontId="2"/>
  </si>
  <si>
    <t>風力発電</t>
    <rPh sb="0" eb="2">
      <t>フウリョク</t>
    </rPh>
    <rPh sb="2" eb="4">
      <t>ハツデン</t>
    </rPh>
    <phoneticPr fontId="23"/>
  </si>
  <si>
    <t>TXT水力_修繕費比率</t>
  </si>
  <si>
    <t>事業コード</t>
    <rPh sb="0" eb="2">
      <t>ジギョウ</t>
    </rPh>
    <phoneticPr fontId="25"/>
  </si>
  <si>
    <t>ＦＩＴ以外</t>
    <rPh sb="3" eb="5">
      <t>イガイ</t>
    </rPh>
    <phoneticPr fontId="23"/>
  </si>
  <si>
    <t>年間電灯電力量収入（千円）</t>
    <rPh sb="0" eb="2">
      <t>ネンカン</t>
    </rPh>
    <rPh sb="2" eb="4">
      <t>デントウ</t>
    </rPh>
    <rPh sb="4" eb="7">
      <t>デンリョクリョウ</t>
    </rPh>
    <rPh sb="7" eb="9">
      <t>シュウニュウ</t>
    </rPh>
    <rPh sb="10" eb="12">
      <t>センエン</t>
    </rPh>
    <phoneticPr fontId="23"/>
  </si>
  <si>
    <t xml:space="preserve">データ!$E$22:$I$35 </t>
  </si>
  <si>
    <t>２．経　営　の　リ　ス　ク</t>
    <rPh sb="2" eb="3">
      <t>キョウ</t>
    </rPh>
    <rPh sb="4" eb="5">
      <t>エイ</t>
    </rPh>
    <phoneticPr fontId="23"/>
  </si>
  <si>
    <t>２．経営のリスクについて</t>
    <rPh sb="2" eb="4">
      <t>ケイエイ</t>
    </rPh>
    <phoneticPr fontId="23"/>
  </si>
  <si>
    <t>項番</t>
    <rPh sb="0" eb="2">
      <t>コウバン</t>
    </rPh>
    <phoneticPr fontId="2"/>
  </si>
  <si>
    <t>ごみ_有形固定資産減価償却率</t>
  </si>
  <si>
    <r>
      <rPr>
        <sz val="11"/>
        <color rgb="FF3366FF"/>
        <rFont val="ＭＳ ゴシック"/>
      </rPr>
      <t xml:space="preserve">■ </t>
    </r>
    <r>
      <rPr>
        <sz val="11"/>
        <color theme="1"/>
        <rFont val="ＭＳ ゴシック"/>
      </rPr>
      <t>当該値</t>
    </r>
  </si>
  <si>
    <t>●施設全体</t>
    <rPh sb="1" eb="3">
      <t>シセツ</t>
    </rPh>
    <rPh sb="3" eb="5">
      <t>ゼンタイ</t>
    </rPh>
    <phoneticPr fontId="23"/>
  </si>
  <si>
    <t>年間発電力量</t>
    <rPh sb="0" eb="2">
      <t>ネンカン</t>
    </rPh>
    <rPh sb="2" eb="5">
      <t>ハツデンリョク</t>
    </rPh>
    <rPh sb="5" eb="6">
      <t>リョウ</t>
    </rPh>
    <phoneticPr fontId="2"/>
  </si>
  <si>
    <t>施設全体</t>
    <rPh sb="0" eb="2">
      <t>シセツ</t>
    </rPh>
    <rPh sb="2" eb="4">
      <t>ゼンタイ</t>
    </rPh>
    <phoneticPr fontId="2"/>
  </si>
  <si>
    <t>最大出力合計</t>
    <rPh sb="0" eb="2">
      <t>サイダイ</t>
    </rPh>
    <rPh sb="2" eb="4">
      <t>シュツリョク</t>
    </rPh>
    <rPh sb="4" eb="6">
      <t>ゴウケイ</t>
    </rPh>
    <phoneticPr fontId="2"/>
  </si>
  <si>
    <t>●発電型式別</t>
    <rPh sb="1" eb="3">
      <t>ハツデン</t>
    </rPh>
    <rPh sb="3" eb="5">
      <t>カタシキ</t>
    </rPh>
    <rPh sb="5" eb="6">
      <t>ベツ</t>
    </rPh>
    <phoneticPr fontId="23"/>
  </si>
  <si>
    <t>風力発電</t>
    <rPh sb="2" eb="4">
      <t>ハツデン</t>
    </rPh>
    <phoneticPr fontId="24"/>
  </si>
  <si>
    <t>TXT風力_修繕費比率</t>
  </si>
  <si>
    <t>全体総括</t>
    <rPh sb="0" eb="2">
      <t>ゼンタイ</t>
    </rPh>
    <rPh sb="2" eb="4">
      <t>ソウカツ</t>
    </rPh>
    <phoneticPr fontId="23"/>
  </si>
  <si>
    <t>※ 平成26年度から平成30年度における各指標の全国平均値は、当時の団体数を基に算出していますが、設備利用率及び修繕費比率、企業債残高対料金収入比率、FIT収入割合については、平成30年度の団体数を基に平均値を算出しています。</t>
  </si>
  <si>
    <t>業務コード</t>
    <rPh sb="0" eb="2">
      <t>ギョウム</t>
    </rPh>
    <phoneticPr fontId="25"/>
  </si>
  <si>
    <t>団体コード</t>
    <rPh sb="0" eb="2">
      <t>ダンタイ</t>
    </rPh>
    <phoneticPr fontId="25"/>
  </si>
  <si>
    <t>業種コード</t>
    <rPh sb="0" eb="2">
      <t>ギョウシュ</t>
    </rPh>
    <phoneticPr fontId="25"/>
  </si>
  <si>
    <t>経営の状況</t>
  </si>
  <si>
    <t>設備利用率（％）</t>
  </si>
  <si>
    <t>施設コード</t>
    <rPh sb="0" eb="2">
      <t>シセツ</t>
    </rPh>
    <phoneticPr fontId="25"/>
  </si>
  <si>
    <t>年間電灯電力量収入</t>
  </si>
  <si>
    <t>ごみ発電</t>
  </si>
  <si>
    <t>太陽光発電</t>
  </si>
  <si>
    <t>図 63</t>
  </si>
  <si>
    <t>施設数</t>
    <rPh sb="0" eb="2">
      <t>シセツ</t>
    </rPh>
    <rPh sb="2" eb="3">
      <t>スウ</t>
    </rPh>
    <phoneticPr fontId="2"/>
  </si>
  <si>
    <t>当該値(N-3)</t>
    <rPh sb="0" eb="2">
      <t>トウガイ</t>
    </rPh>
    <rPh sb="2" eb="3">
      <t>チ</t>
    </rPh>
    <phoneticPr fontId="26"/>
  </si>
  <si>
    <t>水力発電</t>
    <rPh sb="0" eb="2">
      <t>スイリョク</t>
    </rPh>
    <rPh sb="2" eb="4">
      <t>ハツデン</t>
    </rPh>
    <phoneticPr fontId="24"/>
  </si>
  <si>
    <t>ごみ発電</t>
    <rPh sb="2" eb="4">
      <t>ハツデン</t>
    </rPh>
    <phoneticPr fontId="24"/>
  </si>
  <si>
    <t xml:space="preserve">データ!$CZ$10:$DE$12 </t>
  </si>
  <si>
    <t>合計発電</t>
    <rPh sb="2" eb="4">
      <t>ハツデン</t>
    </rPh>
    <phoneticPr fontId="24"/>
  </si>
  <si>
    <t>収益的収支比率（％）</t>
  </si>
  <si>
    <t>営業収支比率（％）</t>
  </si>
  <si>
    <t xml:space="preserve">データ!$BI$10:$BN$12 </t>
  </si>
  <si>
    <t>供給原価（円）</t>
    <rPh sb="5" eb="6">
      <t>エン</t>
    </rPh>
    <phoneticPr fontId="2"/>
  </si>
  <si>
    <t>EBITDA（千円）</t>
    <rPh sb="7" eb="9">
      <t>センエン</t>
    </rPh>
    <phoneticPr fontId="2"/>
  </si>
  <si>
    <t>修繕費比率（％）</t>
  </si>
  <si>
    <t>企業債残高対料金収入比率（％）</t>
  </si>
  <si>
    <t>FIT収入割合（％）</t>
  </si>
  <si>
    <t>水力発電</t>
    <rPh sb="0" eb="2">
      <t>スイリョク</t>
    </rPh>
    <rPh sb="2" eb="4">
      <t>ハツデン</t>
    </rPh>
    <phoneticPr fontId="2"/>
  </si>
  <si>
    <t>本町の電気事業施設は平成15年4月の営業運転開始以降、大きな故障もなく順調に稼働（運転）している。
　小水力発電所は、自然環境（降雨量）により発電量や売電収入に影響を受けるところが大きいが、安定的な運転に努める。
　施設の長寿命化を図るため、定期的な点検を行い大規模な修繕（更新）に備える。また、経常的経費の削減に努め、大規模修繕（更新）に向けた財源確保のため基金へ積立を行う。
　法適化については、施設規模が条件に満たないため現在のところ考えていないが、必要に応じ検討する。
　経営戦略については、策定に未着手ではあるものの令和2年度までに策定しなければならない課題として捉えている。</t>
  </si>
  <si>
    <t>ごみ</t>
  </si>
  <si>
    <t>太陽光_有形固定資産減価償却率</t>
  </si>
  <si>
    <t>風力</t>
    <rPh sb="0" eb="2">
      <t>フウリョク</t>
    </rPh>
    <phoneticPr fontId="2"/>
  </si>
  <si>
    <t>太陽光</t>
    <rPh sb="0" eb="2">
      <t>タイヨウ</t>
    </rPh>
    <rPh sb="2" eb="3">
      <t>ヒカリ</t>
    </rPh>
    <phoneticPr fontId="2"/>
  </si>
  <si>
    <t>小項目</t>
    <rPh sb="0" eb="3">
      <t>ショウコウモク</t>
    </rPh>
    <phoneticPr fontId="2"/>
  </si>
  <si>
    <t>図 62</t>
  </si>
  <si>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</si>
  <si>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</si>
  <si>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</si>
  <si>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管理者の情報</t>
    <rPh sb="0" eb="3">
      <t>カンリシャ</t>
    </rPh>
    <rPh sb="4" eb="6">
      <t>ジョウホウ</t>
    </rPh>
    <phoneticPr fontId="24"/>
  </si>
  <si>
    <t xml:space="preserve">データ!LP10:LU12 </t>
  </si>
  <si>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</si>
  <si>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</si>
  <si>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</si>
  <si>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</si>
  <si>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</si>
  <si>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売電先</t>
    <rPh sb="0" eb="2">
      <t>バイデン</t>
    </rPh>
    <rPh sb="2" eb="3">
      <t>サキ</t>
    </rPh>
    <phoneticPr fontId="25"/>
  </si>
  <si>
    <t xml:space="preserve">データ!DT10:DY12 </t>
  </si>
  <si>
    <t>その他発電所数</t>
    <rPh sb="2" eb="3">
      <t>タ</t>
    </rPh>
    <rPh sb="3" eb="5">
      <t>ハツデン</t>
    </rPh>
    <rPh sb="5" eb="6">
      <t>ショ</t>
    </rPh>
    <rPh sb="6" eb="7">
      <t>スウ</t>
    </rPh>
    <phoneticPr fontId="24"/>
  </si>
  <si>
    <t>地産地消の見える化率</t>
    <rPh sb="0" eb="4">
      <t>チサンチショウ</t>
    </rPh>
    <rPh sb="5" eb="6">
      <t>ミ</t>
    </rPh>
    <rPh sb="8" eb="9">
      <t>カ</t>
    </rPh>
    <rPh sb="9" eb="10">
      <t>リツ</t>
    </rPh>
    <phoneticPr fontId="24"/>
  </si>
  <si>
    <r>
      <rPr>
        <sz val="11"/>
        <color rgb="FFFF5050"/>
        <rFont val="ＭＳ Ｐゴシック"/>
      </rPr>
      <t xml:space="preserve">■ </t>
    </r>
    <r>
      <rPr>
        <sz val="11"/>
        <color theme="1"/>
        <rFont val="ＭＳ Ｐゴシック"/>
      </rPr>
      <t>平均値</t>
    </r>
  </si>
  <si>
    <t>N-4</t>
  </si>
  <si>
    <t>N-3</t>
  </si>
  <si>
    <t>N-2</t>
  </si>
  <si>
    <t>TXT風力_設備利用率</t>
  </si>
  <si>
    <t>N-1</t>
  </si>
  <si>
    <t>当該値(N-4)</t>
    <rPh sb="0" eb="2">
      <t>トウガイ</t>
    </rPh>
    <rPh sb="2" eb="3">
      <t>チ</t>
    </rPh>
    <phoneticPr fontId="26"/>
  </si>
  <si>
    <t>N</t>
  </si>
  <si>
    <t>ＦＩＴ以外</t>
  </si>
  <si>
    <t>合計</t>
  </si>
  <si>
    <t>当該値(N-2)</t>
    <rPh sb="0" eb="2">
      <t>トウガイ</t>
    </rPh>
    <rPh sb="2" eb="3">
      <t>チ</t>
    </rPh>
    <phoneticPr fontId="26"/>
  </si>
  <si>
    <t>図 74</t>
  </si>
  <si>
    <t xml:space="preserve">データ!LZ10:ME12 </t>
  </si>
  <si>
    <t>当該値(N-1)</t>
    <rPh sb="0" eb="2">
      <t>トウガイ</t>
    </rPh>
    <rPh sb="2" eb="3">
      <t>チ</t>
    </rPh>
    <phoneticPr fontId="26"/>
  </si>
  <si>
    <t>当該値(N)</t>
    <rPh sb="0" eb="2">
      <t>トウガイ</t>
    </rPh>
    <rPh sb="2" eb="3">
      <t>チ</t>
    </rPh>
    <phoneticPr fontId="26"/>
  </si>
  <si>
    <t>平均値(N-4)</t>
  </si>
  <si>
    <t>平均値(N-3)</t>
  </si>
  <si>
    <t>該当数値なし</t>
  </si>
  <si>
    <t>平均値(N-2)</t>
  </si>
  <si>
    <t>平均値(N)</t>
  </si>
  <si>
    <t>図 59</t>
  </si>
  <si>
    <t>目標値</t>
    <rPh sb="0" eb="3">
      <t>モクヒョウチ</t>
    </rPh>
    <phoneticPr fontId="26"/>
  </si>
  <si>
    <t>N4年度</t>
  </si>
  <si>
    <t>N3年度</t>
  </si>
  <si>
    <t>Ｎ－１年度</t>
    <rPh sb="3" eb="5">
      <t>ネンド</t>
    </rPh>
    <phoneticPr fontId="2"/>
  </si>
  <si>
    <t xml:space="preserve">データ!LF10:LK12 </t>
  </si>
  <si>
    <t>N2年度</t>
  </si>
  <si>
    <t>N1年度</t>
  </si>
  <si>
    <t>47</t>
  </si>
  <si>
    <t>参照用</t>
    <rPh sb="0" eb="3">
      <t>サンショウヨウ</t>
    </rPh>
    <phoneticPr fontId="2"/>
  </si>
  <si>
    <t>広島県　北広島町</t>
  </si>
  <si>
    <t>2018</t>
  </si>
  <si>
    <t>343692</t>
  </si>
  <si>
    <t>04</t>
  </si>
  <si>
    <t>0</t>
  </si>
  <si>
    <r>
      <rPr>
        <sz val="11"/>
        <color rgb="FF3366FF"/>
        <rFont val="ＭＳ Ｐゴシック"/>
      </rPr>
      <t xml:space="preserve">■ </t>
    </r>
    <r>
      <rPr>
        <sz val="11"/>
        <color theme="1"/>
        <rFont val="ＭＳ Ｐゴシック"/>
      </rPr>
      <t>当該値</t>
    </r>
  </si>
  <si>
    <t>000</t>
  </si>
  <si>
    <t>法非適用</t>
  </si>
  <si>
    <t>図 53</t>
  </si>
  <si>
    <t>電気事業</t>
  </si>
  <si>
    <t>非設置</t>
  </si>
  <si>
    <t>-</t>
  </si>
  <si>
    <t>令和5年8月31日　川小田発電所</t>
  </si>
  <si>
    <t xml:space="preserve">データ!HR10:HW12 </t>
  </si>
  <si>
    <t>無</t>
  </si>
  <si>
    <t>中国電力株式会社</t>
  </si>
  <si>
    <t>←数値ありフラグ(T:有 F:無)</t>
    <rPh sb="1" eb="3">
      <t>スウチ</t>
    </rPh>
    <rPh sb="11" eb="12">
      <t>アリ</t>
    </rPh>
    <rPh sb="15" eb="16">
      <t>ナシ</t>
    </rPh>
    <phoneticPr fontId="2"/>
  </si>
  <si>
    <r>
      <t>←数値ありフラグ(T:有 F:無)</t>
    </r>
    <r>
      <rPr>
        <sz val="11"/>
        <color rgb="FFFF0000"/>
        <rFont val="ＭＳ ゴシック"/>
      </rPr>
      <t>※FALSE固定</t>
    </r>
    <rPh sb="1" eb="3">
      <t>スウチ</t>
    </rPh>
    <rPh sb="11" eb="12">
      <t>アリ</t>
    </rPh>
    <rPh sb="15" eb="16">
      <t>ナシ</t>
    </rPh>
    <rPh sb="23" eb="25">
      <t>コテイ</t>
    </rPh>
    <phoneticPr fontId="2"/>
  </si>
  <si>
    <t>Ｎ－３年度</t>
    <rPh sb="3" eb="5">
      <t>ネンド</t>
    </rPh>
    <phoneticPr fontId="2"/>
  </si>
  <si>
    <t>Ｎ－２年度</t>
    <rPh sb="3" eb="5">
      <t>ネンド</t>
    </rPh>
    <phoneticPr fontId="2"/>
  </si>
  <si>
    <t>Ｎ年度</t>
    <rPh sb="1" eb="3">
      <t>ネンド</t>
    </rPh>
    <phoneticPr fontId="2"/>
  </si>
  <si>
    <t>図 71</t>
  </si>
  <si>
    <t>表用</t>
    <rPh sb="0" eb="1">
      <t>ヒョウ</t>
    </rPh>
    <rPh sb="1" eb="2">
      <t>ヨウ</t>
    </rPh>
    <phoneticPr fontId="2"/>
  </si>
  <si>
    <t>年度</t>
    <rPh sb="0" eb="2">
      <t>ネンド</t>
    </rPh>
    <phoneticPr fontId="2"/>
  </si>
  <si>
    <t>TXTごみ_FIT収入割合</t>
  </si>
  <si>
    <r>
      <rPr>
        <sz val="11"/>
        <color rgb="FFFF5050"/>
        <rFont val="ＭＳ ゴシック"/>
      </rPr>
      <t xml:space="preserve">■ </t>
    </r>
    <r>
      <rPr>
        <sz val="11"/>
        <color theme="1"/>
        <rFont val="ＭＳ ゴシック"/>
      </rPr>
      <t>平均値</t>
    </r>
  </si>
  <si>
    <t>目標値</t>
    <rPh sb="0" eb="3">
      <t>モクヒョウチ</t>
    </rPh>
    <phoneticPr fontId="2"/>
  </si>
  <si>
    <t>編集可能項目定義</t>
    <rPh sb="0" eb="2">
      <t>ヘンシュウ</t>
    </rPh>
    <rPh sb="2" eb="4">
      <t>カノウ</t>
    </rPh>
    <rPh sb="4" eb="6">
      <t>コウモク</t>
    </rPh>
    <rPh sb="6" eb="8">
      <t>テイギ</t>
    </rPh>
    <phoneticPr fontId="2"/>
  </si>
  <si>
    <t>水力_設備利用率</t>
  </si>
  <si>
    <t>F7</t>
  </si>
  <si>
    <t>ごみ_企業債残高対料金収入比率</t>
  </si>
  <si>
    <t>グラフ用</t>
    <rPh sb="3" eb="4">
      <t>ヨウ</t>
    </rPh>
    <phoneticPr fontId="2"/>
  </si>
  <si>
    <t>TXT風力_FIT収入割合</t>
  </si>
  <si>
    <t>水力_修繕費比率</t>
  </si>
  <si>
    <t>J7</t>
  </si>
  <si>
    <t>水力_企業債残高対料金収入比率</t>
  </si>
  <si>
    <t>TXTごみ_設備利用率</t>
  </si>
  <si>
    <t>B9</t>
  </si>
  <si>
    <t>水力_有形固定資産減価償却率</t>
  </si>
  <si>
    <t>水力_FIT収入割合</t>
  </si>
  <si>
    <t>図 68</t>
  </si>
  <si>
    <t>ごみ_設備利用率</t>
  </si>
  <si>
    <t>ごみ_修繕費比率</t>
  </si>
  <si>
    <t>該当数値なし</t>
    <rPh sb="0" eb="2">
      <t>ガイトウ</t>
    </rPh>
    <rPh sb="2" eb="4">
      <t>スウチ</t>
    </rPh>
    <phoneticPr fontId="2"/>
  </si>
  <si>
    <t>ごみ_FIT収入割合</t>
  </si>
  <si>
    <t xml:space="preserve">データ!GX10:HC12 </t>
  </si>
  <si>
    <t>風力_設備利用率</t>
  </si>
  <si>
    <t>風力_修繕費比率</t>
  </si>
  <si>
    <t>図 11</t>
  </si>
  <si>
    <t>風力_企業債残高対料金収入比率</t>
  </si>
  <si>
    <t xml:space="preserve">データ!KA10:KF12 </t>
  </si>
  <si>
    <t>風力_有形固定資産減価償却率</t>
  </si>
  <si>
    <t>風力_FIT収入割合</t>
  </si>
  <si>
    <t>太陽光_設備利用率</t>
  </si>
  <si>
    <t>太陽光_修繕費比率</t>
  </si>
  <si>
    <t>太陽光_企業債残高対料金収入比率</t>
  </si>
  <si>
    <t>太陽光_FIT収入割合</t>
  </si>
  <si>
    <t>図 4</t>
  </si>
  <si>
    <t xml:space="preserve">データ!$AX$10:$BC$12 </t>
  </si>
  <si>
    <t>図 9</t>
  </si>
  <si>
    <t>図 10</t>
  </si>
  <si>
    <t xml:space="preserve">データ!$BT$10:$BY$12 </t>
  </si>
  <si>
    <t xml:space="preserve">データ!$CE$10:$CJ$12 </t>
  </si>
  <si>
    <t>図 12</t>
  </si>
  <si>
    <t xml:space="preserve">データ!$CO$10:$CT$12 </t>
  </si>
  <si>
    <t>TXT流動比率</t>
  </si>
  <si>
    <t>図 54</t>
  </si>
  <si>
    <t xml:space="preserve">データ!DJ10:DO12 </t>
  </si>
  <si>
    <t>図 56</t>
  </si>
  <si>
    <t xml:space="preserve">データ!ED10:EI12 </t>
  </si>
  <si>
    <t xml:space="preserve">データ!EN10:ES12 </t>
  </si>
  <si>
    <t xml:space="preserve">データ!EY10:FD12 </t>
  </si>
  <si>
    <t xml:space="preserve">データ!FI10:FN12 </t>
  </si>
  <si>
    <t>図 61</t>
  </si>
  <si>
    <t xml:space="preserve">データ!GC10:GH12 </t>
  </si>
  <si>
    <t xml:space="preserve">データ!GM10:GR12 </t>
  </si>
  <si>
    <t>図 64</t>
  </si>
  <si>
    <t xml:space="preserve">データ!HH10:HM12 </t>
  </si>
  <si>
    <t>図 65</t>
  </si>
  <si>
    <t>図 66</t>
  </si>
  <si>
    <t xml:space="preserve">データ!IB10:IG12 </t>
  </si>
  <si>
    <t>図 67</t>
  </si>
  <si>
    <t xml:space="preserve">データ!IL10:IQ12 </t>
  </si>
  <si>
    <t xml:space="preserve">データ!IW10:JB12 </t>
  </si>
  <si>
    <t>図 69</t>
  </si>
  <si>
    <t xml:space="preserve">データ!JG10:JL12 </t>
  </si>
  <si>
    <t>図 70</t>
  </si>
  <si>
    <t xml:space="preserve">データ!JQ10:JV12 </t>
  </si>
  <si>
    <t>図 72</t>
  </si>
  <si>
    <t xml:space="preserve">○収益的収支比率
　平成30年度は前年度より12.4ポイント上がり107.1％となり平均値を上回る結果となった。
　　本町施設は初期投資の規模が巨大で指標の分母となる地方債償還金も多額であることから平均より低い傾向にある。
○営業収支比率
　経常的に100％を超え営業収支は黒字を継続している。
　今後の施設の長寿命化に対応するため、繰越金の一部を電気事業基金へ積立し財源の確保を図っている。
○供給原価
　平成29年度より2,400円余り上がったが、平均値を下回り、他団体と比べると費用は安価になっている。地方債償還金が指標に大きく影響し、令和7年度にピークが来ることから、更なる経常経費の抑制を検討する。
○EBITDA（減価償却前営業利益）
　経年の推移をみて収益が継続して成長しているかを判断する指標であり、降雨量の影響による高低はあるものの、業務委託により人件費を圧縮したことで収益性は微増を見込む。
</t>
    <rPh sb="273" eb="275">
      <t>レイワ</t>
    </rPh>
    <phoneticPr fontId="2"/>
  </si>
  <si>
    <t xml:space="preserve">データ!KK10:KP12 </t>
  </si>
  <si>
    <t>図 73</t>
  </si>
  <si>
    <t xml:space="preserve">データ!KV10:LA12 </t>
  </si>
  <si>
    <t>図 75</t>
  </si>
  <si>
    <t>図 76</t>
  </si>
  <si>
    <t>図 33</t>
  </si>
  <si>
    <t xml:space="preserve">データ!MJ10:MO12 </t>
  </si>
  <si>
    <t>TXT水力_設備利用率</t>
  </si>
  <si>
    <t>TXT水力_企業債残高対料金収入比率</t>
  </si>
  <si>
    <t>TXT水力_FIT収入割合</t>
  </si>
  <si>
    <t>TXTごみ_修繕費比率</t>
  </si>
  <si>
    <t>TXTごみ_企業債残高対料金収入比率</t>
  </si>
  <si>
    <t>TXTごみ_有形固定資産減価償却率</t>
  </si>
  <si>
    <t>TXT風力_企業債残高対料金収入比率</t>
  </si>
  <si>
    <t>TXT風力_有形固定資産減価償却率</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</si>
  <si>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</si>
  <si>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</si>
  <si>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</si>
  <si>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</si>
  <si>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</si>
  <si>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</si>
  <si>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</si>
  <si>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 xml:space="preserve">○設備利用率
　対前年度比3.6ポイント減少し48.3％となったが、平均値を上回っており、安定した施設の稼働ができた。
　平成27年度、平成30年度においては降雨量が少なく、設備利用率は低い数値となっているが、それ以外の年度は平均値と同程度の数値となっている。また、資源エネルギー庁の「長期エネルギー需給見通し小委員会に対する発電コスト等の検証に関する報告」（平成27年５月　発電コスト検証ワーキンググループ）で設定されている設備利用率は小水力発電で60％とされてていることから、累計平均で若干下回るものの概ね妥当な水準と考えている。
○修繕費比率
　費用のうち、施設修繕、管理やメンテナンスにかかっている割合を表す指標となるが、平成30年度においては施設修繕の経費がほとんど発生していない。施設の稼働が17年を迎えるため、今後は施設の長寿命化に向けた計画的な更新（修繕）により年度間の平準化を図る必要がある。
○企業債残高対料金収入比率
　企業債の現在残高が高額であるため、平均値を上回る数値となっているが、企業債現在高は、順調に減少している。他団体との比較で本町の数値の高い要因として、本町が元利均等償還で借り入れを行っていることから、元金均等に比べ残高の減りが遅いことや、一般会計の負担を約束したものがないことなどが考えられる。借入金の86.7％が25年債であり、令和7年度から9年度に多くの償還が完了する予定であり、その直前年度あたりで数値が良化していくものと見込んでいる。
○FIT収入割合
　本町の電気事業施設は平成31年1月から、再生可能エネルギー固定価格買取制度により売電していることから、FIT契約終了時の単価下落による収入減少のリスクが考えられる。
</t>
    <rPh sb="68" eb="70">
      <t>ヘイセイ</t>
    </rPh>
    <rPh sb="72" eb="74">
      <t>ネンド</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</si>
</sst>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7" formatCode="#,##0.0;&quot;▲ &quot;#,##0.0"/>
    <numFmt numFmtId="176" formatCode="#,##0;&quot;▲ &quot;#,##0"/>
    <numFmt numFmtId="179" formatCode="0.0%"/>
    <numFmt numFmtId="178" formatCode="ge"/>
  </numFmts>
  <fonts count="27">
    <font>
      <sz val="11"/>
      <color theme="1"/>
      <name val="ＭＳ Ｐゴシック"/>
      <family val="3"/>
    </font>
    <font>
      <sz val="11"/>
      <color theme="1"/>
      <name val="游ゴシック"/>
      <family val="3"/>
      <scheme val="minor"/>
    </font>
    <font>
      <sz val="6"/>
      <color auto="1"/>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ゴシック"/>
      <family val="3"/>
    </font>
    <font>
      <sz val="24"/>
      <color theme="1"/>
      <name val="ＭＳ ゴシック"/>
      <family val="3"/>
    </font>
    <font>
      <b/>
      <sz val="24"/>
      <color theme="1"/>
      <name val="ＭＳ ゴシック"/>
      <family val="3"/>
    </font>
    <font>
      <sz val="11"/>
      <color auto="1"/>
      <name val="ＭＳ ゴシック"/>
      <family val="3"/>
    </font>
    <font>
      <b/>
      <sz val="22"/>
      <color auto="1"/>
      <name val="ＭＳ ゴシック"/>
      <family val="3"/>
    </font>
    <font>
      <b/>
      <sz val="14"/>
      <color theme="1"/>
      <name val="ＭＳ ゴシック"/>
      <family val="3"/>
    </font>
    <font>
      <b/>
      <sz val="13"/>
      <color rgb="FFFF0000"/>
      <name val="ＭＳ ゴシック"/>
      <family val="3"/>
    </font>
    <font>
      <sz val="13"/>
      <color auto="1"/>
      <name val="ＭＳ ゴシック"/>
      <family val="3"/>
    </font>
    <font>
      <sz val="16"/>
      <color theme="1"/>
      <name val="ＭＳ ゴシック"/>
      <family val="3"/>
    </font>
    <font>
      <b/>
      <sz val="24"/>
      <color auto="1"/>
      <name val="ＭＳ ゴシック"/>
      <family val="3"/>
    </font>
    <font>
      <sz val="16"/>
      <color auto="1"/>
      <name val="ＭＳ ゴシック"/>
      <family val="3"/>
    </font>
    <font>
      <b/>
      <sz val="36"/>
      <color theme="1"/>
      <name val="ＭＳ ゴシック"/>
      <family val="3"/>
    </font>
    <font>
      <b/>
      <sz val="16"/>
      <color theme="1"/>
      <name val="ＭＳ ゴシック"/>
      <family val="3"/>
    </font>
    <font>
      <b/>
      <sz val="11"/>
      <color theme="1"/>
      <name val="ＭＳ Ｐゴシック"/>
      <family val="3"/>
    </font>
    <font>
      <sz val="11"/>
      <color theme="0"/>
      <name val="ＭＳ ゴシック"/>
      <family val="3"/>
    </font>
    <font>
      <b/>
      <sz val="22"/>
      <color theme="1"/>
      <name val="ＭＳ ゴシック"/>
      <family val="3"/>
    </font>
    <font>
      <sz val="11"/>
      <color theme="1"/>
      <name val="ＭＳ Ｐゴシック"/>
      <family val="3"/>
    </font>
    <font>
      <sz val="6"/>
      <color auto="1"/>
      <name val="游ゴシック"/>
    </font>
    <font>
      <sz val="6"/>
      <color auto="1"/>
      <name val="ＭＳ ゴシック"/>
      <family val="2"/>
    </font>
    <font>
      <sz val="9"/>
      <color theme="1"/>
      <name val="ＭＳ ゴシック"/>
      <family val="3"/>
    </font>
    <font>
      <sz val="11"/>
      <color theme="0"/>
      <name val="ＭＳ Ｐゴシック"/>
      <family val="2"/>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theme="8" tint="0.6"/>
        <bgColor indexed="64"/>
      </patternFill>
    </fill>
    <fill>
      <patternFill patternType="solid">
        <fgColor rgb="FFFFFF00"/>
        <bgColor indexed="64"/>
      </patternFill>
    </fill>
    <fill>
      <patternFill patternType="solid">
        <fgColor theme="0"/>
        <bgColor indexed="64"/>
      </patternFill>
    </fill>
    <fill>
      <patternFill patternType="solid">
        <fgColor theme="0" tint="-0.25"/>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indexed="64"/>
      </left>
      <right/>
      <top style="thin">
        <color indexed="64"/>
      </top>
      <bottom style="thin">
        <color indexed="64"/>
      </bottom>
      <diagonal/>
    </border>
    <border>
      <left style="medium">
        <color auto="1"/>
      </left>
      <right/>
      <top style="thin">
        <color auto="1"/>
      </top>
      <bottom/>
      <diagonal/>
    </border>
    <border>
      <left style="medium">
        <color indexed="64"/>
      </left>
      <right/>
      <top style="thin">
        <color indexed="64"/>
      </top>
      <bottom style="medium">
        <color indexed="64"/>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rgb="FF0070C0"/>
      </top>
      <bottom/>
      <diagonal/>
    </border>
    <border>
      <left/>
      <right/>
      <top/>
      <bottom style="medium">
        <color rgb="FF0070C0"/>
      </bottom>
      <diagonal/>
    </border>
    <border>
      <left/>
      <right/>
      <top/>
      <bottom style="mediumDashed">
        <color rgb="FF0070C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style="thin">
        <color auto="1"/>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right/>
      <top style="medium">
        <color auto="1"/>
      </top>
      <bottom style="thin">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style="medium">
        <color auto="1"/>
      </left>
      <right/>
      <top style="medium">
        <color auto="1"/>
      </top>
      <bottom/>
      <diagonal/>
    </border>
    <border>
      <left style="medium">
        <color auto="1"/>
      </left>
      <right/>
      <top/>
      <bottom style="thin">
        <color auto="1"/>
      </bottom>
      <diagonal/>
    </border>
    <border>
      <left/>
      <right/>
      <top/>
      <bottom style="thin">
        <color indexed="64"/>
      </bottom>
      <diagonal/>
    </border>
    <border>
      <left/>
      <right style="medium">
        <color auto="1"/>
      </right>
      <top style="medium">
        <color auto="1"/>
      </top>
      <bottom/>
      <diagonal/>
    </border>
    <border>
      <left/>
      <right style="medium">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5"/>
      </left>
      <right/>
      <top style="thin">
        <color theme="0" tint="-0.25"/>
      </top>
      <bottom/>
      <diagonal/>
    </border>
    <border>
      <left style="thin">
        <color theme="0" tint="-0.25"/>
      </left>
      <right/>
      <top/>
      <bottom/>
      <diagonal/>
    </border>
    <border>
      <left style="thin">
        <color theme="0" tint="-0.25"/>
      </left>
      <right/>
      <top/>
      <bottom style="thin">
        <color theme="0" tint="-0.25"/>
      </bottom>
      <diagonal/>
    </border>
    <border>
      <left/>
      <right/>
      <top style="thin">
        <color theme="0" tint="-0.25"/>
      </top>
      <bottom/>
      <diagonal/>
    </border>
    <border>
      <left/>
      <right/>
      <top/>
      <bottom style="thin">
        <color theme="0" tint="-0.25"/>
      </bottom>
      <diagonal/>
    </border>
    <border>
      <left style="thin">
        <color indexed="64"/>
      </left>
      <right/>
      <top/>
      <bottom style="thin">
        <color indexed="64"/>
      </bottom>
      <diagonal/>
    </border>
    <border>
      <left/>
      <right style="thin">
        <color theme="0" tint="-0.25"/>
      </right>
      <top style="thin">
        <color theme="0" tint="-0.25"/>
      </top>
      <bottom/>
      <diagonal/>
    </border>
    <border>
      <left/>
      <right style="thin">
        <color theme="0" tint="-0.25"/>
      </right>
      <top/>
      <bottom/>
      <diagonal/>
    </border>
    <border>
      <left/>
      <right style="thin">
        <color theme="0" tint="-0.25"/>
      </right>
      <top/>
      <bottom style="thin">
        <color theme="0" tint="-0.25"/>
      </bottom>
      <diagonal/>
    </border>
    <border>
      <left/>
      <right style="thin">
        <color indexed="64"/>
      </right>
      <top/>
      <bottom style="thin">
        <color indexed="64"/>
      </bottom>
      <diagonal/>
    </border>
    <border>
      <left style="thin">
        <color theme="0" tint="-0.5"/>
      </left>
      <right style="thin">
        <color theme="0" tint="-0.5"/>
      </right>
      <top style="thin">
        <color theme="0" tint="-0.5"/>
      </top>
      <bottom style="thin">
        <color theme="0" tint="-0.5"/>
      </bottom>
      <diagonal/>
    </border>
  </borders>
  <cellStyleXfs count="3">
    <xf numFmtId="0" fontId="0" fillId="0" borderId="0">
      <alignment vertical="center"/>
    </xf>
    <xf numFmtId="0" fontId="1" fillId="0" borderId="0">
      <alignment vertical="center"/>
    </xf>
    <xf numFmtId="38" fontId="22" fillId="0" borderId="0" applyFont="0" applyFill="0" applyBorder="0" applyAlignment="0" applyProtection="0">
      <alignment vertical="center"/>
    </xf>
  </cellStyleXfs>
  <cellXfs count="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pplyProtection="1">
      <protection hidden="1"/>
    </xf>
    <xf numFmtId="0" fontId="5" fillId="2" borderId="1" xfId="1" applyFont="1" applyFill="1" applyBorder="1" applyAlignment="1">
      <alignment horizontal="center" vertical="center" shrinkToFit="1"/>
    </xf>
    <xf numFmtId="0" fontId="5" fillId="0" borderId="2" xfId="1" applyFont="1" applyBorder="1" applyAlignment="1" applyProtection="1">
      <alignment horizontal="center" vertical="center" shrinkToFit="1"/>
      <protection hidden="1"/>
    </xf>
    <xf numFmtId="0" fontId="5" fillId="2" borderId="2" xfId="1" applyFont="1" applyFill="1" applyBorder="1" applyAlignment="1">
      <alignment horizontal="center" vertical="center" shrinkToFit="1"/>
    </xf>
    <xf numFmtId="176" fontId="5" fillId="0" borderId="2" xfId="1" applyNumberFormat="1" applyFont="1" applyBorder="1" applyAlignment="1" applyProtection="1">
      <alignment horizontal="center" vertical="center" shrinkToFit="1"/>
      <protection hidden="1"/>
    </xf>
    <xf numFmtId="0" fontId="5" fillId="0" borderId="3" xfId="1" applyFont="1" applyBorder="1" applyAlignment="1" applyProtection="1">
      <alignment horizontal="center" vertical="center" wrapText="1"/>
      <protection locked="0"/>
    </xf>
    <xf numFmtId="0" fontId="6" fillId="0" borderId="4" xfId="1" applyFont="1" applyFill="1" applyBorder="1" applyAlignment="1">
      <alignment vertical="center"/>
    </xf>
    <xf numFmtId="0" fontId="5" fillId="2" borderId="5"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7" fillId="0" borderId="0" xfId="1" applyFont="1">
      <alignment vertical="center"/>
    </xf>
    <xf numFmtId="0" fontId="5" fillId="0" borderId="1" xfId="1" applyFont="1" applyBorder="1" applyAlignment="1">
      <alignment horizontal="center" vertical="center"/>
    </xf>
    <xf numFmtId="0" fontId="8" fillId="0" borderId="0" xfId="1" applyFont="1">
      <alignment vertical="center"/>
    </xf>
    <xf numFmtId="0" fontId="9" fillId="0" borderId="8" xfId="1" applyFont="1" applyBorder="1">
      <alignment vertical="center"/>
    </xf>
    <xf numFmtId="0" fontId="10" fillId="0" borderId="9" xfId="1" applyFont="1" applyBorder="1">
      <alignment vertical="center"/>
    </xf>
    <xf numFmtId="0" fontId="9" fillId="0" borderId="9" xfId="1" applyFont="1" applyBorder="1">
      <alignment vertical="center"/>
    </xf>
    <xf numFmtId="0" fontId="3" fillId="0" borderId="10" xfId="1" applyFont="1" applyBorder="1">
      <alignment vertical="center"/>
    </xf>
    <xf numFmtId="0" fontId="10" fillId="0" borderId="8" xfId="1" applyFont="1" applyBorder="1">
      <alignment vertical="center"/>
    </xf>
    <xf numFmtId="0" fontId="3" fillId="0" borderId="11" xfId="1" applyFont="1" applyBorder="1">
      <alignment vertical="center"/>
    </xf>
    <xf numFmtId="0" fontId="11" fillId="0" borderId="9" xfId="1" applyFont="1" applyBorder="1" applyAlignment="1">
      <alignment horizontal="center" vertical="center"/>
    </xf>
    <xf numFmtId="0" fontId="3" fillId="0" borderId="9" xfId="1" applyFont="1" applyBorder="1">
      <alignment vertical="center"/>
    </xf>
    <xf numFmtId="0" fontId="12" fillId="0" borderId="0" xfId="1" applyFont="1" applyFill="1">
      <alignment vertical="center"/>
    </xf>
    <xf numFmtId="0" fontId="5" fillId="2" borderId="12" xfId="1" applyFont="1" applyFill="1" applyBorder="1" applyAlignment="1">
      <alignment horizontal="center" vertical="center" shrinkToFit="1"/>
    </xf>
    <xf numFmtId="0" fontId="5" fillId="0" borderId="13" xfId="1" applyFont="1" applyBorder="1" applyAlignment="1" applyProtection="1">
      <alignment horizontal="center" vertical="center" shrinkToFit="1"/>
      <protection hidden="1"/>
    </xf>
    <xf numFmtId="0" fontId="5" fillId="2" borderId="13" xfId="1" applyFont="1" applyFill="1" applyBorder="1" applyAlignment="1">
      <alignment horizontal="center" vertical="center" shrinkToFit="1"/>
    </xf>
    <xf numFmtId="176" fontId="5" fillId="0" borderId="13"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protection locked="0"/>
    </xf>
    <xf numFmtId="0" fontId="13" fillId="0" borderId="4" xfId="1" applyFont="1" applyFill="1" applyBorder="1" applyAlignment="1">
      <alignment vertical="center"/>
    </xf>
    <xf numFmtId="0" fontId="5" fillId="2" borderId="15"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0" fontId="5" fillId="2" borderId="17" xfId="1" applyFont="1" applyFill="1" applyBorder="1" applyAlignment="1">
      <alignment horizontal="center" vertical="center" shrinkToFit="1"/>
    </xf>
    <xf numFmtId="0" fontId="5" fillId="0" borderId="12" xfId="1" applyFont="1" applyBorder="1" applyAlignment="1">
      <alignment horizontal="center" vertical="center"/>
    </xf>
    <xf numFmtId="0" fontId="14" fillId="0" borderId="0" xfId="1" applyFont="1">
      <alignment vertical="center"/>
    </xf>
    <xf numFmtId="0" fontId="9" fillId="0" borderId="18" xfId="1" applyFont="1" applyBorder="1">
      <alignment vertical="center"/>
    </xf>
    <xf numFmtId="0" fontId="9" fillId="0" borderId="0" xfId="1" applyFont="1" applyBorder="1">
      <alignment vertical="center"/>
    </xf>
    <xf numFmtId="0" fontId="3" fillId="0" borderId="19" xfId="1" applyFont="1" applyBorder="1">
      <alignment vertical="center"/>
    </xf>
    <xf numFmtId="0" fontId="5" fillId="0" borderId="18" xfId="1" applyFont="1" applyBorder="1">
      <alignment vertical="center"/>
    </xf>
    <xf numFmtId="0" fontId="5" fillId="0" borderId="20" xfId="1" applyFont="1" applyBorder="1">
      <alignment vertical="center"/>
    </xf>
    <xf numFmtId="0" fontId="5" fillId="0" borderId="0" xfId="1" applyFont="1" applyBorder="1">
      <alignment vertical="center"/>
    </xf>
    <xf numFmtId="0" fontId="11" fillId="0" borderId="0" xfId="1" applyFont="1" applyBorder="1" applyAlignment="1">
      <alignment horizontal="center" vertical="center"/>
    </xf>
    <xf numFmtId="0" fontId="3" fillId="0" borderId="0" xfId="1" applyFont="1" applyBorder="1">
      <alignment vertical="center"/>
    </xf>
    <xf numFmtId="0" fontId="3" fillId="0" borderId="18" xfId="1" applyFont="1" applyBorder="1">
      <alignment vertical="center"/>
    </xf>
    <xf numFmtId="0" fontId="3" fillId="0" borderId="20" xfId="1" applyFont="1" applyBorder="1">
      <alignment vertical="center"/>
    </xf>
    <xf numFmtId="0" fontId="5" fillId="2" borderId="21" xfId="1" applyFont="1" applyFill="1" applyBorder="1" applyAlignment="1">
      <alignment horizontal="center" vertical="center" shrinkToFit="1"/>
    </xf>
    <xf numFmtId="0" fontId="5" fillId="2" borderId="22" xfId="1" applyFont="1" applyFill="1" applyBorder="1" applyAlignment="1">
      <alignment horizontal="center" vertical="center" shrinkToFit="1"/>
    </xf>
    <xf numFmtId="0" fontId="5" fillId="2" borderId="23" xfId="1" applyFont="1" applyFill="1" applyBorder="1" applyAlignment="1">
      <alignment horizontal="center" vertical="center" shrinkToFit="1"/>
    </xf>
    <xf numFmtId="14" fontId="5" fillId="0" borderId="13" xfId="1" applyNumberFormat="1" applyFont="1" applyFill="1" applyBorder="1" applyAlignment="1" applyProtection="1">
      <alignment horizontal="center" vertical="center" wrapText="1"/>
      <protection locked="0"/>
    </xf>
    <xf numFmtId="177" fontId="5" fillId="0" borderId="14" xfId="1" applyNumberFormat="1" applyFont="1" applyBorder="1" applyAlignment="1" applyProtection="1">
      <alignment horizontal="center" vertical="center" shrinkToFit="1"/>
      <protection hidden="1"/>
    </xf>
    <xf numFmtId="178" fontId="5" fillId="2" borderId="24" xfId="1" applyNumberFormat="1" applyFont="1" applyFill="1" applyBorder="1" applyAlignment="1" applyProtection="1">
      <alignment horizontal="center" vertical="center" shrinkToFit="1"/>
      <protection hidden="1"/>
    </xf>
    <xf numFmtId="176" fontId="5" fillId="0" borderId="25" xfId="1" applyNumberFormat="1" applyFont="1" applyBorder="1" applyAlignment="1" applyProtection="1">
      <alignment horizontal="center" vertical="center" shrinkToFit="1"/>
      <protection hidden="1"/>
    </xf>
    <xf numFmtId="176" fontId="5" fillId="0" borderId="26" xfId="1" applyNumberFormat="1" applyFont="1" applyBorder="1" applyAlignment="1" applyProtection="1">
      <alignment horizontal="center" vertical="center" shrinkToFit="1"/>
      <protection hidden="1"/>
    </xf>
    <xf numFmtId="176" fontId="5" fillId="0" borderId="14" xfId="1" applyNumberFormat="1" applyFont="1" applyBorder="1" applyAlignment="1" applyProtection="1">
      <alignment horizontal="center" vertical="center" shrinkToFit="1"/>
      <protection hidden="1"/>
    </xf>
    <xf numFmtId="0" fontId="5" fillId="0" borderId="13" xfId="1" applyNumberFormat="1" applyFont="1" applyFill="1" applyBorder="1" applyAlignment="1" applyProtection="1">
      <alignment horizontal="center" vertical="center" wrapText="1"/>
      <protection locked="0"/>
    </xf>
    <xf numFmtId="178" fontId="5" fillId="2" borderId="27" xfId="1" applyNumberFormat="1" applyFont="1" applyFill="1" applyBorder="1" applyAlignment="1" applyProtection="1">
      <alignment horizontal="center" vertical="center" shrinkToFit="1"/>
      <protection hidden="1"/>
    </xf>
    <xf numFmtId="176" fontId="5" fillId="0" borderId="21" xfId="1" applyNumberFormat="1" applyFont="1" applyBorder="1" applyAlignment="1" applyProtection="1">
      <alignment horizontal="center" vertical="center" shrinkToFit="1"/>
      <protection hidden="1"/>
    </xf>
    <xf numFmtId="0" fontId="10" fillId="0" borderId="28" xfId="1" applyFont="1" applyFill="1" applyBorder="1">
      <alignment vertical="center"/>
    </xf>
    <xf numFmtId="0" fontId="3" fillId="0" borderId="29" xfId="1" applyFont="1" applyBorder="1">
      <alignment vertical="center"/>
    </xf>
    <xf numFmtId="0" fontId="3" fillId="0" borderId="30" xfId="1" applyFont="1" applyBorder="1">
      <alignment vertical="center"/>
    </xf>
    <xf numFmtId="179" fontId="5" fillId="0" borderId="14" xfId="1" applyNumberFormat="1" applyFont="1" applyBorder="1" applyAlignment="1">
      <alignment horizontal="center" vertical="center"/>
    </xf>
    <xf numFmtId="0" fontId="15" fillId="0" borderId="18" xfId="1" applyFont="1" applyFill="1" applyBorder="1">
      <alignment vertical="center"/>
    </xf>
    <xf numFmtId="0" fontId="8" fillId="0" borderId="20" xfId="1" applyFont="1" applyBorder="1">
      <alignment vertical="center"/>
    </xf>
    <xf numFmtId="0" fontId="8" fillId="0" borderId="0" xfId="1" applyFont="1" applyBorder="1">
      <alignment vertical="center"/>
    </xf>
    <xf numFmtId="0" fontId="16" fillId="0" borderId="18" xfId="1" applyFont="1" applyFill="1" applyBorder="1">
      <alignment vertical="center"/>
    </xf>
    <xf numFmtId="0" fontId="14" fillId="0" borderId="20" xfId="1" applyFont="1" applyBorder="1">
      <alignment vertical="center"/>
    </xf>
    <xf numFmtId="0" fontId="14" fillId="0" borderId="0" xfId="1" applyFont="1" applyBorder="1">
      <alignment vertical="center"/>
    </xf>
    <xf numFmtId="0" fontId="17" fillId="0" borderId="0" xfId="1" applyFont="1">
      <alignment vertical="center"/>
    </xf>
    <xf numFmtId="177" fontId="5" fillId="0" borderId="13" xfId="1" applyNumberFormat="1" applyFont="1" applyBorder="1" applyAlignment="1" applyProtection="1">
      <alignment horizontal="center" vertical="center" shrinkToFit="1"/>
      <protection hidden="1"/>
    </xf>
    <xf numFmtId="0" fontId="5" fillId="0" borderId="13" xfId="1" applyFont="1" applyBorder="1" applyAlignment="1" applyProtection="1">
      <alignment horizontal="center" vertical="center" wrapText="1"/>
      <protection hidden="1"/>
    </xf>
    <xf numFmtId="0" fontId="5" fillId="0" borderId="14" xfId="1" applyFont="1" applyBorder="1" applyAlignment="1">
      <alignment horizontal="center" vertical="center"/>
    </xf>
    <xf numFmtId="176" fontId="5" fillId="0" borderId="31" xfId="1" applyNumberFormat="1" applyFont="1" applyFill="1" applyBorder="1" applyAlignment="1" applyProtection="1">
      <alignment horizontal="center" vertical="center" shrinkToFit="1"/>
      <protection hidden="1"/>
    </xf>
    <xf numFmtId="176" fontId="5" fillId="0" borderId="32" xfId="1" applyNumberFormat="1" applyFont="1" applyFill="1" applyBorder="1" applyAlignment="1" applyProtection="1">
      <alignment horizontal="center" vertical="center" shrinkToFit="1"/>
      <protection hidden="1"/>
    </xf>
    <xf numFmtId="178" fontId="5" fillId="2" borderId="33" xfId="1" applyNumberFormat="1" applyFont="1" applyFill="1" applyBorder="1" applyAlignment="1" applyProtection="1">
      <alignment horizontal="center" vertical="center" shrinkToFit="1"/>
      <protection hidden="1"/>
    </xf>
    <xf numFmtId="176" fontId="5" fillId="0" borderId="34" xfId="1" applyNumberFormat="1" applyFont="1" applyFill="1" applyBorder="1" applyAlignment="1" applyProtection="1">
      <alignment horizontal="center" vertical="center" shrinkToFit="1"/>
      <protection hidden="1"/>
    </xf>
    <xf numFmtId="176" fontId="5" fillId="0" borderId="35" xfId="1" applyNumberFormat="1" applyFont="1" applyFill="1" applyBorder="1" applyAlignment="1" applyProtection="1">
      <alignment horizontal="center" vertical="center" shrinkToFit="1"/>
      <protection hidden="1"/>
    </xf>
    <xf numFmtId="176" fontId="5" fillId="0" borderId="36" xfId="1" applyNumberFormat="1" applyFont="1" applyFill="1" applyBorder="1" applyAlignment="1" applyProtection="1">
      <alignment horizontal="center" vertical="center" shrinkToFit="1"/>
      <protection hidden="1"/>
    </xf>
    <xf numFmtId="0" fontId="5" fillId="2" borderId="37" xfId="1" applyFont="1" applyFill="1" applyBorder="1" applyAlignment="1">
      <alignment horizontal="center" vertical="center" shrinkToFit="1"/>
    </xf>
    <xf numFmtId="176" fontId="5" fillId="0" borderId="38" xfId="1" applyNumberFormat="1" applyFont="1" applyFill="1" applyBorder="1" applyAlignment="1" applyProtection="1">
      <alignment horizontal="center" vertical="center" shrinkToFit="1"/>
      <protection hidden="1"/>
    </xf>
    <xf numFmtId="0" fontId="11" fillId="0" borderId="0" xfId="1" applyFont="1" applyBorder="1">
      <alignment vertical="center"/>
    </xf>
    <xf numFmtId="177" fontId="5" fillId="0" borderId="39" xfId="1" applyNumberFormat="1" applyFont="1" applyBorder="1" applyAlignment="1" applyProtection="1">
      <alignment horizontal="center" vertical="center" shrinkToFit="1"/>
      <protection hidden="1"/>
    </xf>
    <xf numFmtId="0" fontId="5" fillId="2" borderId="39" xfId="1" applyFont="1" applyFill="1" applyBorder="1" applyAlignment="1">
      <alignment horizontal="center" vertical="center" shrinkToFit="1"/>
    </xf>
    <xf numFmtId="176" fontId="5" fillId="0" borderId="39" xfId="1" applyNumberFormat="1" applyFont="1" applyFill="1" applyBorder="1" applyAlignment="1" applyProtection="1">
      <alignment horizontal="center" vertical="center" shrinkToFit="1"/>
      <protection hidden="1"/>
    </xf>
    <xf numFmtId="0" fontId="5" fillId="0" borderId="39" xfId="1" applyFont="1" applyBorder="1" applyAlignment="1" applyProtection="1">
      <alignment horizontal="center" vertical="center" wrapText="1"/>
      <protection hidden="1"/>
    </xf>
    <xf numFmtId="0" fontId="5" fillId="0" borderId="38" xfId="1" applyFont="1" applyBorder="1" applyAlignment="1">
      <alignment horizontal="center" vertical="center"/>
    </xf>
    <xf numFmtId="0" fontId="14" fillId="2" borderId="40" xfId="1" applyFont="1" applyFill="1" applyBorder="1" applyAlignment="1">
      <alignment horizontal="center" vertical="center" shrinkToFit="1"/>
    </xf>
    <xf numFmtId="0" fontId="5" fillId="0" borderId="6" xfId="1" applyNumberFormat="1" applyFont="1" applyFill="1" applyBorder="1" applyAlignment="1" applyProtection="1">
      <alignment horizontal="left" vertical="top" wrapText="1"/>
      <protection locked="0"/>
    </xf>
    <xf numFmtId="0" fontId="5" fillId="0" borderId="41" xfId="1" applyNumberFormat="1" applyFont="1" applyFill="1" applyBorder="1" applyAlignment="1" applyProtection="1">
      <alignment horizontal="left" vertical="top" wrapText="1"/>
      <protection locked="0"/>
    </xf>
    <xf numFmtId="0" fontId="5" fillId="0" borderId="42" xfId="1" applyNumberFormat="1" applyFont="1" applyFill="1" applyBorder="1" applyAlignment="1" applyProtection="1">
      <alignment horizontal="left" vertical="top" wrapText="1"/>
      <protection locked="0"/>
    </xf>
    <xf numFmtId="0" fontId="14" fillId="2" borderId="43" xfId="1" applyFont="1" applyFill="1" applyBorder="1" applyAlignment="1">
      <alignment horizontal="center" vertical="center" shrinkToFit="1"/>
    </xf>
    <xf numFmtId="0" fontId="5" fillId="0" borderId="16" xfId="1" applyNumberFormat="1" applyFont="1" applyFill="1" applyBorder="1" applyAlignment="1" applyProtection="1">
      <alignment horizontal="left" vertical="top" wrapText="1"/>
      <protection locked="0"/>
    </xf>
    <xf numFmtId="0" fontId="5" fillId="0" borderId="0" xfId="1" applyNumberFormat="1" applyFont="1" applyFill="1" applyBorder="1" applyAlignment="1" applyProtection="1">
      <alignment horizontal="left" vertical="top" wrapText="1"/>
      <protection locked="0"/>
    </xf>
    <xf numFmtId="0" fontId="5" fillId="0" borderId="44" xfId="1" applyNumberFormat="1" applyFont="1" applyFill="1" applyBorder="1" applyAlignment="1" applyProtection="1">
      <alignment horizontal="left" vertical="top" wrapText="1"/>
      <protection locked="0"/>
    </xf>
    <xf numFmtId="0" fontId="14" fillId="2" borderId="33" xfId="1" applyFont="1" applyFill="1" applyBorder="1" applyAlignment="1">
      <alignment horizontal="center" vertical="center" shrinkToFit="1"/>
    </xf>
    <xf numFmtId="0" fontId="5" fillId="0" borderId="35" xfId="1" applyNumberFormat="1" applyFont="1" applyFill="1" applyBorder="1" applyAlignment="1" applyProtection="1">
      <alignment horizontal="left" vertical="top" wrapText="1"/>
      <protection locked="0"/>
    </xf>
    <xf numFmtId="0" fontId="5" fillId="0" borderId="45" xfId="1" applyNumberFormat="1" applyFont="1" applyFill="1" applyBorder="1" applyAlignment="1" applyProtection="1">
      <alignment horizontal="left" vertical="top" wrapText="1"/>
      <protection locked="0"/>
    </xf>
    <xf numFmtId="0" fontId="5" fillId="0" borderId="46" xfId="1" applyNumberFormat="1" applyFont="1" applyFill="1" applyBorder="1" applyAlignment="1" applyProtection="1">
      <alignment horizontal="left" vertical="top" wrapText="1"/>
      <protection locked="0"/>
    </xf>
    <xf numFmtId="0" fontId="9" fillId="0" borderId="47" xfId="1" applyFont="1" applyBorder="1">
      <alignment vertical="center"/>
    </xf>
    <xf numFmtId="0" fontId="9" fillId="0" borderId="48" xfId="1" applyFont="1" applyBorder="1">
      <alignment vertical="center"/>
    </xf>
    <xf numFmtId="0" fontId="3" fillId="0" borderId="49" xfId="1" applyFont="1" applyBorder="1">
      <alignment vertical="center"/>
    </xf>
    <xf numFmtId="0" fontId="3" fillId="0" borderId="47" xfId="1" applyFont="1" applyBorder="1">
      <alignment vertical="center"/>
    </xf>
    <xf numFmtId="0" fontId="3" fillId="0" borderId="50" xfId="1" applyFont="1" applyBorder="1">
      <alignment vertical="center"/>
    </xf>
    <xf numFmtId="0" fontId="3" fillId="0" borderId="48" xfId="1" applyFont="1" applyBorder="1">
      <alignment vertical="center"/>
    </xf>
    <xf numFmtId="0" fontId="18" fillId="0" borderId="0" xfId="1" applyFont="1" applyAlignment="1"/>
    <xf numFmtId="0" fontId="14" fillId="2" borderId="51" xfId="1" applyFont="1" applyFill="1" applyBorder="1" applyAlignment="1">
      <alignment horizontal="left" vertical="center" shrinkToFit="1"/>
    </xf>
    <xf numFmtId="0" fontId="5" fillId="0" borderId="52" xfId="1" applyFont="1" applyFill="1" applyBorder="1" applyAlignment="1" applyProtection="1">
      <alignment horizontal="left" vertical="top" wrapText="1"/>
      <protection locked="0"/>
    </xf>
    <xf numFmtId="0" fontId="14" fillId="2" borderId="6" xfId="1" applyFont="1" applyFill="1" applyBorder="1" applyAlignment="1">
      <alignment horizontal="left" vertical="center" shrinkToFit="1"/>
    </xf>
    <xf numFmtId="0" fontId="14" fillId="2" borderId="41" xfId="1" applyFont="1" applyFill="1" applyBorder="1" applyAlignment="1">
      <alignment horizontal="left" vertical="center" shrinkToFit="1"/>
    </xf>
    <xf numFmtId="0" fontId="14" fillId="2" borderId="4" xfId="1" applyFont="1" applyFill="1" applyBorder="1" applyAlignment="1">
      <alignment horizontal="left" vertical="center" shrinkToFit="1"/>
    </xf>
    <xf numFmtId="0" fontId="5" fillId="0" borderId="53" xfId="1" applyFont="1" applyFill="1" applyBorder="1" applyAlignment="1" applyProtection="1">
      <alignment horizontal="left" vertical="top" wrapText="1"/>
      <protection locked="0"/>
    </xf>
    <xf numFmtId="0" fontId="14" fillId="2" borderId="16" xfId="1" applyFont="1" applyFill="1" applyBorder="1" applyAlignment="1">
      <alignment horizontal="left" vertical="center" shrinkToFit="1"/>
    </xf>
    <xf numFmtId="0" fontId="14" fillId="2" borderId="0" xfId="1" applyFont="1" applyFill="1" applyBorder="1" applyAlignment="1">
      <alignment horizontal="left" vertical="center" shrinkToFit="1"/>
    </xf>
    <xf numFmtId="0" fontId="14" fillId="2" borderId="54" xfId="1" applyFont="1" applyFill="1" applyBorder="1" applyAlignment="1">
      <alignment horizontal="left" vertical="center" shrinkToFit="1"/>
    </xf>
    <xf numFmtId="0" fontId="5" fillId="0" borderId="55" xfId="1" applyFont="1" applyFill="1" applyBorder="1" applyAlignment="1" applyProtection="1">
      <alignment horizontal="left" vertical="top" wrapText="1"/>
      <protection locked="0"/>
    </xf>
    <xf numFmtId="0" fontId="14" fillId="2" borderId="35" xfId="1" applyFont="1" applyFill="1" applyBorder="1" applyAlignment="1">
      <alignment horizontal="left" vertical="center" shrinkToFit="1"/>
    </xf>
    <xf numFmtId="0" fontId="14" fillId="2" borderId="45" xfId="1" applyFont="1" applyFill="1" applyBorder="1" applyAlignment="1">
      <alignment horizontal="left" vertical="center" shrinkToFit="1"/>
    </xf>
    <xf numFmtId="49" fontId="0" fillId="0" borderId="0" xfId="0" applyNumberFormat="1" applyAlignment="1">
      <alignment vertical="center" shrinkToFit="1"/>
    </xf>
    <xf numFmtId="0" fontId="3" fillId="3" borderId="13" xfId="0" applyFont="1" applyFill="1" applyBorder="1">
      <alignment vertical="center"/>
    </xf>
    <xf numFmtId="0" fontId="3" fillId="4" borderId="13" xfId="0" applyFont="1" applyFill="1" applyBorder="1">
      <alignment vertical="center"/>
    </xf>
    <xf numFmtId="0" fontId="0" fillId="5" borderId="13" xfId="0" applyFill="1" applyBorder="1">
      <alignment vertical="center"/>
    </xf>
    <xf numFmtId="0" fontId="3" fillId="3" borderId="26" xfId="0" applyFont="1" applyFill="1" applyBorder="1">
      <alignment vertical="center"/>
    </xf>
    <xf numFmtId="0" fontId="3" fillId="3" borderId="56" xfId="0" applyFont="1" applyFill="1" applyBorder="1">
      <alignment vertical="center"/>
    </xf>
    <xf numFmtId="0" fontId="3" fillId="3" borderId="57" xfId="0" applyFont="1" applyFill="1" applyBorder="1">
      <alignment vertical="center"/>
    </xf>
    <xf numFmtId="0" fontId="3" fillId="6" borderId="13" xfId="0" applyNumberFormat="1" applyFont="1" applyFill="1" applyBorder="1" applyAlignment="1">
      <alignment vertical="center" shrinkToFit="1"/>
    </xf>
    <xf numFmtId="49" fontId="3" fillId="0" borderId="13" xfId="0" applyNumberFormat="1" applyFont="1" applyBorder="1" applyAlignment="1">
      <alignment vertical="center" shrinkToFit="1"/>
    </xf>
    <xf numFmtId="0" fontId="3" fillId="0" borderId="0" xfId="0" applyFont="1" applyAlignment="1">
      <alignment vertical="center" shrinkToFit="1"/>
    </xf>
    <xf numFmtId="0" fontId="3" fillId="4" borderId="13" xfId="0" applyFont="1" applyFill="1" applyBorder="1" applyAlignment="1">
      <alignment vertical="center" shrinkToFit="1"/>
    </xf>
    <xf numFmtId="178" fontId="3" fillId="0" borderId="13" xfId="0" applyNumberFormat="1" applyFont="1" applyBorder="1" applyAlignment="1">
      <alignment vertical="center" shrinkToFit="1"/>
    </xf>
    <xf numFmtId="0" fontId="19" fillId="5" borderId="13" xfId="0" applyFont="1" applyFill="1" applyBorder="1" applyAlignment="1">
      <alignment vertical="center"/>
    </xf>
    <xf numFmtId="0" fontId="0" fillId="0" borderId="13" xfId="0" applyBorder="1" applyAlignment="1">
      <alignment vertical="center" shrinkToFit="1"/>
    </xf>
    <xf numFmtId="0" fontId="0" fillId="5" borderId="13" xfId="0" applyFill="1" applyBorder="1" applyAlignment="1">
      <alignment vertical="center" shrinkToFit="1"/>
    </xf>
    <xf numFmtId="0" fontId="0" fillId="0" borderId="0" xfId="0" applyAlignment="1">
      <alignment vertical="center" shrinkToFit="1"/>
    </xf>
    <xf numFmtId="0" fontId="20" fillId="0" borderId="0" xfId="0" applyFont="1">
      <alignment vertical="center"/>
    </xf>
    <xf numFmtId="0" fontId="21" fillId="7" borderId="58" xfId="0" applyFont="1" applyFill="1" applyBorder="1" applyAlignment="1">
      <alignment horizontal="center" vertical="center"/>
    </xf>
    <xf numFmtId="0" fontId="21" fillId="7" borderId="59" xfId="0" applyFont="1" applyFill="1" applyBorder="1" applyAlignment="1">
      <alignment horizontal="center" vertical="center"/>
    </xf>
    <xf numFmtId="0" fontId="21" fillId="7" borderId="60" xfId="0" applyFont="1" applyFill="1" applyBorder="1" applyAlignment="1">
      <alignment horizontal="center" vertical="center"/>
    </xf>
    <xf numFmtId="0" fontId="19" fillId="5" borderId="13" xfId="0" applyFont="1" applyFill="1" applyBorder="1" applyAlignment="1">
      <alignment vertical="center" shrinkToFit="1"/>
    </xf>
    <xf numFmtId="0" fontId="21" fillId="7" borderId="61" xfId="0" applyFont="1" applyFill="1" applyBorder="1" applyAlignment="1">
      <alignment horizontal="center" vertical="center"/>
    </xf>
    <xf numFmtId="0" fontId="21" fillId="7" borderId="0" xfId="0" applyFont="1" applyFill="1" applyBorder="1" applyAlignment="1">
      <alignment horizontal="center" vertical="center"/>
    </xf>
    <xf numFmtId="0" fontId="21" fillId="7" borderId="62" xfId="0" applyFont="1" applyFill="1" applyBorder="1" applyAlignment="1">
      <alignment horizontal="center" vertical="center"/>
    </xf>
    <xf numFmtId="0" fontId="3" fillId="3" borderId="31" xfId="0" applyFont="1" applyFill="1" applyBorder="1">
      <alignment vertical="center"/>
    </xf>
    <xf numFmtId="0" fontId="3" fillId="3" borderId="63" xfId="0" applyFont="1" applyFill="1" applyBorder="1">
      <alignment vertical="center"/>
    </xf>
    <xf numFmtId="0" fontId="3" fillId="3" borderId="16" xfId="0" applyFont="1" applyFill="1" applyBorder="1" applyAlignment="1">
      <alignment vertical="center"/>
    </xf>
    <xf numFmtId="0" fontId="3" fillId="3" borderId="53" xfId="0" applyFont="1" applyFill="1" applyBorder="1" applyAlignment="1">
      <alignment vertical="center"/>
    </xf>
    <xf numFmtId="0" fontId="3" fillId="3" borderId="13" xfId="0" applyFont="1" applyFill="1" applyBorder="1" applyAlignment="1">
      <alignment vertical="center" shrinkToFit="1"/>
    </xf>
    <xf numFmtId="0" fontId="21" fillId="7" borderId="64" xfId="0" applyFont="1" applyFill="1" applyBorder="1" applyAlignment="1">
      <alignment horizontal="center" vertical="center"/>
    </xf>
    <xf numFmtId="0" fontId="21" fillId="7" borderId="65" xfId="0" applyFont="1" applyFill="1" applyBorder="1" applyAlignment="1">
      <alignment horizontal="center" vertical="center"/>
    </xf>
    <xf numFmtId="0" fontId="21" fillId="7" borderId="66" xfId="0" applyFont="1" applyFill="1" applyBorder="1" applyAlignment="1">
      <alignment horizontal="center" vertical="center"/>
    </xf>
    <xf numFmtId="177" fontId="3" fillId="6" borderId="13" xfId="0" applyNumberFormat="1" applyFont="1" applyFill="1" applyBorder="1" applyAlignment="1">
      <alignment vertical="center" shrinkToFit="1"/>
    </xf>
    <xf numFmtId="177" fontId="3" fillId="0" borderId="13" xfId="0" applyNumberFormat="1" applyFont="1" applyBorder="1" applyAlignment="1">
      <alignment vertical="center" shrinkToFit="1"/>
    </xf>
    <xf numFmtId="176" fontId="3" fillId="6" borderId="13" xfId="0" applyNumberFormat="1" applyFont="1" applyFill="1" applyBorder="1" applyAlignment="1">
      <alignment vertical="center" shrinkToFit="1"/>
    </xf>
    <xf numFmtId="176" fontId="3" fillId="0" borderId="13" xfId="0" applyNumberFormat="1" applyFont="1" applyBorder="1" applyAlignment="1">
      <alignment vertical="center" shrinkToFit="1"/>
    </xf>
    <xf numFmtId="14" fontId="3" fillId="6" borderId="13" xfId="0" applyNumberFormat="1" applyFont="1" applyFill="1" applyBorder="1" applyAlignment="1">
      <alignment vertical="center" wrapText="1"/>
    </xf>
    <xf numFmtId="49" fontId="3" fillId="0" borderId="13" xfId="2" applyNumberFormat="1" applyFont="1" applyBorder="1" applyAlignment="1">
      <alignment vertical="center" wrapText="1"/>
    </xf>
    <xf numFmtId="0" fontId="3" fillId="6" borderId="13" xfId="0" applyNumberFormat="1" applyFont="1" applyFill="1" applyBorder="1" applyAlignment="1">
      <alignment vertical="center" wrapText="1"/>
    </xf>
    <xf numFmtId="0" fontId="3" fillId="3" borderId="25" xfId="0" applyFont="1" applyFill="1" applyBorder="1" applyAlignment="1">
      <alignment vertical="center"/>
    </xf>
    <xf numFmtId="0" fontId="3" fillId="3" borderId="15" xfId="0" applyFont="1" applyFill="1" applyBorder="1" applyAlignment="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1" xfId="0" applyFont="1" applyFill="1" applyBorder="1" applyAlignment="1">
      <alignment vertical="center"/>
    </xf>
    <xf numFmtId="180" fontId="3" fillId="0" borderId="0" xfId="2" applyNumberFormat="1" applyFont="1" applyBorder="1" applyAlignment="1">
      <alignment vertical="center" shrinkToFit="1"/>
    </xf>
    <xf numFmtId="0" fontId="3" fillId="3" borderId="31" xfId="0" applyFont="1" applyFill="1" applyBorder="1" applyAlignment="1">
      <alignment vertical="center"/>
    </xf>
    <xf numFmtId="0" fontId="3" fillId="3" borderId="63" xfId="0" applyFont="1" applyFill="1" applyBorder="1" applyAlignment="1">
      <alignment vertical="center"/>
    </xf>
    <xf numFmtId="40" fontId="0" fillId="0" borderId="0" xfId="0" applyNumberFormat="1" applyAlignment="1">
      <alignment vertical="center" shrinkToFit="1"/>
    </xf>
    <xf numFmtId="0" fontId="3" fillId="3" borderId="22" xfId="0" applyFont="1" applyFill="1" applyBorder="1" applyAlignment="1">
      <alignment vertical="center"/>
    </xf>
    <xf numFmtId="0" fontId="3" fillId="3" borderId="67" xfId="0" applyFont="1" applyFill="1" applyBorder="1" applyAlignment="1">
      <alignment vertical="center"/>
    </xf>
    <xf numFmtId="40" fontId="3" fillId="0" borderId="68" xfId="0" applyNumberFormat="1" applyFont="1" applyBorder="1" applyAlignment="1">
      <alignment vertical="center" shrinkToFit="1"/>
    </xf>
    <xf numFmtId="40" fontId="0" fillId="0" borderId="68" xfId="0" applyNumberFormat="1" applyFont="1" applyBorder="1" applyAlignment="1">
      <alignment vertical="center" shrinkToFit="1"/>
    </xf>
    <xf numFmtId="177" fontId="3" fillId="8" borderId="25" xfId="0" applyNumberFormat="1" applyFont="1" applyFill="1" applyBorder="1" applyAlignment="1">
      <alignment vertical="center" shrinkToFit="1"/>
    </xf>
    <xf numFmtId="178" fontId="3" fillId="0" borderId="68" xfId="0" applyNumberFormat="1" applyFont="1" applyBorder="1" applyAlignment="1">
      <alignment horizontal="center" vertical="center" shrinkToFit="1"/>
    </xf>
    <xf numFmtId="177" fontId="3" fillId="0" borderId="68" xfId="0" applyNumberFormat="1" applyFont="1" applyBorder="1" applyAlignment="1">
      <alignment horizontal="center" vertical="center" shrinkToFit="1"/>
    </xf>
    <xf numFmtId="178" fontId="0" fillId="0" borderId="68" xfId="0" applyNumberFormat="1" applyBorder="1" applyAlignment="1">
      <alignment horizontal="center" vertical="center" shrinkToFit="1"/>
    </xf>
    <xf numFmtId="177" fontId="0" fillId="0" borderId="68"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pplyAlignment="1">
      <alignment vertical="center"/>
    </xf>
    <xf numFmtId="176" fontId="3" fillId="8" borderId="15" xfId="0" applyNumberFormat="1" applyFont="1" applyFill="1" applyBorder="1" applyAlignment="1">
      <alignment vertical="center" shrinkToFit="1"/>
    </xf>
    <xf numFmtId="176" fontId="3" fillId="0" borderId="68" xfId="0" applyNumberFormat="1" applyFont="1" applyBorder="1" applyAlignment="1">
      <alignment horizontal="center" vertical="center" shrinkToFit="1"/>
    </xf>
    <xf numFmtId="176" fontId="0" fillId="0" borderId="68" xfId="0" applyNumberFormat="1" applyBorder="1" applyAlignment="1">
      <alignment horizontal="center" vertical="center" shrinkToFit="1"/>
    </xf>
    <xf numFmtId="176" fontId="3" fillId="0" borderId="0" xfId="0" applyNumberFormat="1" applyFont="1" applyAlignment="1">
      <alignment vertical="center" shrinkToFit="1"/>
    </xf>
    <xf numFmtId="0" fontId="3" fillId="3" borderId="57" xfId="0" applyFont="1" applyFill="1" applyBorder="1" applyAlignment="1">
      <alignment vertical="center"/>
    </xf>
    <xf numFmtId="177" fontId="3" fillId="8" borderId="21" xfId="0" applyNumberFormat="1" applyFont="1" applyFill="1" applyBorder="1" applyAlignment="1">
      <alignment vertical="center" shrinkToFi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109.8</c:v>
                </c:pt>
                <c:pt idx="1">
                  <c:v>82</c:v>
                </c:pt>
                <c:pt idx="2">
                  <c:v>121.4</c:v>
                </c:pt>
                <c:pt idx="3">
                  <c:v>94.7</c:v>
                </c:pt>
                <c:pt idx="4">
                  <c:v>107.1</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124.4</c:v>
                </c:pt>
                <c:pt idx="1">
                  <c:v>118.8</c:v>
                </c:pt>
                <c:pt idx="2">
                  <c:v>88.8</c:v>
                </c:pt>
                <c:pt idx="3">
                  <c:v>121.3</c:v>
                </c:pt>
                <c:pt idx="4">
                  <c:v>123.2</c:v>
                </c:pt>
              </c:numCache>
            </c:numRef>
          </c:val>
          <c:smooth val="0"/>
        </c:ser>
        <c:ser>
          <c:idx val="2"/>
          <c:order val="2"/>
          <c:tx>
            <c:strRef>
              <c:f>データ!$AX$19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0</c:v>
                </c:pt>
                <c:pt idx="1">
                  <c:v>0</c:v>
                </c:pt>
                <c:pt idx="2">
                  <c:v>0</c:v>
                </c:pt>
                <c:pt idx="3">
                  <c:v>0</c:v>
                </c:pt>
                <c:pt idx="4">
                  <c:v>42.9</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72.5</c:v>
                </c:pt>
                <c:pt idx="1">
                  <c:v>75.599999999999994</c:v>
                </c:pt>
                <c:pt idx="2">
                  <c:v>78.8</c:v>
                </c:pt>
                <c:pt idx="3">
                  <c:v>87.3</c:v>
                </c:pt>
                <c:pt idx="4">
                  <c:v>82.1</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65</c:v>
                </c:pt>
                <c:pt idx="1">
                  <c:v>47.8</c:v>
                </c:pt>
                <c:pt idx="2">
                  <c:v>64.400000000000006</c:v>
                </c:pt>
                <c:pt idx="3">
                  <c:v>51.9</c:v>
                </c:pt>
                <c:pt idx="4">
                  <c:v>48.3</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56.1</c:v>
                </c:pt>
                <c:pt idx="1">
                  <c:v>61.8</c:v>
                </c:pt>
                <c:pt idx="2">
                  <c:v>61.6</c:v>
                </c:pt>
                <c:pt idx="3">
                  <c:v>57.7</c:v>
                </c:pt>
                <c:pt idx="4">
                  <c:v>57.6</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042601745749103"/>
          <c:y val="0.14877675044415661"/>
          <c:w val="0.84486230729944067"/>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48</c:v>
                </c:pt>
                <c:pt idx="1">
                  <c:v>34.200000000000003</c:v>
                </c:pt>
                <c:pt idx="2">
                  <c:v>4.8</c:v>
                </c:pt>
                <c:pt idx="3">
                  <c:v>12.6</c:v>
                </c:pt>
                <c:pt idx="4">
                  <c:v>10</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16.7</c:v>
                </c:pt>
                <c:pt idx="1">
                  <c:v>8.6999999999999993</c:v>
                </c:pt>
                <c:pt idx="2">
                  <c:v>6.4</c:v>
                </c:pt>
                <c:pt idx="3">
                  <c:v>5.4</c:v>
                </c:pt>
                <c:pt idx="4">
                  <c:v>8.6999999999999993</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042601745749103"/>
          <c:y val="0.14877669699205923"/>
          <c:w val="0.84486230729944067"/>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651.79999999999995</c:v>
                </c:pt>
                <c:pt idx="1">
                  <c:v>819.8</c:v>
                </c:pt>
                <c:pt idx="2">
                  <c:v>558.5</c:v>
                </c:pt>
                <c:pt idx="3">
                  <c:v>632.29999999999995</c:v>
                </c:pt>
                <c:pt idx="4">
                  <c:v>457.9</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333.7</c:v>
                </c:pt>
                <c:pt idx="1">
                  <c:v>351.4</c:v>
                </c:pt>
                <c:pt idx="2">
                  <c:v>390.3</c:v>
                </c:pt>
                <c:pt idx="3">
                  <c:v>394.9</c:v>
                </c:pt>
                <c:pt idx="4">
                  <c:v>375</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latin typeface="ＭＳ ゴシック"/>
          <a:ea typeface="ＭＳ ゴシック"/>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0</c:v>
                </c:pt>
                <c:pt idx="1">
                  <c:v>0</c:v>
                </c:pt>
                <c:pt idx="2">
                  <c:v>0</c:v>
                </c:pt>
                <c:pt idx="3">
                  <c:v>0</c:v>
                </c:pt>
                <c:pt idx="4">
                  <c:v>42.9</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58.4</c:v>
                </c:pt>
                <c:pt idx="1">
                  <c:v>80.599999999999994</c:v>
                </c:pt>
                <c:pt idx="2">
                  <c:v>85.6</c:v>
                </c:pt>
                <c:pt idx="3">
                  <c:v>92</c:v>
                </c:pt>
                <c:pt idx="4">
                  <c:v>94.7</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052299615762151"/>
          <c:y val="0.14877683098374112"/>
          <c:w val="0.84486230729944067"/>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397.3</c:v>
                </c:pt>
                <c:pt idx="1">
                  <c:v>278.60000000000002</c:v>
                </c:pt>
                <c:pt idx="2">
                  <c:v>437.6</c:v>
                </c:pt>
                <c:pt idx="3">
                  <c:v>332.9</c:v>
                </c:pt>
                <c:pt idx="4">
                  <c:v>311.60000000000002</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324.60000000000002</c:v>
                </c:pt>
                <c:pt idx="1">
                  <c:v>255.4</c:v>
                </c:pt>
                <c:pt idx="2">
                  <c:v>269.8</c:v>
                </c:pt>
                <c:pt idx="3">
                  <c:v>247.9</c:v>
                </c:pt>
                <c:pt idx="4">
                  <c:v>240.1</c:v>
                </c:pt>
              </c:numCache>
            </c:numRef>
          </c:val>
          <c:smooth val="0"/>
        </c:ser>
        <c:ser>
          <c:idx val="2"/>
          <c:order val="2"/>
          <c:tx>
            <c:strRef>
              <c:f>データ!$BI$19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ln>
          <a:solidFill>
            <a:schemeClr val="bg1">
              <a:lumMod val="50000"/>
            </a:schemeClr>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057562692547526"/>
          <c:y val="0.14877678724229648"/>
          <c:w val="0.84486230729944067"/>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87796649633666"/>
          <c:y val="0.14877675044415661"/>
          <c:w val="0.84486230729944067"/>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87796649633666"/>
          <c:y val="0.14877669699205923"/>
          <c:w val="0.84486230729944067"/>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539453520722645"/>
          <c:y val="0.14877687151600347"/>
          <c:w val="0.84486230729944067"/>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10728.4</c:v>
                </c:pt>
                <c:pt idx="1">
                  <c:v>14817.8</c:v>
                </c:pt>
                <c:pt idx="2">
                  <c:v>10495.3</c:v>
                </c:pt>
                <c:pt idx="3">
                  <c:v>13280.3</c:v>
                </c:pt>
                <c:pt idx="4">
                  <c:v>15696.4</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データ!$CF$18:$CJ$18</c:f>
              <c:numCache>
                <c:formatCode>#,##0.0;"▲ "#,##0.0</c:formatCode>
                <c:ptCount val="5"/>
                <c:pt idx="0">
                  <c:v>17642.5</c:v>
                </c:pt>
                <c:pt idx="1">
                  <c:v>18815.8</c:v>
                </c:pt>
                <c:pt idx="2">
                  <c:v>22847.9</c:v>
                </c:pt>
                <c:pt idx="3">
                  <c:v>19199</c:v>
                </c:pt>
                <c:pt idx="4">
                  <c:v>19830.400000000001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35052</c:v>
                </c:pt>
                <c:pt idx="1">
                  <c:v>22005</c:v>
                </c:pt>
                <c:pt idx="2">
                  <c:v>39533</c:v>
                </c:pt>
                <c:pt idx="3">
                  <c:v>28064</c:v>
                </c:pt>
                <c:pt idx="4">
                  <c:v>33857</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データ!$CP$18:$CT$18</c:f>
              <c:numCache>
                <c:formatCode>#,##0;"▲ "#,##0</c:formatCode>
                <c:ptCount val="5"/>
                <c:pt idx="0">
                  <c:v>58539</c:v>
                </c:pt>
                <c:pt idx="1">
                  <c:v>37685</c:v>
                </c:pt>
                <c:pt idx="2">
                  <c:v>2390</c:v>
                </c:pt>
                <c:pt idx="3">
                  <c:v>32739</c:v>
                </c:pt>
                <c:pt idx="4">
                  <c:v>34140</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183251307907721"/>
          <c:y val="0.14877678724229648"/>
          <c:w val="0.84486230729944067"/>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65</c:v>
                </c:pt>
                <c:pt idx="1">
                  <c:v>47.8</c:v>
                </c:pt>
                <c:pt idx="2">
                  <c:v>64.400000000000006</c:v>
                </c:pt>
                <c:pt idx="3">
                  <c:v>51.9</c:v>
                </c:pt>
                <c:pt idx="4">
                  <c:v>48.3</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33.9</c:v>
                </c:pt>
                <c:pt idx="1">
                  <c:v>31</c:v>
                </c:pt>
                <c:pt idx="2">
                  <c:v>34.700000000000003</c:v>
                </c:pt>
                <c:pt idx="3">
                  <c:v>30</c:v>
                </c:pt>
                <c:pt idx="4">
                  <c:v>30.2</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183251307907721"/>
          <c:y val="0.14877695545939357"/>
          <c:w val="0.84486230729944067"/>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48</c:v>
                </c:pt>
                <c:pt idx="1">
                  <c:v>34.200000000000003</c:v>
                </c:pt>
                <c:pt idx="2">
                  <c:v>4.8</c:v>
                </c:pt>
                <c:pt idx="3">
                  <c:v>12.6</c:v>
                </c:pt>
                <c:pt idx="4">
                  <c:v>0</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14.6</c:v>
                </c:pt>
                <c:pt idx="1">
                  <c:v>17.5</c:v>
                </c:pt>
                <c:pt idx="2">
                  <c:v>14.4</c:v>
                </c:pt>
                <c:pt idx="3">
                  <c:v>11.8</c:v>
                </c:pt>
                <c:pt idx="4">
                  <c:v>14.2</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4013414978962"/>
          <c:y val="0.14877692522633687"/>
          <c:w val="0.84486230729944067"/>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651.79999999999995</c:v>
                </c:pt>
                <c:pt idx="1">
                  <c:v>819.8</c:v>
                </c:pt>
                <c:pt idx="2">
                  <c:v>558.5</c:v>
                </c:pt>
                <c:pt idx="3">
                  <c:v>632.29999999999995</c:v>
                </c:pt>
                <c:pt idx="4">
                  <c:v>457.9</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109.9</c:v>
                </c:pt>
                <c:pt idx="1">
                  <c:v>107.3</c:v>
                </c:pt>
                <c:pt idx="2">
                  <c:v>104.1</c:v>
                </c:pt>
                <c:pt idx="3">
                  <c:v>136</c:v>
                </c:pt>
                <c:pt idx="4">
                  <c:v>133.5</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anchor="ctr" anchorCtr="1"/>
        <a:lstStyle/>
        <a:p>
          <a:pPr algn="ctr" rtl="0">
            <a:defRPr sz="1200" b="1" i="0" u="none" strike="noStrike" baseline="0">
              <a:solidFill>
                <a:schemeClr val="tx1"/>
              </a:solidFill>
            </a:defRPr>
          </a:pPr>
          <a:endParaRPr lang="ja-JP" altLang="en-US" sz="1200"/>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latin typeface="ＭＳ ゴシック"/>
          <a:ea typeface="ＭＳ ゴシック"/>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 Id="rId13" Type="http://schemas.openxmlformats.org/officeDocument/2006/relationships/chart" Target="../charts/chart13.xml" /><Relationship Id="rId14" Type="http://schemas.openxmlformats.org/officeDocument/2006/relationships/chart" Target="../charts/chart14.xml" /><Relationship Id="rId15" Type="http://schemas.openxmlformats.org/officeDocument/2006/relationships/chart" Target="../charts/chart15.xml" /><Relationship Id="rId16" Type="http://schemas.openxmlformats.org/officeDocument/2006/relationships/chart" Target="../charts/chart16.xml" /><Relationship Id="rId17" Type="http://schemas.openxmlformats.org/officeDocument/2006/relationships/chart" Target="../charts/chart17.xml" /><Relationship Id="rId18" Type="http://schemas.openxmlformats.org/officeDocument/2006/relationships/chart" Target="../charts/chart18.xml" /><Relationship Id="rId19" Type="http://schemas.openxmlformats.org/officeDocument/2006/relationships/chart" Target="../charts/chart19.xml" /><Relationship Id="rId20" Type="http://schemas.openxmlformats.org/officeDocument/2006/relationships/chart" Target="../charts/chart20.xml" /><Relationship Id="rId21" Type="http://schemas.openxmlformats.org/officeDocument/2006/relationships/chart" Target="../charts/chart21.xml" /><Relationship Id="rId22" Type="http://schemas.openxmlformats.org/officeDocument/2006/relationships/chart" Target="../charts/chart22.xml" /><Relationship Id="rId23" Type="http://schemas.openxmlformats.org/officeDocument/2006/relationships/chart" Target="../charts/chart23.xml" /><Relationship Id="rId24" Type="http://schemas.openxmlformats.org/officeDocument/2006/relationships/chart" Target="../charts/chart24.xml" /><Relationship Id="rId25" Type="http://schemas.openxmlformats.org/officeDocument/2006/relationships/chart" Target="../charts/chart25.xml" /><Relationship Id="rId26" Type="http://schemas.openxmlformats.org/officeDocument/2006/relationships/chart" Target="../charts/chart26.xml" /><Relationship Id="rId27" Type="http://schemas.openxmlformats.org/officeDocument/2006/relationships/chart" Target="../charts/chart27.xml" /><Relationship Id="rId28" Type="http://schemas.openxmlformats.org/officeDocument/2006/relationships/chart" Target="../charts/chart28.xml" /><Relationship Id="rId29" Type="http://schemas.openxmlformats.org/officeDocument/2006/relationships/chart" Target="../charts/chart29.xml" /><Relationship Id="rId30" Type="http://schemas.openxmlformats.org/officeDocument/2006/relationships/chart" Target="../charts/chart30.xml" /><Relationship Id="rId31" Type="http://schemas.openxmlformats.org/officeDocument/2006/relationships/image" Target="../media/image1.emf" /><Relationship Id="rId32" Type="http://schemas.openxmlformats.org/officeDocument/2006/relationships/image" Target="../media/image2.emf" /><Relationship Id="rId33" Type="http://schemas.openxmlformats.org/officeDocument/2006/relationships/image" Target="../media/image3.emf" /><Relationship Id="rId34" Type="http://schemas.openxmlformats.org/officeDocument/2006/relationships/image" Target="../media/image4.emf" /><Relationship Id="rId35" Type="http://schemas.openxmlformats.org/officeDocument/2006/relationships/image" Target="../media/image5.emf" /><Relationship Id="rId36" Type="http://schemas.openxmlformats.org/officeDocument/2006/relationships/image" Target="../media/image6.emf" /><Relationship Id="rId37" Type="http://schemas.openxmlformats.org/officeDocument/2006/relationships/image" Target="../media/image7.emf" /><Relationship Id="rId38" Type="http://schemas.openxmlformats.org/officeDocument/2006/relationships/image" Target="../media/image8.emf" /><Relationship Id="rId39" Type="http://schemas.openxmlformats.org/officeDocument/2006/relationships/image" Target="../media/image9.emf" /><Relationship Id="rId40" Type="http://schemas.openxmlformats.org/officeDocument/2006/relationships/image" Target="../media/image10.emf" /><Relationship Id="rId41" Type="http://schemas.openxmlformats.org/officeDocument/2006/relationships/image" Target="../media/image11.emf" /><Relationship Id="rId42" Type="http://schemas.openxmlformats.org/officeDocument/2006/relationships/image" Target="../media/image12.emf" /><Relationship Id="rId43" Type="http://schemas.openxmlformats.org/officeDocument/2006/relationships/image" Target="../media/image13.emf" /><Relationship Id="rId44" Type="http://schemas.openxmlformats.org/officeDocument/2006/relationships/image" Target="../media/image14.emf" /><Relationship Id="rId45" Type="http://schemas.openxmlformats.org/officeDocument/2006/relationships/image" Target="../media/image15.emf" /><Relationship Id="rId46" Type="http://schemas.openxmlformats.org/officeDocument/2006/relationships/image" Target="../media/image16.emf" /><Relationship Id="rId47" Type="http://schemas.openxmlformats.org/officeDocument/2006/relationships/image" Target="../media/image17.emf" /><Relationship Id="rId48" Type="http://schemas.openxmlformats.org/officeDocument/2006/relationships/image" Target="../media/image18.emf" /><Relationship Id="rId49" Type="http://schemas.openxmlformats.org/officeDocument/2006/relationships/image" Target="../media/image19.emf" /><Relationship Id="rId50" Type="http://schemas.openxmlformats.org/officeDocument/2006/relationships/image" Target="../media/image20.emf" /><Relationship Id="rId51" Type="http://schemas.openxmlformats.org/officeDocument/2006/relationships/image" Target="../media/image21.emf" /><Relationship Id="rId52" Type="http://schemas.openxmlformats.org/officeDocument/2006/relationships/image" Target="../media/image22.emf" /><Relationship Id="rId53" Type="http://schemas.openxmlformats.org/officeDocument/2006/relationships/image" Target="../media/image23.emf" /><Relationship Id="rId54" Type="http://schemas.openxmlformats.org/officeDocument/2006/relationships/image" Target="../media/image24.emf" /><Relationship Id="rId55" Type="http://schemas.openxmlformats.org/officeDocument/2006/relationships/image" Target="../media/image25.emf" /><Relationship Id="rId56" Type="http://schemas.openxmlformats.org/officeDocument/2006/relationships/image" Target="../media/image26.emf" /><Relationship Id="rId57" Type="http://schemas.openxmlformats.org/officeDocument/2006/relationships/image" Target="../media/image27.emf" /><Relationship Id="rId58" Type="http://schemas.openxmlformats.org/officeDocument/2006/relationships/image" Target="../media/image28.emf" /><Relationship Id="rId59" Type="http://schemas.openxmlformats.org/officeDocument/2006/relationships/image" Target="../media/image29.emf" /><Relationship Id="rId60" Type="http://schemas.openxmlformats.org/officeDocument/2006/relationships/image" Target="../media/image30.emf" /><Relationship Id="rId61" Type="http://schemas.openxmlformats.org/officeDocument/2006/relationships/image" Target="../media/image31.emf" /><Relationship Id="rId62" Type="http://schemas.openxmlformats.org/officeDocument/2006/relationships/image" Target="../media/image32.emf" /><Relationship Id="rId63" Type="http://schemas.openxmlformats.org/officeDocument/2006/relationships/image" Target="../media/image33.emf" /><Relationship Id="rId64" Type="http://schemas.openxmlformats.org/officeDocument/2006/relationships/image" Target="../media/image34.emf" /><Relationship Id="rId65" Type="http://schemas.openxmlformats.org/officeDocument/2006/relationships/image" Target="../media/image35.emf" /><Relationship Id="rId66" Type="http://schemas.openxmlformats.org/officeDocument/2006/relationships/image" Target="../media/image36.emf" /><Relationship Id="rId67" Type="http://schemas.openxmlformats.org/officeDocument/2006/relationships/image" Target="../media/image37.emf" /><Relationship Id="rId68" Type="http://schemas.openxmlformats.org/officeDocument/2006/relationships/image" Target="../media/image38.emf" /><Relationship Id="rId69" Type="http://schemas.openxmlformats.org/officeDocument/2006/relationships/image" Target="../media/image39.emf" /><Relationship Id="rId70" Type="http://schemas.openxmlformats.org/officeDocument/2006/relationships/image" Target="../media/image40.emf" /><Relationship Id="rId71" Type="http://schemas.openxmlformats.org/officeDocument/2006/relationships/image" Target="../media/image41.emf" /><Relationship Id="rId72" Type="http://schemas.openxmlformats.org/officeDocument/2006/relationships/image" Target="../media/image42.emf" /><Relationship Id="rId73" Type="http://schemas.openxmlformats.org/officeDocument/2006/relationships/image" Target="../media/image43.emf" /><Relationship Id="rId74" Type="http://schemas.openxmlformats.org/officeDocument/2006/relationships/image" Target="../media/image44.emf" /><Relationship Id="rId75" Type="http://schemas.openxmlformats.org/officeDocument/2006/relationships/image" Target="../media/image45.emf" /><Relationship Id="rId76" Type="http://schemas.openxmlformats.org/officeDocument/2006/relationships/image" Target="../media/image46.emf" /><Relationship Id="rId77" Type="http://schemas.openxmlformats.org/officeDocument/2006/relationships/image" Target="../media/image47.emf" /><Relationship Id="rId78" Type="http://schemas.openxmlformats.org/officeDocument/2006/relationships/image" Target="../media/image48.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18.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21.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 Id="rId25" Type="http://schemas.openxmlformats.org/officeDocument/2006/relationships/image" Target="../media/image25.emf" /><Relationship Id="rId26" Type="http://schemas.openxmlformats.org/officeDocument/2006/relationships/image" Target="../media/image26.emf" /><Relationship Id="rId27" Type="http://schemas.openxmlformats.org/officeDocument/2006/relationships/image" Target="../media/image27.emf" /><Relationship Id="rId28" Type="http://schemas.openxmlformats.org/officeDocument/2006/relationships/image" Target="../media/image28.emf" /><Relationship Id="rId29" Type="http://schemas.openxmlformats.org/officeDocument/2006/relationships/image" Target="../media/image29.emf" /><Relationship Id="rId30" Type="http://schemas.openxmlformats.org/officeDocument/2006/relationships/image" Target="../media/image30.emf" /><Relationship Id="rId31" Type="http://schemas.openxmlformats.org/officeDocument/2006/relationships/image" Target="../media/image31.emf" /><Relationship Id="rId32" Type="http://schemas.openxmlformats.org/officeDocument/2006/relationships/image" Target="../media/image32.emf" /><Relationship Id="rId33" Type="http://schemas.openxmlformats.org/officeDocument/2006/relationships/image" Target="../media/image33.emf" /><Relationship Id="rId34" Type="http://schemas.openxmlformats.org/officeDocument/2006/relationships/image" Target="../media/image34.emf" /><Relationship Id="rId35" Type="http://schemas.openxmlformats.org/officeDocument/2006/relationships/image" Target="../media/image35.emf" /><Relationship Id="rId36" Type="http://schemas.openxmlformats.org/officeDocument/2006/relationships/image" Target="../media/image36.emf" /><Relationship Id="rId37" Type="http://schemas.openxmlformats.org/officeDocument/2006/relationships/image" Target="../media/image37.emf" /><Relationship Id="rId38" Type="http://schemas.openxmlformats.org/officeDocument/2006/relationships/image" Target="../media/image38.emf" /><Relationship Id="rId39" Type="http://schemas.openxmlformats.org/officeDocument/2006/relationships/image" Target="../media/image39.emf" /><Relationship Id="rId40" Type="http://schemas.openxmlformats.org/officeDocument/2006/relationships/image" Target="../media/image40.emf" /><Relationship Id="rId41" Type="http://schemas.openxmlformats.org/officeDocument/2006/relationships/image" Target="../media/image41.emf" /><Relationship Id="rId42" Type="http://schemas.openxmlformats.org/officeDocument/2006/relationships/image" Target="../media/image42.emf" /><Relationship Id="rId43" Type="http://schemas.openxmlformats.org/officeDocument/2006/relationships/image" Target="../media/image43.emf" /><Relationship Id="rId44" Type="http://schemas.openxmlformats.org/officeDocument/2006/relationships/image" Target="../media/image44.emf" /><Relationship Id="rId45" Type="http://schemas.openxmlformats.org/officeDocument/2006/relationships/image" Target="../media/image45.emf" /><Relationship Id="rId46" Type="http://schemas.openxmlformats.org/officeDocument/2006/relationships/image" Target="../media/image46.emf" /><Relationship Id="rId47" Type="http://schemas.openxmlformats.org/officeDocument/2006/relationships/image" Target="../media/image47.emf" /><Relationship Id="rId48" Type="http://schemas.openxmlformats.org/officeDocument/2006/relationships/image" Target="../media/image48.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149225</xdr:colOff>
      <xdr:row>37</xdr:row>
      <xdr:rowOff>13970</xdr:rowOff>
    </xdr:from>
    <xdr:to xmlns:xdr="http://schemas.openxmlformats.org/drawingml/2006/spreadsheetDrawing">
      <xdr:col>3</xdr:col>
      <xdr:colOff>407670</xdr:colOff>
      <xdr:row>37</xdr:row>
      <xdr:rowOff>312420</xdr:rowOff>
    </xdr:to>
    <xdr:sp macro="" textlink="">
      <xdr:nvSpPr>
        <xdr:cNvPr id="2" name="正方形/長方形 1"/>
        <xdr:cNvSpPr/>
      </xdr:nvSpPr>
      <xdr:spPr>
        <a:xfrm>
          <a:off x="492125" y="10594975"/>
          <a:ext cx="2068195" cy="29845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a:ea typeface="ＭＳ ゴシック"/>
            </a:rPr>
            <a:t>目標値</a:t>
          </a:r>
        </a:p>
      </xdr:txBody>
    </xdr:sp>
    <xdr:clientData/>
  </xdr:twoCellAnchor>
  <xdr:twoCellAnchor>
    <xdr:from xmlns:xdr="http://schemas.openxmlformats.org/drawingml/2006/spreadsheetDrawing">
      <xdr:col>1</xdr:col>
      <xdr:colOff>332740</xdr:colOff>
      <xdr:row>37</xdr:row>
      <xdr:rowOff>158750</xdr:rowOff>
    </xdr:from>
    <xdr:to xmlns:xdr="http://schemas.openxmlformats.org/drawingml/2006/spreadsheetDrawing">
      <xdr:col>2</xdr:col>
      <xdr:colOff>653415</xdr:colOff>
      <xdr:row>37</xdr:row>
      <xdr:rowOff>158750</xdr:rowOff>
    </xdr:to>
    <xdr:cxnSp macro="">
      <xdr:nvCxnSpPr>
        <xdr:cNvPr id="3" name="直線コネクタ 2"/>
        <xdr:cNvCxnSpPr/>
      </xdr:nvCxnSpPr>
      <xdr:spPr>
        <a:xfrm>
          <a:off x="675640" y="10739755"/>
          <a:ext cx="1225550"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149225</xdr:colOff>
      <xdr:row>23</xdr:row>
      <xdr:rowOff>88900</xdr:rowOff>
    </xdr:from>
    <xdr:to xmlns:xdr="http://schemas.openxmlformats.org/drawingml/2006/spreadsheetDrawing">
      <xdr:col>7</xdr:col>
      <xdr:colOff>408940</xdr:colOff>
      <xdr:row>36</xdr:row>
      <xdr:rowOff>73025</xdr:rowOff>
    </xdr:to>
    <xdr:grpSp>
      <xdr:nvGrpSpPr>
        <xdr:cNvPr id="4" name="グループ化 3"/>
        <xdr:cNvGrpSpPr/>
      </xdr:nvGrpSpPr>
      <xdr:grpSpPr>
        <a:xfrm>
          <a:off x="492125" y="7459980"/>
          <a:ext cx="5688965" cy="2955925"/>
          <a:chOff x="489770" y="7259989"/>
          <a:chExt cx="5728907" cy="2990270"/>
        </a:xfrm>
      </xdr:grpSpPr>
      <xdr:graphicFrame macro="">
        <xdr:nvGraphicFramePr>
          <xdr:cNvPr id="5" name="グラフ 4"/>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mlns:xdr="http://schemas.openxmlformats.org/drawingml/2006/spreadsheetDrawing">
      <xdr:col>7</xdr:col>
      <xdr:colOff>680085</xdr:colOff>
      <xdr:row>23</xdr:row>
      <xdr:rowOff>88900</xdr:rowOff>
    </xdr:from>
    <xdr:to xmlns:xdr="http://schemas.openxmlformats.org/drawingml/2006/spreadsheetDrawing">
      <xdr:col>14</xdr:col>
      <xdr:colOff>27305</xdr:colOff>
      <xdr:row>36</xdr:row>
      <xdr:rowOff>73025</xdr:rowOff>
    </xdr:to>
    <xdr:grpSp>
      <xdr:nvGrpSpPr>
        <xdr:cNvPr id="6" name="グループ化 5"/>
        <xdr:cNvGrpSpPr/>
      </xdr:nvGrpSpPr>
      <xdr:grpSpPr>
        <a:xfrm>
          <a:off x="6452235" y="7459980"/>
          <a:ext cx="5681345" cy="2955925"/>
          <a:chOff x="6490520" y="7259989"/>
          <a:chExt cx="5728909" cy="2990270"/>
        </a:xfrm>
      </xdr:grpSpPr>
      <xdr:graphicFrame macro="">
        <xdr:nvGraphicFramePr>
          <xdr:cNvPr id="7" name="グラフ 6"/>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mlns:xdr="http://schemas.openxmlformats.org/drawingml/2006/spreadsheetDrawing">
      <xdr:col>14</xdr:col>
      <xdr:colOff>299085</xdr:colOff>
      <xdr:row>23</xdr:row>
      <xdr:rowOff>88900</xdr:rowOff>
    </xdr:from>
    <xdr:to xmlns:xdr="http://schemas.openxmlformats.org/drawingml/2006/spreadsheetDrawing">
      <xdr:col>20</xdr:col>
      <xdr:colOff>558165</xdr:colOff>
      <xdr:row>36</xdr:row>
      <xdr:rowOff>73025</xdr:rowOff>
    </xdr:to>
    <xdr:grpSp>
      <xdr:nvGrpSpPr>
        <xdr:cNvPr id="8" name="グループ化 7"/>
        <xdr:cNvGrpSpPr/>
      </xdr:nvGrpSpPr>
      <xdr:grpSpPr>
        <a:xfrm>
          <a:off x="12405360" y="7459980"/>
          <a:ext cx="5688330" cy="2955925"/>
          <a:chOff x="12491270" y="7259989"/>
          <a:chExt cx="5728908" cy="2990270"/>
        </a:xfrm>
      </xdr:grpSpPr>
      <xdr:graphicFrame macro="">
        <xdr:nvGraphicFramePr>
          <xdr:cNvPr id="9" name="グラフ 8"/>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mlns:xdr="http://schemas.openxmlformats.org/drawingml/2006/spreadsheetDrawing">
      <xdr:col>20</xdr:col>
      <xdr:colOff>834390</xdr:colOff>
      <xdr:row>23</xdr:row>
      <xdr:rowOff>88900</xdr:rowOff>
    </xdr:from>
    <xdr:to xmlns:xdr="http://schemas.openxmlformats.org/drawingml/2006/spreadsheetDrawing">
      <xdr:col>27</xdr:col>
      <xdr:colOff>189865</xdr:colOff>
      <xdr:row>36</xdr:row>
      <xdr:rowOff>73025</xdr:rowOff>
    </xdr:to>
    <xdr:grpSp>
      <xdr:nvGrpSpPr>
        <xdr:cNvPr id="10" name="グループ化 9"/>
        <xdr:cNvGrpSpPr/>
      </xdr:nvGrpSpPr>
      <xdr:grpSpPr>
        <a:xfrm>
          <a:off x="18369915" y="7459980"/>
          <a:ext cx="5689600" cy="2955925"/>
          <a:chOff x="18496102" y="7259989"/>
          <a:chExt cx="5738433" cy="2990270"/>
        </a:xfrm>
      </xdr:grpSpPr>
      <xdr:graphicFrame macro="">
        <xdr:nvGraphicFramePr>
          <xdr:cNvPr id="11" name="グラフ 10"/>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mlns:xdr="http://schemas.openxmlformats.org/drawingml/2006/spreadsheetDrawing">
      <xdr:col>27</xdr:col>
      <xdr:colOff>480060</xdr:colOff>
      <xdr:row>23</xdr:row>
      <xdr:rowOff>88900</xdr:rowOff>
    </xdr:from>
    <xdr:to xmlns:xdr="http://schemas.openxmlformats.org/drawingml/2006/spreadsheetDrawing">
      <xdr:col>33</xdr:col>
      <xdr:colOff>748030</xdr:colOff>
      <xdr:row>36</xdr:row>
      <xdr:rowOff>73025</xdr:rowOff>
    </xdr:to>
    <xdr:grpSp>
      <xdr:nvGrpSpPr>
        <xdr:cNvPr id="12" name="グループ化 11"/>
        <xdr:cNvGrpSpPr/>
      </xdr:nvGrpSpPr>
      <xdr:grpSpPr>
        <a:xfrm>
          <a:off x="24349710" y="7459980"/>
          <a:ext cx="5697220" cy="2955925"/>
          <a:chOff x="24524066" y="7259989"/>
          <a:chExt cx="5738433" cy="2990270"/>
        </a:xfrm>
      </xdr:grpSpPr>
      <xdr:graphicFrame macro="">
        <xdr:nvGraphicFramePr>
          <xdr:cNvPr id="13" name="グラフ 12"/>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mlns:xdr="http://schemas.openxmlformats.org/drawingml/2006/spreadsheetDrawing">
      <xdr:col>8</xdr:col>
      <xdr:colOff>197485</xdr:colOff>
      <xdr:row>41</xdr:row>
      <xdr:rowOff>103505</xdr:rowOff>
    </xdr:from>
    <xdr:to xmlns:xdr="http://schemas.openxmlformats.org/drawingml/2006/spreadsheetDrawing">
      <xdr:col>14</xdr:col>
      <xdr:colOff>213995</xdr:colOff>
      <xdr:row>115</xdr:row>
      <xdr:rowOff>118745</xdr:rowOff>
    </xdr:to>
    <xdr:sp macro="" textlink="">
      <xdr:nvSpPr>
        <xdr:cNvPr id="14" name="正方形/長方形 13"/>
        <xdr:cNvSpPr/>
      </xdr:nvSpPr>
      <xdr:spPr>
        <a:xfrm>
          <a:off x="6874510" y="11954510"/>
          <a:ext cx="544576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139065</xdr:colOff>
      <xdr:row>41</xdr:row>
      <xdr:rowOff>103505</xdr:rowOff>
    </xdr:from>
    <xdr:to xmlns:xdr="http://schemas.openxmlformats.org/drawingml/2006/spreadsheetDrawing">
      <xdr:col>7</xdr:col>
      <xdr:colOff>744855</xdr:colOff>
      <xdr:row>115</xdr:row>
      <xdr:rowOff>118745</xdr:rowOff>
    </xdr:to>
    <xdr:sp macro="" textlink="">
      <xdr:nvSpPr>
        <xdr:cNvPr id="15" name="正方形/長方形 14"/>
        <xdr:cNvSpPr/>
      </xdr:nvSpPr>
      <xdr:spPr>
        <a:xfrm>
          <a:off x="481965" y="11954510"/>
          <a:ext cx="603504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643255</xdr:colOff>
      <xdr:row>41</xdr:row>
      <xdr:rowOff>103505</xdr:rowOff>
    </xdr:from>
    <xdr:to xmlns:xdr="http://schemas.openxmlformats.org/drawingml/2006/spreadsheetDrawing">
      <xdr:col>20</xdr:col>
      <xdr:colOff>661035</xdr:colOff>
      <xdr:row>115</xdr:row>
      <xdr:rowOff>118745</xdr:rowOff>
    </xdr:to>
    <xdr:sp macro="" textlink="">
      <xdr:nvSpPr>
        <xdr:cNvPr id="16" name="正方形/長方形 15"/>
        <xdr:cNvSpPr/>
      </xdr:nvSpPr>
      <xdr:spPr>
        <a:xfrm>
          <a:off x="12749530" y="11954510"/>
          <a:ext cx="544703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177165</xdr:colOff>
      <xdr:row>41</xdr:row>
      <xdr:rowOff>103505</xdr:rowOff>
    </xdr:from>
    <xdr:to xmlns:xdr="http://schemas.openxmlformats.org/drawingml/2006/spreadsheetDrawing">
      <xdr:col>27</xdr:col>
      <xdr:colOff>194310</xdr:colOff>
      <xdr:row>115</xdr:row>
      <xdr:rowOff>118745</xdr:rowOff>
    </xdr:to>
    <xdr:sp macro="" textlink="">
      <xdr:nvSpPr>
        <xdr:cNvPr id="17" name="正方形/長方形 16"/>
        <xdr:cNvSpPr/>
      </xdr:nvSpPr>
      <xdr:spPr>
        <a:xfrm>
          <a:off x="18617565" y="11954510"/>
          <a:ext cx="544639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27</xdr:col>
      <xdr:colOff>628650</xdr:colOff>
      <xdr:row>41</xdr:row>
      <xdr:rowOff>103505</xdr:rowOff>
    </xdr:from>
    <xdr:to xmlns:xdr="http://schemas.openxmlformats.org/drawingml/2006/spreadsheetDrawing">
      <xdr:col>33</xdr:col>
      <xdr:colOff>645795</xdr:colOff>
      <xdr:row>115</xdr:row>
      <xdr:rowOff>118745</xdr:rowOff>
    </xdr:to>
    <xdr:sp macro="" textlink="">
      <xdr:nvSpPr>
        <xdr:cNvPr id="18" name="正方形/長方形 17"/>
        <xdr:cNvSpPr/>
      </xdr:nvSpPr>
      <xdr:spPr>
        <a:xfrm>
          <a:off x="24498300" y="11954510"/>
          <a:ext cx="544639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xdr:col>
      <xdr:colOff>610235</xdr:colOff>
      <xdr:row>41</xdr:row>
      <xdr:rowOff>116840</xdr:rowOff>
    </xdr:from>
    <xdr:ext cx="4492625" cy="392430"/>
    <xdr:sp macro="" textlink="データ!CY9">
      <xdr:nvSpPr>
        <xdr:cNvPr id="19" name="正方形/長方形 18"/>
        <xdr:cNvSpPr/>
      </xdr:nvSpPr>
      <xdr:spPr>
        <a:xfrm>
          <a:off x="1858010" y="11967845"/>
          <a:ext cx="449262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a:ea typeface="ＭＳ ゴシック"/>
            </a:rPr>
            <a:t>（最大出力合計720kW）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8</xdr:col>
      <xdr:colOff>180340</xdr:colOff>
      <xdr:row>41</xdr:row>
      <xdr:rowOff>116840</xdr:rowOff>
    </xdr:from>
    <xdr:to xmlns:xdr="http://schemas.openxmlformats.org/drawingml/2006/spreadsheetDrawing">
      <xdr:col>10</xdr:col>
      <xdr:colOff>594995</xdr:colOff>
      <xdr:row>41</xdr:row>
      <xdr:rowOff>502920</xdr:rowOff>
    </xdr:to>
    <xdr:sp macro="" textlink="">
      <xdr:nvSpPr>
        <xdr:cNvPr id="20" name="正方形/長方形 19"/>
        <xdr:cNvSpPr/>
      </xdr:nvSpPr>
      <xdr:spPr>
        <a:xfrm>
          <a:off x="6857365" y="11967845"/>
          <a:ext cx="222440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水力発電</a:t>
          </a:r>
        </a:p>
      </xdr:txBody>
    </xdr:sp>
    <xdr:clientData/>
  </xdr:twoCellAnchor>
  <xdr:oneCellAnchor>
    <xdr:from xmlns:xdr="http://schemas.openxmlformats.org/drawingml/2006/spreadsheetDrawing">
      <xdr:col>10</xdr:col>
      <xdr:colOff>243205</xdr:colOff>
      <xdr:row>41</xdr:row>
      <xdr:rowOff>116840</xdr:rowOff>
    </xdr:from>
    <xdr:ext cx="3484880" cy="392430"/>
    <xdr:sp macro="" textlink="データ!EX9">
      <xdr:nvSpPr>
        <xdr:cNvPr id="21" name="正方形/長方形 20"/>
        <xdr:cNvSpPr/>
      </xdr:nvSpPr>
      <xdr:spPr>
        <a:xfrm>
          <a:off x="8729980" y="11967845"/>
          <a:ext cx="348488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a:ea typeface="ＭＳ ゴシック"/>
            </a:rPr>
            <a:t>（最大出力合計720kW）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14</xdr:col>
      <xdr:colOff>653415</xdr:colOff>
      <xdr:row>41</xdr:row>
      <xdr:rowOff>116840</xdr:rowOff>
    </xdr:from>
    <xdr:to xmlns:xdr="http://schemas.openxmlformats.org/drawingml/2006/spreadsheetDrawing">
      <xdr:col>17</xdr:col>
      <xdr:colOff>147955</xdr:colOff>
      <xdr:row>41</xdr:row>
      <xdr:rowOff>502920</xdr:rowOff>
    </xdr:to>
    <xdr:sp macro="" textlink="">
      <xdr:nvSpPr>
        <xdr:cNvPr id="22" name="正方形/長方形 21"/>
        <xdr:cNvSpPr/>
      </xdr:nvSpPr>
      <xdr:spPr>
        <a:xfrm>
          <a:off x="12759690" y="11967845"/>
          <a:ext cx="220916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ごみ発電</a:t>
          </a:r>
        </a:p>
      </xdr:txBody>
    </xdr:sp>
    <xdr:clientData/>
  </xdr:twoCellAnchor>
  <xdr:oneCellAnchor>
    <xdr:from xmlns:xdr="http://schemas.openxmlformats.org/drawingml/2006/spreadsheetDrawing">
      <xdr:col>16</xdr:col>
      <xdr:colOff>738505</xdr:colOff>
      <xdr:row>41</xdr:row>
      <xdr:rowOff>116840</xdr:rowOff>
    </xdr:from>
    <xdr:ext cx="3439160" cy="392430"/>
    <xdr:sp macro="" textlink="データ!GW9">
      <xdr:nvSpPr>
        <xdr:cNvPr id="23" name="正方形/長方形 22"/>
        <xdr:cNvSpPr/>
      </xdr:nvSpPr>
      <xdr:spPr>
        <a:xfrm>
          <a:off x="14654530" y="11967845"/>
          <a:ext cx="343916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21</xdr:col>
      <xdr:colOff>173990</xdr:colOff>
      <xdr:row>41</xdr:row>
      <xdr:rowOff>116840</xdr:rowOff>
    </xdr:from>
    <xdr:to xmlns:xdr="http://schemas.openxmlformats.org/drawingml/2006/spreadsheetDrawing">
      <xdr:col>23</xdr:col>
      <xdr:colOff>589915</xdr:colOff>
      <xdr:row>41</xdr:row>
      <xdr:rowOff>502920</xdr:rowOff>
    </xdr:to>
    <xdr:sp macro="" textlink="">
      <xdr:nvSpPr>
        <xdr:cNvPr id="24" name="正方形/長方形 23"/>
        <xdr:cNvSpPr/>
      </xdr:nvSpPr>
      <xdr:spPr>
        <a:xfrm>
          <a:off x="18614390" y="11967845"/>
          <a:ext cx="222567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風力発電</a:t>
          </a:r>
        </a:p>
      </xdr:txBody>
    </xdr:sp>
    <xdr:clientData/>
  </xdr:twoCellAnchor>
  <xdr:oneCellAnchor>
    <xdr:from xmlns:xdr="http://schemas.openxmlformats.org/drawingml/2006/spreadsheetDrawing">
      <xdr:col>23</xdr:col>
      <xdr:colOff>273050</xdr:colOff>
      <xdr:row>41</xdr:row>
      <xdr:rowOff>116840</xdr:rowOff>
    </xdr:from>
    <xdr:ext cx="3413760" cy="392430"/>
    <xdr:sp macro="" textlink="データ!IV9">
      <xdr:nvSpPr>
        <xdr:cNvPr id="25" name="正方形/長方形 24"/>
        <xdr:cNvSpPr/>
      </xdr:nvSpPr>
      <xdr:spPr>
        <a:xfrm>
          <a:off x="20523200" y="11967845"/>
          <a:ext cx="341376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27</xdr:col>
      <xdr:colOff>621665</xdr:colOff>
      <xdr:row>41</xdr:row>
      <xdr:rowOff>116840</xdr:rowOff>
    </xdr:from>
    <xdr:to xmlns:xdr="http://schemas.openxmlformats.org/drawingml/2006/spreadsheetDrawing">
      <xdr:col>30</xdr:col>
      <xdr:colOff>126365</xdr:colOff>
      <xdr:row>41</xdr:row>
      <xdr:rowOff>502920</xdr:rowOff>
    </xdr:to>
    <xdr:sp macro="" textlink="">
      <xdr:nvSpPr>
        <xdr:cNvPr id="26" name="正方形/長方形 25"/>
        <xdr:cNvSpPr/>
      </xdr:nvSpPr>
      <xdr:spPr>
        <a:xfrm>
          <a:off x="24491315" y="11967845"/>
          <a:ext cx="221932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太陽光発電</a:t>
          </a:r>
        </a:p>
      </xdr:txBody>
    </xdr:sp>
    <xdr:clientData/>
  </xdr:twoCellAnchor>
  <xdr:oneCellAnchor>
    <xdr:from xmlns:xdr="http://schemas.openxmlformats.org/drawingml/2006/spreadsheetDrawing">
      <xdr:col>29</xdr:col>
      <xdr:colOff>666115</xdr:colOff>
      <xdr:row>41</xdr:row>
      <xdr:rowOff>116840</xdr:rowOff>
    </xdr:from>
    <xdr:ext cx="3522980" cy="392430"/>
    <xdr:sp macro="" textlink="データ!KU9">
      <xdr:nvSpPr>
        <xdr:cNvPr id="27" name="正方形/長方形 26"/>
        <xdr:cNvSpPr/>
      </xdr:nvSpPr>
      <xdr:spPr>
        <a:xfrm>
          <a:off x="26345515" y="11967845"/>
          <a:ext cx="352298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1</xdr:col>
      <xdr:colOff>276860</xdr:colOff>
      <xdr:row>41</xdr:row>
      <xdr:rowOff>520065</xdr:rowOff>
    </xdr:from>
    <xdr:to xmlns:xdr="http://schemas.openxmlformats.org/drawingml/2006/spreadsheetDrawing">
      <xdr:col>7</xdr:col>
      <xdr:colOff>534035</xdr:colOff>
      <xdr:row>55</xdr:row>
      <xdr:rowOff>191135</xdr:rowOff>
    </xdr:to>
    <xdr:grpSp>
      <xdr:nvGrpSpPr>
        <xdr:cNvPr id="28" name="グループ化 27"/>
        <xdr:cNvGrpSpPr/>
      </xdr:nvGrpSpPr>
      <xdr:grpSpPr>
        <a:xfrm>
          <a:off x="619760" y="12371070"/>
          <a:ext cx="5686425" cy="2921000"/>
          <a:chOff x="617271" y="12058402"/>
          <a:chExt cx="5727086" cy="2869043"/>
        </a:xfrm>
      </xdr:grpSpPr>
      <xdr:graphicFrame macro="">
        <xdr:nvGraphicFramePr>
          <xdr:cNvPr id="29" name="グラフ 28"/>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mlns:xdr="http://schemas.openxmlformats.org/drawingml/2006/spreadsheetDrawing">
      <xdr:col>1</xdr:col>
      <xdr:colOff>276860</xdr:colOff>
      <xdr:row>56</xdr:row>
      <xdr:rowOff>138430</xdr:rowOff>
    </xdr:from>
    <xdr:to xmlns:xdr="http://schemas.openxmlformats.org/drawingml/2006/spreadsheetDrawing">
      <xdr:col>7</xdr:col>
      <xdr:colOff>534035</xdr:colOff>
      <xdr:row>70</xdr:row>
      <xdr:rowOff>139065</xdr:rowOff>
    </xdr:to>
    <xdr:grpSp>
      <xdr:nvGrpSpPr>
        <xdr:cNvPr id="30" name="グループ化 29"/>
        <xdr:cNvGrpSpPr/>
      </xdr:nvGrpSpPr>
      <xdr:grpSpPr>
        <a:xfrm>
          <a:off x="619760" y="15447010"/>
          <a:ext cx="5686425" cy="2907665"/>
          <a:chOff x="617271" y="15079189"/>
          <a:chExt cx="5727086" cy="2857909"/>
        </a:xfrm>
      </xdr:grpSpPr>
      <xdr:graphicFrame macro="">
        <xdr:nvGraphicFramePr>
          <xdr:cNvPr id="31" name="グラフ 30"/>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mlns:xdr="http://schemas.openxmlformats.org/drawingml/2006/spreadsheetDrawing">
      <xdr:col>1</xdr:col>
      <xdr:colOff>276860</xdr:colOff>
      <xdr:row>71</xdr:row>
      <xdr:rowOff>104140</xdr:rowOff>
    </xdr:from>
    <xdr:to xmlns:xdr="http://schemas.openxmlformats.org/drawingml/2006/spreadsheetDrawing">
      <xdr:col>7</xdr:col>
      <xdr:colOff>534035</xdr:colOff>
      <xdr:row>85</xdr:row>
      <xdr:rowOff>104140</xdr:rowOff>
    </xdr:to>
    <xdr:grpSp>
      <xdr:nvGrpSpPr>
        <xdr:cNvPr id="32" name="グループ化 31"/>
        <xdr:cNvGrpSpPr/>
      </xdr:nvGrpSpPr>
      <xdr:grpSpPr>
        <a:xfrm>
          <a:off x="619760" y="18527395"/>
          <a:ext cx="5686425" cy="2907030"/>
          <a:chOff x="617271" y="18106159"/>
          <a:chExt cx="5727086" cy="2857909"/>
        </a:xfrm>
      </xdr:grpSpPr>
      <xdr:graphicFrame macro="">
        <xdr:nvGraphicFramePr>
          <xdr:cNvPr id="33" name="グラフ 32"/>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mlns:xdr="http://schemas.openxmlformats.org/drawingml/2006/spreadsheetDrawing">
      <xdr:col>1</xdr:col>
      <xdr:colOff>276860</xdr:colOff>
      <xdr:row>86</xdr:row>
      <xdr:rowOff>52070</xdr:rowOff>
    </xdr:from>
    <xdr:to xmlns:xdr="http://schemas.openxmlformats.org/drawingml/2006/spreadsheetDrawing">
      <xdr:col>7</xdr:col>
      <xdr:colOff>534035</xdr:colOff>
      <xdr:row>100</xdr:row>
      <xdr:rowOff>52070</xdr:rowOff>
    </xdr:to>
    <xdr:grpSp>
      <xdr:nvGrpSpPr>
        <xdr:cNvPr id="34" name="グループ化 33"/>
        <xdr:cNvGrpSpPr/>
      </xdr:nvGrpSpPr>
      <xdr:grpSpPr>
        <a:xfrm>
          <a:off x="619760" y="21590000"/>
          <a:ext cx="5686425" cy="2907030"/>
          <a:chOff x="617271" y="21115812"/>
          <a:chExt cx="5727086" cy="2857910"/>
        </a:xfrm>
      </xdr:grpSpPr>
      <xdr:graphicFrame macro="">
        <xdr:nvGraphicFramePr>
          <xdr:cNvPr id="35" name="グラフ 34"/>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mlns:xdr="http://schemas.openxmlformats.org/drawingml/2006/spreadsheetDrawing">
      <xdr:col>1</xdr:col>
      <xdr:colOff>276860</xdr:colOff>
      <xdr:row>100</xdr:row>
      <xdr:rowOff>173355</xdr:rowOff>
    </xdr:from>
    <xdr:to xmlns:xdr="http://schemas.openxmlformats.org/drawingml/2006/spreadsheetDrawing">
      <xdr:col>7</xdr:col>
      <xdr:colOff>534035</xdr:colOff>
      <xdr:row>114</xdr:row>
      <xdr:rowOff>173355</xdr:rowOff>
    </xdr:to>
    <xdr:grpSp>
      <xdr:nvGrpSpPr>
        <xdr:cNvPr id="36" name="グループ化 35"/>
        <xdr:cNvGrpSpPr/>
      </xdr:nvGrpSpPr>
      <xdr:grpSpPr>
        <a:xfrm>
          <a:off x="619760" y="24618315"/>
          <a:ext cx="5686425" cy="2907030"/>
          <a:chOff x="617271" y="24094540"/>
          <a:chExt cx="5727086" cy="2857909"/>
        </a:xfrm>
      </xdr:grpSpPr>
      <xdr:graphicFrame macro="">
        <xdr:nvGraphicFramePr>
          <xdr:cNvPr id="37" name="グラフ 36"/>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mlns:xdr="http://schemas.openxmlformats.org/drawingml/2006/spreadsheetDrawing">
      <xdr:col>8</xdr:col>
      <xdr:colOff>318135</xdr:colOff>
      <xdr:row>41</xdr:row>
      <xdr:rowOff>520065</xdr:rowOff>
    </xdr:from>
    <xdr:to xmlns:xdr="http://schemas.openxmlformats.org/drawingml/2006/spreadsheetDrawing">
      <xdr:col>14</xdr:col>
      <xdr:colOff>70485</xdr:colOff>
      <xdr:row>55</xdr:row>
      <xdr:rowOff>191135</xdr:rowOff>
    </xdr:to>
    <xdr:grpSp>
      <xdr:nvGrpSpPr>
        <xdr:cNvPr id="38" name="グループ化 37"/>
        <xdr:cNvGrpSpPr/>
      </xdr:nvGrpSpPr>
      <xdr:grpSpPr>
        <a:xfrm>
          <a:off x="6995160" y="12371070"/>
          <a:ext cx="5181600" cy="2921000"/>
          <a:chOff x="7910700" y="12058402"/>
          <a:chExt cx="5232799" cy="2869043"/>
        </a:xfrm>
      </xdr:grpSpPr>
      <xdr:graphicFrame macro="">
        <xdr:nvGraphicFramePr>
          <xdr:cNvPr id="39" name="グラフ 38"/>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mlns:xdr="http://schemas.openxmlformats.org/drawingml/2006/spreadsheetDrawing">
      <xdr:col>8</xdr:col>
      <xdr:colOff>318135</xdr:colOff>
      <xdr:row>56</xdr:row>
      <xdr:rowOff>138430</xdr:rowOff>
    </xdr:from>
    <xdr:to xmlns:xdr="http://schemas.openxmlformats.org/drawingml/2006/spreadsheetDrawing">
      <xdr:col>14</xdr:col>
      <xdr:colOff>70485</xdr:colOff>
      <xdr:row>70</xdr:row>
      <xdr:rowOff>139065</xdr:rowOff>
    </xdr:to>
    <xdr:grpSp>
      <xdr:nvGrpSpPr>
        <xdr:cNvPr id="40" name="グループ化 39"/>
        <xdr:cNvGrpSpPr/>
      </xdr:nvGrpSpPr>
      <xdr:grpSpPr>
        <a:xfrm>
          <a:off x="6995160" y="15447010"/>
          <a:ext cx="5181600" cy="2907665"/>
          <a:chOff x="7910700" y="15079189"/>
          <a:chExt cx="5232799" cy="2857909"/>
        </a:xfrm>
      </xdr:grpSpPr>
      <xdr:graphicFrame macro="">
        <xdr:nvGraphicFramePr>
          <xdr:cNvPr id="41" name="グラフ 40"/>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mlns:xdr="http://schemas.openxmlformats.org/drawingml/2006/spreadsheetDrawing">
      <xdr:col>8</xdr:col>
      <xdr:colOff>318135</xdr:colOff>
      <xdr:row>71</xdr:row>
      <xdr:rowOff>104140</xdr:rowOff>
    </xdr:from>
    <xdr:to xmlns:xdr="http://schemas.openxmlformats.org/drawingml/2006/spreadsheetDrawing">
      <xdr:col>14</xdr:col>
      <xdr:colOff>70485</xdr:colOff>
      <xdr:row>85</xdr:row>
      <xdr:rowOff>104140</xdr:rowOff>
    </xdr:to>
    <xdr:grpSp>
      <xdr:nvGrpSpPr>
        <xdr:cNvPr id="42" name="グループ化 41"/>
        <xdr:cNvGrpSpPr/>
      </xdr:nvGrpSpPr>
      <xdr:grpSpPr>
        <a:xfrm>
          <a:off x="6995160" y="18527395"/>
          <a:ext cx="5181600" cy="2907030"/>
          <a:chOff x="7910700" y="18106159"/>
          <a:chExt cx="5232799" cy="2857909"/>
        </a:xfrm>
      </xdr:grpSpPr>
      <xdr:graphicFrame macro="">
        <xdr:nvGraphicFramePr>
          <xdr:cNvPr id="43" name="グラフ 42"/>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mlns:xdr="http://schemas.openxmlformats.org/drawingml/2006/spreadsheetDrawing">
      <xdr:col>8</xdr:col>
      <xdr:colOff>318135</xdr:colOff>
      <xdr:row>86</xdr:row>
      <xdr:rowOff>52070</xdr:rowOff>
    </xdr:from>
    <xdr:to xmlns:xdr="http://schemas.openxmlformats.org/drawingml/2006/spreadsheetDrawing">
      <xdr:col>14</xdr:col>
      <xdr:colOff>70485</xdr:colOff>
      <xdr:row>100</xdr:row>
      <xdr:rowOff>52070</xdr:rowOff>
    </xdr:to>
    <xdr:grpSp>
      <xdr:nvGrpSpPr>
        <xdr:cNvPr id="44" name="グループ化 43"/>
        <xdr:cNvGrpSpPr/>
      </xdr:nvGrpSpPr>
      <xdr:grpSpPr>
        <a:xfrm>
          <a:off x="6995160" y="21590000"/>
          <a:ext cx="5181600" cy="2907030"/>
          <a:chOff x="7910700" y="21115812"/>
          <a:chExt cx="5232799" cy="2857910"/>
        </a:xfrm>
      </xdr:grpSpPr>
      <xdr:graphicFrame macro="">
        <xdr:nvGraphicFramePr>
          <xdr:cNvPr id="45" name="グラフ 44"/>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mlns:xdr="http://schemas.openxmlformats.org/drawingml/2006/spreadsheetDrawing">
      <xdr:col>8</xdr:col>
      <xdr:colOff>318135</xdr:colOff>
      <xdr:row>100</xdr:row>
      <xdr:rowOff>173355</xdr:rowOff>
    </xdr:from>
    <xdr:to xmlns:xdr="http://schemas.openxmlformats.org/drawingml/2006/spreadsheetDrawing">
      <xdr:col>14</xdr:col>
      <xdr:colOff>70485</xdr:colOff>
      <xdr:row>114</xdr:row>
      <xdr:rowOff>173355</xdr:rowOff>
    </xdr:to>
    <xdr:grpSp>
      <xdr:nvGrpSpPr>
        <xdr:cNvPr id="46" name="グループ化 45"/>
        <xdr:cNvGrpSpPr/>
      </xdr:nvGrpSpPr>
      <xdr:grpSpPr>
        <a:xfrm>
          <a:off x="6995160" y="24618315"/>
          <a:ext cx="5181600" cy="2907030"/>
          <a:chOff x="7910700" y="24094540"/>
          <a:chExt cx="5232799" cy="2857909"/>
        </a:xfrm>
      </xdr:grpSpPr>
      <xdr:graphicFrame macro="">
        <xdr:nvGraphicFramePr>
          <xdr:cNvPr id="47" name="グラフ 46"/>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mlns:xdr="http://schemas.openxmlformats.org/drawingml/2006/spreadsheetDrawing">
      <xdr:col>14</xdr:col>
      <xdr:colOff>764540</xdr:colOff>
      <xdr:row>41</xdr:row>
      <xdr:rowOff>520065</xdr:rowOff>
    </xdr:from>
    <xdr:to xmlns:xdr="http://schemas.openxmlformats.org/drawingml/2006/spreadsheetDrawing">
      <xdr:col>20</xdr:col>
      <xdr:colOff>527050</xdr:colOff>
      <xdr:row>55</xdr:row>
      <xdr:rowOff>191135</xdr:rowOff>
    </xdr:to>
    <xdr:grpSp>
      <xdr:nvGrpSpPr>
        <xdr:cNvPr id="48" name="グループ化 47"/>
        <xdr:cNvGrpSpPr/>
      </xdr:nvGrpSpPr>
      <xdr:grpSpPr>
        <a:xfrm>
          <a:off x="12870815" y="12371070"/>
          <a:ext cx="5191760" cy="2921000"/>
          <a:chOff x="13623226" y="12058402"/>
          <a:chExt cx="5232798" cy="2869043"/>
        </a:xfrm>
      </xdr:grpSpPr>
      <xdr:graphicFrame macro="">
        <xdr:nvGraphicFramePr>
          <xdr:cNvPr id="49" name="グラフ 48"/>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mlns:xdr="http://schemas.openxmlformats.org/drawingml/2006/spreadsheetDrawing">
      <xdr:col>14</xdr:col>
      <xdr:colOff>764540</xdr:colOff>
      <xdr:row>56</xdr:row>
      <xdr:rowOff>138430</xdr:rowOff>
    </xdr:from>
    <xdr:to xmlns:xdr="http://schemas.openxmlformats.org/drawingml/2006/spreadsheetDrawing">
      <xdr:col>20</xdr:col>
      <xdr:colOff>527050</xdr:colOff>
      <xdr:row>70</xdr:row>
      <xdr:rowOff>139065</xdr:rowOff>
    </xdr:to>
    <xdr:grpSp>
      <xdr:nvGrpSpPr>
        <xdr:cNvPr id="50" name="グループ化 49"/>
        <xdr:cNvGrpSpPr/>
      </xdr:nvGrpSpPr>
      <xdr:grpSpPr>
        <a:xfrm>
          <a:off x="12870815" y="15447010"/>
          <a:ext cx="5191760" cy="2907665"/>
          <a:chOff x="13623226" y="15079189"/>
          <a:chExt cx="5232798" cy="2857909"/>
        </a:xfrm>
      </xdr:grpSpPr>
      <xdr:graphicFrame macro="">
        <xdr:nvGraphicFramePr>
          <xdr:cNvPr id="51" name="グラフ 50"/>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mlns:xdr="http://schemas.openxmlformats.org/drawingml/2006/spreadsheetDrawing">
      <xdr:col>14</xdr:col>
      <xdr:colOff>764540</xdr:colOff>
      <xdr:row>71</xdr:row>
      <xdr:rowOff>104140</xdr:rowOff>
    </xdr:from>
    <xdr:to xmlns:xdr="http://schemas.openxmlformats.org/drawingml/2006/spreadsheetDrawing">
      <xdr:col>20</xdr:col>
      <xdr:colOff>527050</xdr:colOff>
      <xdr:row>85</xdr:row>
      <xdr:rowOff>104140</xdr:rowOff>
    </xdr:to>
    <xdr:grpSp>
      <xdr:nvGrpSpPr>
        <xdr:cNvPr id="52" name="グループ化 51"/>
        <xdr:cNvGrpSpPr/>
      </xdr:nvGrpSpPr>
      <xdr:grpSpPr>
        <a:xfrm>
          <a:off x="12870815" y="18527395"/>
          <a:ext cx="5191760" cy="2907030"/>
          <a:chOff x="13623226" y="18106159"/>
          <a:chExt cx="5232798" cy="2857909"/>
        </a:xfrm>
      </xdr:grpSpPr>
      <xdr:graphicFrame macro="">
        <xdr:nvGraphicFramePr>
          <xdr:cNvPr id="53" name="グラフ 52"/>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mlns:xdr="http://schemas.openxmlformats.org/drawingml/2006/spreadsheetDrawing">
      <xdr:col>14</xdr:col>
      <xdr:colOff>764540</xdr:colOff>
      <xdr:row>86</xdr:row>
      <xdr:rowOff>52070</xdr:rowOff>
    </xdr:from>
    <xdr:to xmlns:xdr="http://schemas.openxmlformats.org/drawingml/2006/spreadsheetDrawing">
      <xdr:col>20</xdr:col>
      <xdr:colOff>527050</xdr:colOff>
      <xdr:row>100</xdr:row>
      <xdr:rowOff>52070</xdr:rowOff>
    </xdr:to>
    <xdr:grpSp>
      <xdr:nvGrpSpPr>
        <xdr:cNvPr id="54" name="グループ化 53"/>
        <xdr:cNvGrpSpPr/>
      </xdr:nvGrpSpPr>
      <xdr:grpSpPr>
        <a:xfrm>
          <a:off x="12870815" y="21590000"/>
          <a:ext cx="5191760" cy="2907030"/>
          <a:chOff x="13623226" y="21115812"/>
          <a:chExt cx="5232798" cy="2857910"/>
        </a:xfrm>
      </xdr:grpSpPr>
      <xdr:graphicFrame macro="">
        <xdr:nvGraphicFramePr>
          <xdr:cNvPr id="55" name="グラフ 54"/>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mlns:xdr="http://schemas.openxmlformats.org/drawingml/2006/spreadsheetDrawing">
      <xdr:col>14</xdr:col>
      <xdr:colOff>764540</xdr:colOff>
      <xdr:row>100</xdr:row>
      <xdr:rowOff>173355</xdr:rowOff>
    </xdr:from>
    <xdr:to xmlns:xdr="http://schemas.openxmlformats.org/drawingml/2006/spreadsheetDrawing">
      <xdr:col>20</xdr:col>
      <xdr:colOff>527050</xdr:colOff>
      <xdr:row>114</xdr:row>
      <xdr:rowOff>173355</xdr:rowOff>
    </xdr:to>
    <xdr:grpSp>
      <xdr:nvGrpSpPr>
        <xdr:cNvPr id="56" name="グループ化 55"/>
        <xdr:cNvGrpSpPr/>
      </xdr:nvGrpSpPr>
      <xdr:grpSpPr>
        <a:xfrm>
          <a:off x="12870815" y="24618315"/>
          <a:ext cx="5191760" cy="2907030"/>
          <a:chOff x="13623226" y="24094540"/>
          <a:chExt cx="5232798" cy="2857909"/>
        </a:xfrm>
      </xdr:grpSpPr>
      <xdr:graphicFrame macro="">
        <xdr:nvGraphicFramePr>
          <xdr:cNvPr id="57" name="グラフ 56"/>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mlns:xdr="http://schemas.openxmlformats.org/drawingml/2006/spreadsheetDrawing">
      <xdr:col>21</xdr:col>
      <xdr:colOff>285115</xdr:colOff>
      <xdr:row>41</xdr:row>
      <xdr:rowOff>520065</xdr:rowOff>
    </xdr:from>
    <xdr:to xmlns:xdr="http://schemas.openxmlformats.org/drawingml/2006/spreadsheetDrawing">
      <xdr:col>27</xdr:col>
      <xdr:colOff>46990</xdr:colOff>
      <xdr:row>55</xdr:row>
      <xdr:rowOff>191135</xdr:rowOff>
    </xdr:to>
    <xdr:grpSp>
      <xdr:nvGrpSpPr>
        <xdr:cNvPr id="58" name="グループ化 57"/>
        <xdr:cNvGrpSpPr/>
      </xdr:nvGrpSpPr>
      <xdr:grpSpPr>
        <a:xfrm>
          <a:off x="18725515" y="12371070"/>
          <a:ext cx="5191125" cy="2921000"/>
          <a:chOff x="19266479" y="12058402"/>
          <a:chExt cx="5232799" cy="2869043"/>
        </a:xfrm>
      </xdr:grpSpPr>
      <xdr:graphicFrame macro="">
        <xdr:nvGraphicFramePr>
          <xdr:cNvPr id="59" name="グラフ 58"/>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mlns:xdr="http://schemas.openxmlformats.org/drawingml/2006/spreadsheetDrawing">
      <xdr:col>21</xdr:col>
      <xdr:colOff>285115</xdr:colOff>
      <xdr:row>56</xdr:row>
      <xdr:rowOff>138430</xdr:rowOff>
    </xdr:from>
    <xdr:to xmlns:xdr="http://schemas.openxmlformats.org/drawingml/2006/spreadsheetDrawing">
      <xdr:col>27</xdr:col>
      <xdr:colOff>46990</xdr:colOff>
      <xdr:row>70</xdr:row>
      <xdr:rowOff>139065</xdr:rowOff>
    </xdr:to>
    <xdr:grpSp>
      <xdr:nvGrpSpPr>
        <xdr:cNvPr id="60" name="グループ化 59"/>
        <xdr:cNvGrpSpPr/>
      </xdr:nvGrpSpPr>
      <xdr:grpSpPr>
        <a:xfrm>
          <a:off x="18725515" y="15447010"/>
          <a:ext cx="5191125" cy="2907665"/>
          <a:chOff x="19266479" y="15079189"/>
          <a:chExt cx="5232799" cy="2857909"/>
        </a:xfrm>
      </xdr:grpSpPr>
      <xdr:graphicFrame macro="">
        <xdr:nvGraphicFramePr>
          <xdr:cNvPr id="61" name="グラフ 60"/>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mlns:xdr="http://schemas.openxmlformats.org/drawingml/2006/spreadsheetDrawing">
      <xdr:col>21</xdr:col>
      <xdr:colOff>285115</xdr:colOff>
      <xdr:row>71</xdr:row>
      <xdr:rowOff>104140</xdr:rowOff>
    </xdr:from>
    <xdr:to xmlns:xdr="http://schemas.openxmlformats.org/drawingml/2006/spreadsheetDrawing">
      <xdr:col>27</xdr:col>
      <xdr:colOff>46990</xdr:colOff>
      <xdr:row>85</xdr:row>
      <xdr:rowOff>104140</xdr:rowOff>
    </xdr:to>
    <xdr:grpSp>
      <xdr:nvGrpSpPr>
        <xdr:cNvPr id="62" name="グループ化 61"/>
        <xdr:cNvGrpSpPr/>
      </xdr:nvGrpSpPr>
      <xdr:grpSpPr>
        <a:xfrm>
          <a:off x="18725515" y="18527395"/>
          <a:ext cx="5191125" cy="2907030"/>
          <a:chOff x="19266479" y="18106159"/>
          <a:chExt cx="5232799" cy="2857909"/>
        </a:xfrm>
      </xdr:grpSpPr>
      <xdr:graphicFrame macro="">
        <xdr:nvGraphicFramePr>
          <xdr:cNvPr id="63" name="グラフ 62"/>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mlns:xdr="http://schemas.openxmlformats.org/drawingml/2006/spreadsheetDrawing">
      <xdr:col>21</xdr:col>
      <xdr:colOff>285115</xdr:colOff>
      <xdr:row>86</xdr:row>
      <xdr:rowOff>52070</xdr:rowOff>
    </xdr:from>
    <xdr:to xmlns:xdr="http://schemas.openxmlformats.org/drawingml/2006/spreadsheetDrawing">
      <xdr:col>27</xdr:col>
      <xdr:colOff>46990</xdr:colOff>
      <xdr:row>100</xdr:row>
      <xdr:rowOff>52070</xdr:rowOff>
    </xdr:to>
    <xdr:grpSp>
      <xdr:nvGrpSpPr>
        <xdr:cNvPr id="64" name="グループ化 63"/>
        <xdr:cNvGrpSpPr/>
      </xdr:nvGrpSpPr>
      <xdr:grpSpPr>
        <a:xfrm>
          <a:off x="18725515" y="21590000"/>
          <a:ext cx="5191125" cy="2907030"/>
          <a:chOff x="19266479" y="21115812"/>
          <a:chExt cx="5232799" cy="2857910"/>
        </a:xfrm>
      </xdr:grpSpPr>
      <xdr:graphicFrame macro="">
        <xdr:nvGraphicFramePr>
          <xdr:cNvPr id="65" name="グラフ 64"/>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mlns:xdr="http://schemas.openxmlformats.org/drawingml/2006/spreadsheetDrawing">
      <xdr:col>21</xdr:col>
      <xdr:colOff>285115</xdr:colOff>
      <xdr:row>100</xdr:row>
      <xdr:rowOff>173355</xdr:rowOff>
    </xdr:from>
    <xdr:to xmlns:xdr="http://schemas.openxmlformats.org/drawingml/2006/spreadsheetDrawing">
      <xdr:col>27</xdr:col>
      <xdr:colOff>46990</xdr:colOff>
      <xdr:row>114</xdr:row>
      <xdr:rowOff>173355</xdr:rowOff>
    </xdr:to>
    <xdr:grpSp>
      <xdr:nvGrpSpPr>
        <xdr:cNvPr id="66" name="グループ化 65"/>
        <xdr:cNvGrpSpPr/>
      </xdr:nvGrpSpPr>
      <xdr:grpSpPr>
        <a:xfrm>
          <a:off x="18725515" y="24618315"/>
          <a:ext cx="5191125" cy="2907030"/>
          <a:chOff x="19266479" y="24094540"/>
          <a:chExt cx="5232799" cy="2857909"/>
        </a:xfrm>
      </xdr:grpSpPr>
      <xdr:graphicFrame macro="">
        <xdr:nvGraphicFramePr>
          <xdr:cNvPr id="67" name="グラフ 66"/>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mlns:xdr="http://schemas.openxmlformats.org/drawingml/2006/spreadsheetDrawing">
      <xdr:col>27</xdr:col>
      <xdr:colOff>767080</xdr:colOff>
      <xdr:row>41</xdr:row>
      <xdr:rowOff>520065</xdr:rowOff>
    </xdr:from>
    <xdr:to xmlns:xdr="http://schemas.openxmlformats.org/drawingml/2006/spreadsheetDrawing">
      <xdr:col>33</xdr:col>
      <xdr:colOff>529590</xdr:colOff>
      <xdr:row>55</xdr:row>
      <xdr:rowOff>191135</xdr:rowOff>
    </xdr:to>
    <xdr:grpSp>
      <xdr:nvGrpSpPr>
        <xdr:cNvPr id="68" name="グループ化 67"/>
        <xdr:cNvGrpSpPr/>
      </xdr:nvGrpSpPr>
      <xdr:grpSpPr>
        <a:xfrm>
          <a:off x="24636730" y="12371070"/>
          <a:ext cx="5191760" cy="2921000"/>
          <a:chOff x="24892415" y="12058402"/>
          <a:chExt cx="5232799" cy="2869043"/>
        </a:xfrm>
      </xdr:grpSpPr>
      <xdr:graphicFrame macro="">
        <xdr:nvGraphicFramePr>
          <xdr:cNvPr id="69" name="グラフ 68"/>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mlns:xdr="http://schemas.openxmlformats.org/drawingml/2006/spreadsheetDrawing">
      <xdr:col>27</xdr:col>
      <xdr:colOff>767080</xdr:colOff>
      <xdr:row>56</xdr:row>
      <xdr:rowOff>138430</xdr:rowOff>
    </xdr:from>
    <xdr:to xmlns:xdr="http://schemas.openxmlformats.org/drawingml/2006/spreadsheetDrawing">
      <xdr:col>33</xdr:col>
      <xdr:colOff>529590</xdr:colOff>
      <xdr:row>70</xdr:row>
      <xdr:rowOff>139065</xdr:rowOff>
    </xdr:to>
    <xdr:grpSp>
      <xdr:nvGrpSpPr>
        <xdr:cNvPr id="70" name="グループ化 69"/>
        <xdr:cNvGrpSpPr/>
      </xdr:nvGrpSpPr>
      <xdr:grpSpPr>
        <a:xfrm>
          <a:off x="24636730" y="15447010"/>
          <a:ext cx="5191760" cy="2907665"/>
          <a:chOff x="24892415" y="15079189"/>
          <a:chExt cx="5232799" cy="2857909"/>
        </a:xfrm>
      </xdr:grpSpPr>
      <xdr:graphicFrame macro="">
        <xdr:nvGraphicFramePr>
          <xdr:cNvPr id="71" name="グラフ 70"/>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mlns:xdr="http://schemas.openxmlformats.org/drawingml/2006/spreadsheetDrawing">
      <xdr:col>27</xdr:col>
      <xdr:colOff>767080</xdr:colOff>
      <xdr:row>71</xdr:row>
      <xdr:rowOff>104140</xdr:rowOff>
    </xdr:from>
    <xdr:to xmlns:xdr="http://schemas.openxmlformats.org/drawingml/2006/spreadsheetDrawing">
      <xdr:col>33</xdr:col>
      <xdr:colOff>529590</xdr:colOff>
      <xdr:row>85</xdr:row>
      <xdr:rowOff>104140</xdr:rowOff>
    </xdr:to>
    <xdr:grpSp>
      <xdr:nvGrpSpPr>
        <xdr:cNvPr id="72" name="グループ化 71"/>
        <xdr:cNvGrpSpPr/>
      </xdr:nvGrpSpPr>
      <xdr:grpSpPr>
        <a:xfrm>
          <a:off x="24636730" y="18527395"/>
          <a:ext cx="5191760" cy="2907030"/>
          <a:chOff x="24892415" y="18106159"/>
          <a:chExt cx="5232799" cy="2857909"/>
        </a:xfrm>
      </xdr:grpSpPr>
      <xdr:graphicFrame macro="">
        <xdr:nvGraphicFramePr>
          <xdr:cNvPr id="73" name="グラフ 72"/>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mlns:xdr="http://schemas.openxmlformats.org/drawingml/2006/spreadsheetDrawing">
      <xdr:col>27</xdr:col>
      <xdr:colOff>767080</xdr:colOff>
      <xdr:row>86</xdr:row>
      <xdr:rowOff>52070</xdr:rowOff>
    </xdr:from>
    <xdr:to xmlns:xdr="http://schemas.openxmlformats.org/drawingml/2006/spreadsheetDrawing">
      <xdr:col>33</xdr:col>
      <xdr:colOff>529590</xdr:colOff>
      <xdr:row>100</xdr:row>
      <xdr:rowOff>52070</xdr:rowOff>
    </xdr:to>
    <xdr:grpSp>
      <xdr:nvGrpSpPr>
        <xdr:cNvPr id="74" name="グループ化 73"/>
        <xdr:cNvGrpSpPr/>
      </xdr:nvGrpSpPr>
      <xdr:grpSpPr>
        <a:xfrm>
          <a:off x="24636730" y="21590000"/>
          <a:ext cx="5191760" cy="2907030"/>
          <a:chOff x="24892415" y="21115812"/>
          <a:chExt cx="5232799" cy="2857910"/>
        </a:xfrm>
      </xdr:grpSpPr>
      <xdr:graphicFrame macro="">
        <xdr:nvGraphicFramePr>
          <xdr:cNvPr id="75" name="グラフ 74"/>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mlns:xdr="http://schemas.openxmlformats.org/drawingml/2006/spreadsheetDrawing">
      <xdr:col>27</xdr:col>
      <xdr:colOff>767080</xdr:colOff>
      <xdr:row>100</xdr:row>
      <xdr:rowOff>173355</xdr:rowOff>
    </xdr:from>
    <xdr:to xmlns:xdr="http://schemas.openxmlformats.org/drawingml/2006/spreadsheetDrawing">
      <xdr:col>33</xdr:col>
      <xdr:colOff>529590</xdr:colOff>
      <xdr:row>114</xdr:row>
      <xdr:rowOff>173355</xdr:rowOff>
    </xdr:to>
    <xdr:grpSp>
      <xdr:nvGrpSpPr>
        <xdr:cNvPr id="76" name="グループ化 75"/>
        <xdr:cNvGrpSpPr/>
      </xdr:nvGrpSpPr>
      <xdr:grpSpPr>
        <a:xfrm>
          <a:off x="24636730" y="24618315"/>
          <a:ext cx="5191760" cy="2907030"/>
          <a:chOff x="24892415" y="24094540"/>
          <a:chExt cx="5232799" cy="2857909"/>
        </a:xfrm>
      </xdr:grpSpPr>
      <xdr:graphicFrame macro="">
        <xdr:nvGraphicFramePr>
          <xdr:cNvPr id="77" name="グラフ 76"/>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1</xdr:col>
          <xdr:colOff>203200</xdr:colOff>
          <xdr:row>33</xdr:row>
          <xdr:rowOff>186690</xdr:rowOff>
        </xdr:from>
        <xdr:to xmlns:xdr="http://schemas.openxmlformats.org/drawingml/2006/spreadsheetDrawing">
          <xdr:col>7</xdr:col>
          <xdr:colOff>363855</xdr:colOff>
          <xdr:row>36</xdr:row>
          <xdr:rowOff>6350</xdr:rowOff>
        </xdr:to>
        <xdr:pic macro="">
          <xdr:nvPicPr>
            <xdr:cNvPr id="78" name="図 4"/>
            <xdr:cNvPicPr preferRelativeResize="0">
              <a:picLocks noChangeArrowheads="1"/>
              <a:extLst>
                <a:ext uri="{84589F7E-364E-4C9E-8A38-B11213B215E9}">
                  <a14:cameraTool cellRange="データ!$AX$10:$BC$12" spid="_x0000_s1321"/>
                </a:ext>
              </a:extLst>
            </xdr:cNvPicPr>
          </xdr:nvPicPr>
          <xdr:blipFill>
            <a:blip xmlns:r="http://schemas.openxmlformats.org/officeDocument/2006/relationships" r:embed="rId31"/>
            <a:stretch>
              <a:fillRect/>
            </a:stretch>
          </xdr:blipFill>
          <xdr:spPr>
            <a:xfrm>
              <a:off x="546100" y="9843770"/>
              <a:ext cx="558990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748030</xdr:colOff>
          <xdr:row>33</xdr:row>
          <xdr:rowOff>186690</xdr:rowOff>
        </xdr:from>
        <xdr:to xmlns:xdr="http://schemas.openxmlformats.org/drawingml/2006/spreadsheetDrawing">
          <xdr:col>13</xdr:col>
          <xdr:colOff>904875</xdr:colOff>
          <xdr:row>36</xdr:row>
          <xdr:rowOff>6350</xdr:rowOff>
        </xdr:to>
        <xdr:pic macro="">
          <xdr:nvPicPr>
            <xdr:cNvPr id="79" name="図 9"/>
            <xdr:cNvPicPr preferRelativeResize="0">
              <a:picLocks noChangeArrowheads="1"/>
              <a:extLst>
                <a:ext uri="{84589F7E-364E-4C9E-8A38-B11213B215E9}">
                  <a14:cameraTool cellRange="データ!$BI$10:$BN$12" spid="_x0000_s1322"/>
                </a:ext>
              </a:extLst>
            </xdr:cNvPicPr>
          </xdr:nvPicPr>
          <xdr:blipFill>
            <a:blip xmlns:r="http://schemas.openxmlformats.org/officeDocument/2006/relationships" r:embed="rId32"/>
            <a:stretch>
              <a:fillRect/>
            </a:stretch>
          </xdr:blipFill>
          <xdr:spPr>
            <a:xfrm>
              <a:off x="6520180" y="9843770"/>
              <a:ext cx="558609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374015</xdr:colOff>
          <xdr:row>33</xdr:row>
          <xdr:rowOff>186690</xdr:rowOff>
        </xdr:from>
        <xdr:to xmlns:xdr="http://schemas.openxmlformats.org/drawingml/2006/spreadsheetDrawing">
          <xdr:col>20</xdr:col>
          <xdr:colOff>533400</xdr:colOff>
          <xdr:row>36</xdr:row>
          <xdr:rowOff>6350</xdr:rowOff>
        </xdr:to>
        <xdr:pic macro="">
          <xdr:nvPicPr>
            <xdr:cNvPr id="80" name="図 10"/>
            <xdr:cNvPicPr preferRelativeResize="0">
              <a:picLocks noChangeArrowheads="1"/>
              <a:extLst>
                <a:ext uri="{84589F7E-364E-4C9E-8A38-B11213B215E9}">
                  <a14:cameraTool cellRange="データ!$BT$10:$BY$12" spid="_x0000_s1323"/>
                </a:ext>
              </a:extLst>
            </xdr:cNvPicPr>
          </xdr:nvPicPr>
          <xdr:blipFill>
            <a:blip xmlns:r="http://schemas.openxmlformats.org/officeDocument/2006/relationships" r:embed="rId33"/>
            <a:stretch>
              <a:fillRect/>
            </a:stretch>
          </xdr:blipFill>
          <xdr:spPr>
            <a:xfrm>
              <a:off x="12480290" y="9843770"/>
              <a:ext cx="558863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904875</xdr:colOff>
          <xdr:row>33</xdr:row>
          <xdr:rowOff>186690</xdr:rowOff>
        </xdr:from>
        <xdr:to xmlns:xdr="http://schemas.openxmlformats.org/drawingml/2006/spreadsheetDrawing">
          <xdr:col>27</xdr:col>
          <xdr:colOff>154940</xdr:colOff>
          <xdr:row>36</xdr:row>
          <xdr:rowOff>6350</xdr:rowOff>
        </xdr:to>
        <xdr:pic macro="">
          <xdr:nvPicPr>
            <xdr:cNvPr id="81" name="図 11"/>
            <xdr:cNvPicPr preferRelativeResize="0">
              <a:picLocks noChangeArrowheads="1"/>
              <a:extLst>
                <a:ext uri="{84589F7E-364E-4C9E-8A38-B11213B215E9}">
                  <a14:cameraTool cellRange="データ!$CE$10:$CJ$12" spid="_x0000_s1324"/>
                </a:ext>
              </a:extLst>
            </xdr:cNvPicPr>
          </xdr:nvPicPr>
          <xdr:blipFill>
            <a:blip xmlns:r="http://schemas.openxmlformats.org/officeDocument/2006/relationships" r:embed="rId34"/>
            <a:stretch>
              <a:fillRect/>
            </a:stretch>
          </xdr:blipFill>
          <xdr:spPr>
            <a:xfrm>
              <a:off x="18440400" y="9843770"/>
              <a:ext cx="5584190"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554355</xdr:colOff>
          <xdr:row>33</xdr:row>
          <xdr:rowOff>186690</xdr:rowOff>
        </xdr:from>
        <xdr:to xmlns:xdr="http://schemas.openxmlformats.org/drawingml/2006/spreadsheetDrawing">
          <xdr:col>33</xdr:col>
          <xdr:colOff>715010</xdr:colOff>
          <xdr:row>36</xdr:row>
          <xdr:rowOff>6350</xdr:rowOff>
        </xdr:to>
        <xdr:pic macro="">
          <xdr:nvPicPr>
            <xdr:cNvPr id="82" name="図 12"/>
            <xdr:cNvPicPr preferRelativeResize="0">
              <a:picLocks noChangeArrowheads="1"/>
              <a:extLst>
                <a:ext uri="{84589F7E-364E-4C9E-8A38-B11213B215E9}">
                  <a14:cameraTool cellRange="データ!$CO$10:$CT$12" spid="_x0000_s1325"/>
                </a:ext>
              </a:extLst>
            </xdr:cNvPicPr>
          </xdr:nvPicPr>
          <xdr:blipFill>
            <a:blip xmlns:r="http://schemas.openxmlformats.org/officeDocument/2006/relationships" r:embed="rId35"/>
            <a:stretch>
              <a:fillRect/>
            </a:stretch>
          </xdr:blipFill>
          <xdr:spPr>
            <a:xfrm>
              <a:off x="24424005" y="9843770"/>
              <a:ext cx="558990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53</xdr:row>
          <xdr:rowOff>43815</xdr:rowOff>
        </xdr:from>
        <xdr:to xmlns:xdr="http://schemas.openxmlformats.org/drawingml/2006/spreadsheetDrawing">
          <xdr:col>7</xdr:col>
          <xdr:colOff>488950</xdr:colOff>
          <xdr:row>55</xdr:row>
          <xdr:rowOff>149860</xdr:rowOff>
        </xdr:to>
        <xdr:pic macro="">
          <xdr:nvPicPr>
            <xdr:cNvPr id="83" name="図 53"/>
            <xdr:cNvPicPr preferRelativeResize="0">
              <a:picLocks noChangeArrowheads="1"/>
              <a:extLst>
                <a:ext uri="{84589F7E-364E-4C9E-8A38-B11213B215E9}">
                  <a14:cameraTool cellRange="データ!$CZ$10:$DE$12" spid="_x0000_s1326"/>
                </a:ext>
              </a:extLst>
            </xdr:cNvPicPr>
          </xdr:nvPicPr>
          <xdr:blipFill>
            <a:blip xmlns:r="http://schemas.openxmlformats.org/officeDocument/2006/relationships" r:embed="rId36"/>
            <a:stretch>
              <a:fillRect/>
            </a:stretch>
          </xdr:blipFill>
          <xdr:spPr>
            <a:xfrm>
              <a:off x="683260" y="14729460"/>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68</xdr:row>
          <xdr:rowOff>0</xdr:rowOff>
        </xdr:from>
        <xdr:to xmlns:xdr="http://schemas.openxmlformats.org/drawingml/2006/spreadsheetDrawing">
          <xdr:col>7</xdr:col>
          <xdr:colOff>488950</xdr:colOff>
          <xdr:row>70</xdr:row>
          <xdr:rowOff>106045</xdr:rowOff>
        </xdr:to>
        <xdr:pic macro="">
          <xdr:nvPicPr>
            <xdr:cNvPr id="84" name="図 54"/>
            <xdr:cNvPicPr preferRelativeResize="0">
              <a:picLocks noChangeArrowheads="1"/>
              <a:extLst>
                <a:ext uri="{84589F7E-364E-4C9E-8A38-B11213B215E9}">
                  <a14:cameraTool cellRange="データ!DJ10:DO12" spid="_x0000_s1327"/>
                </a:ext>
              </a:extLst>
            </xdr:cNvPicPr>
          </xdr:nvPicPr>
          <xdr:blipFill>
            <a:blip xmlns:r="http://schemas.openxmlformats.org/officeDocument/2006/relationships" r:embed="rId37"/>
            <a:stretch>
              <a:fillRect/>
            </a:stretch>
          </xdr:blipFill>
          <xdr:spPr>
            <a:xfrm>
              <a:off x="683260" y="17800320"/>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82</xdr:row>
          <xdr:rowOff>152400</xdr:rowOff>
        </xdr:from>
        <xdr:to xmlns:xdr="http://schemas.openxmlformats.org/drawingml/2006/spreadsheetDrawing">
          <xdr:col>7</xdr:col>
          <xdr:colOff>488950</xdr:colOff>
          <xdr:row>85</xdr:row>
          <xdr:rowOff>54610</xdr:rowOff>
        </xdr:to>
        <xdr:pic macro="">
          <xdr:nvPicPr>
            <xdr:cNvPr id="85" name="図 55"/>
            <xdr:cNvPicPr preferRelativeResize="0">
              <a:picLocks noChangeArrowheads="1"/>
              <a:extLst>
                <a:ext uri="{84589F7E-364E-4C9E-8A38-B11213B215E9}">
                  <a14:cameraTool cellRange="データ!DT10:DY12" spid="_x0000_s1328"/>
                </a:ext>
              </a:extLst>
            </xdr:cNvPicPr>
          </xdr:nvPicPr>
          <xdr:blipFill>
            <a:blip xmlns:r="http://schemas.openxmlformats.org/officeDocument/2006/relationships" r:embed="rId38"/>
            <a:stretch>
              <a:fillRect/>
            </a:stretch>
          </xdr:blipFill>
          <xdr:spPr>
            <a:xfrm>
              <a:off x="683260" y="20859750"/>
              <a:ext cx="557784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97</xdr:row>
          <xdr:rowOff>104775</xdr:rowOff>
        </xdr:from>
        <xdr:to xmlns:xdr="http://schemas.openxmlformats.org/drawingml/2006/spreadsheetDrawing">
          <xdr:col>7</xdr:col>
          <xdr:colOff>488950</xdr:colOff>
          <xdr:row>100</xdr:row>
          <xdr:rowOff>7620</xdr:rowOff>
        </xdr:to>
        <xdr:pic macro="">
          <xdr:nvPicPr>
            <xdr:cNvPr id="86" name="図 56"/>
            <xdr:cNvPicPr preferRelativeResize="0">
              <a:picLocks noChangeArrowheads="1"/>
              <a:extLst>
                <a:ext uri="{84589F7E-364E-4C9E-8A38-B11213B215E9}">
                  <a14:cameraTool cellRange="データ!ED10:EI12" spid="_x0000_s1329"/>
                </a:ext>
              </a:extLst>
            </xdr:cNvPicPr>
          </xdr:nvPicPr>
          <xdr:blipFill>
            <a:blip xmlns:r="http://schemas.openxmlformats.org/officeDocument/2006/relationships" r:embed="rId39"/>
            <a:stretch>
              <a:fillRect/>
            </a:stretch>
          </xdr:blipFill>
          <xdr:spPr>
            <a:xfrm>
              <a:off x="683260" y="23926800"/>
              <a:ext cx="557784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112</xdr:row>
          <xdr:rowOff>9525</xdr:rowOff>
        </xdr:from>
        <xdr:to xmlns:xdr="http://schemas.openxmlformats.org/drawingml/2006/spreadsheetDrawing">
          <xdr:col>7</xdr:col>
          <xdr:colOff>488950</xdr:colOff>
          <xdr:row>114</xdr:row>
          <xdr:rowOff>115570</xdr:rowOff>
        </xdr:to>
        <xdr:pic macro="">
          <xdr:nvPicPr>
            <xdr:cNvPr id="87" name="図 57"/>
            <xdr:cNvPicPr preferRelativeResize="0">
              <a:picLocks noChangeArrowheads="1"/>
              <a:extLst>
                <a:ext uri="{84589F7E-364E-4C9E-8A38-B11213B215E9}">
                  <a14:cameraTool cellRange="データ!EN10:ES12" spid="_x0000_s1330"/>
                </a:ext>
              </a:extLst>
            </xdr:cNvPicPr>
          </xdr:nvPicPr>
          <xdr:blipFill>
            <a:blip xmlns:r="http://schemas.openxmlformats.org/officeDocument/2006/relationships" r:embed="rId40"/>
            <a:stretch>
              <a:fillRect/>
            </a:stretch>
          </xdr:blipFill>
          <xdr:spPr>
            <a:xfrm>
              <a:off x="683260" y="26946225"/>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360680</xdr:colOff>
          <xdr:row>53</xdr:row>
          <xdr:rowOff>43815</xdr:rowOff>
        </xdr:from>
        <xdr:to xmlns:xdr="http://schemas.openxmlformats.org/drawingml/2006/spreadsheetDrawing">
          <xdr:col>14</xdr:col>
          <xdr:colOff>15240</xdr:colOff>
          <xdr:row>55</xdr:row>
          <xdr:rowOff>149860</xdr:rowOff>
        </xdr:to>
        <xdr:pic macro="">
          <xdr:nvPicPr>
            <xdr:cNvPr id="88" name="図 58"/>
            <xdr:cNvPicPr preferRelativeResize="0">
              <a:picLocks noChangeArrowheads="1"/>
              <a:extLst>
                <a:ext uri="{84589F7E-364E-4C9E-8A38-B11213B215E9}">
                  <a14:cameraTool cellRange="データ!EY10:FD12" spid="_x0000_s1331"/>
                </a:ext>
              </a:extLst>
            </xdr:cNvPicPr>
          </xdr:nvPicPr>
          <xdr:blipFill>
            <a:blip xmlns:r="http://schemas.openxmlformats.org/officeDocument/2006/relationships" r:embed="rId41"/>
            <a:stretch>
              <a:fillRect/>
            </a:stretch>
          </xdr:blipFill>
          <xdr:spPr>
            <a:xfrm>
              <a:off x="7037705" y="14729460"/>
              <a:ext cx="508381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361950</xdr:colOff>
          <xdr:row>67</xdr:row>
          <xdr:rowOff>190500</xdr:rowOff>
        </xdr:from>
        <xdr:to xmlns:xdr="http://schemas.openxmlformats.org/drawingml/2006/spreadsheetDrawing">
          <xdr:col>14</xdr:col>
          <xdr:colOff>15875</xdr:colOff>
          <xdr:row>70</xdr:row>
          <xdr:rowOff>92710</xdr:rowOff>
        </xdr:to>
        <xdr:pic macro="">
          <xdr:nvPicPr>
            <xdr:cNvPr id="89" name="図 59"/>
            <xdr:cNvPicPr preferRelativeResize="0">
              <a:picLocks noChangeArrowheads="1"/>
              <a:extLst>
                <a:ext uri="{84589F7E-364E-4C9E-8A38-B11213B215E9}">
                  <a14:cameraTool cellRange="データ!FI10:FN12" spid="_x0000_s1332"/>
                </a:ext>
              </a:extLst>
            </xdr:cNvPicPr>
          </xdr:nvPicPr>
          <xdr:blipFill>
            <a:blip xmlns:r="http://schemas.openxmlformats.org/officeDocument/2006/relationships" r:embed="rId42"/>
            <a:stretch>
              <a:fillRect/>
            </a:stretch>
          </xdr:blipFill>
          <xdr:spPr>
            <a:xfrm>
              <a:off x="7038975" y="17783175"/>
              <a:ext cx="508317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361950</xdr:colOff>
          <xdr:row>82</xdr:row>
          <xdr:rowOff>139065</xdr:rowOff>
        </xdr:from>
        <xdr:to xmlns:xdr="http://schemas.openxmlformats.org/drawingml/2006/spreadsheetDrawing">
          <xdr:col>14</xdr:col>
          <xdr:colOff>20320</xdr:colOff>
          <xdr:row>85</xdr:row>
          <xdr:rowOff>31750</xdr:rowOff>
        </xdr:to>
        <xdr:pic macro="">
          <xdr:nvPicPr>
            <xdr:cNvPr id="90" name="図 60"/>
            <xdr:cNvPicPr preferRelativeResize="0">
              <a:picLocks noChangeArrowheads="1"/>
              <a:extLst>
                <a:ext uri="{84589F7E-364E-4C9E-8A38-B11213B215E9}">
                  <a14:cameraTool cellRange="データ!FS10:FX12" spid="_x0000_s1333"/>
                </a:ext>
              </a:extLst>
            </xdr:cNvPicPr>
          </xdr:nvPicPr>
          <xdr:blipFill>
            <a:blip xmlns:r="http://schemas.openxmlformats.org/officeDocument/2006/relationships" r:embed="rId43"/>
            <a:stretch>
              <a:fillRect/>
            </a:stretch>
          </xdr:blipFill>
          <xdr:spPr>
            <a:xfrm>
              <a:off x="7038975" y="20846415"/>
              <a:ext cx="5087620" cy="5156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361950</xdr:colOff>
          <xdr:row>97</xdr:row>
          <xdr:rowOff>91440</xdr:rowOff>
        </xdr:from>
        <xdr:to xmlns:xdr="http://schemas.openxmlformats.org/drawingml/2006/spreadsheetDrawing">
          <xdr:col>14</xdr:col>
          <xdr:colOff>20320</xdr:colOff>
          <xdr:row>99</xdr:row>
          <xdr:rowOff>189230</xdr:rowOff>
        </xdr:to>
        <xdr:pic macro="">
          <xdr:nvPicPr>
            <xdr:cNvPr id="91" name="図 61"/>
            <xdr:cNvPicPr preferRelativeResize="0">
              <a:picLocks noChangeArrowheads="1"/>
              <a:extLst>
                <a:ext uri="{84589F7E-364E-4C9E-8A38-B11213B215E9}">
                  <a14:cameraTool cellRange="データ!GC10:GH12" spid="_x0000_s1334"/>
                </a:ext>
              </a:extLst>
            </xdr:cNvPicPr>
          </xdr:nvPicPr>
          <xdr:blipFill>
            <a:blip xmlns:r="http://schemas.openxmlformats.org/officeDocument/2006/relationships" r:embed="rId44"/>
            <a:stretch>
              <a:fillRect/>
            </a:stretch>
          </xdr:blipFill>
          <xdr:spPr>
            <a:xfrm>
              <a:off x="7038975" y="23913465"/>
              <a:ext cx="5087620" cy="5130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361950</xdr:colOff>
          <xdr:row>112</xdr:row>
          <xdr:rowOff>15240</xdr:rowOff>
        </xdr:from>
        <xdr:to xmlns:xdr="http://schemas.openxmlformats.org/drawingml/2006/spreadsheetDrawing">
          <xdr:col>14</xdr:col>
          <xdr:colOff>15875</xdr:colOff>
          <xdr:row>114</xdr:row>
          <xdr:rowOff>121285</xdr:rowOff>
        </xdr:to>
        <xdr:pic macro="">
          <xdr:nvPicPr>
            <xdr:cNvPr id="92" name="図 62"/>
            <xdr:cNvPicPr preferRelativeResize="0">
              <a:picLocks noChangeArrowheads="1"/>
              <a:extLst>
                <a:ext uri="{84589F7E-364E-4C9E-8A38-B11213B215E9}">
                  <a14:cameraTool cellRange="データ!GM10:GR12" spid="_x0000_s1335"/>
                </a:ext>
              </a:extLst>
            </xdr:cNvPicPr>
          </xdr:nvPicPr>
          <xdr:blipFill>
            <a:blip xmlns:r="http://schemas.openxmlformats.org/officeDocument/2006/relationships" r:embed="rId45"/>
            <a:stretch>
              <a:fillRect/>
            </a:stretch>
          </xdr:blipFill>
          <xdr:spPr>
            <a:xfrm>
              <a:off x="7038975" y="26951940"/>
              <a:ext cx="508317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53</xdr:row>
          <xdr:rowOff>57150</xdr:rowOff>
        </xdr:from>
        <xdr:to xmlns:xdr="http://schemas.openxmlformats.org/drawingml/2006/spreadsheetDrawing">
          <xdr:col>20</xdr:col>
          <xdr:colOff>474345</xdr:colOff>
          <xdr:row>55</xdr:row>
          <xdr:rowOff>162560</xdr:rowOff>
        </xdr:to>
        <xdr:pic macro="">
          <xdr:nvPicPr>
            <xdr:cNvPr id="93" name="図 63"/>
            <xdr:cNvPicPr preferRelativeResize="0">
              <a:picLocks noChangeArrowheads="1"/>
              <a:extLst>
                <a:ext uri="{84589F7E-364E-4C9E-8A38-B11213B215E9}">
                  <a14:cameraTool cellRange="データ!GX10:HC12" spid="_x0000_s1336"/>
                </a:ext>
              </a:extLst>
            </xdr:cNvPicPr>
          </xdr:nvPicPr>
          <xdr:blipFill>
            <a:blip xmlns:r="http://schemas.openxmlformats.org/officeDocument/2006/relationships" r:embed="rId46"/>
            <a:stretch>
              <a:fillRect/>
            </a:stretch>
          </xdr:blipFill>
          <xdr:spPr>
            <a:xfrm>
              <a:off x="12925425" y="14742795"/>
              <a:ext cx="5084445"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68</xdr:row>
          <xdr:rowOff>0</xdr:rowOff>
        </xdr:from>
        <xdr:to xmlns:xdr="http://schemas.openxmlformats.org/drawingml/2006/spreadsheetDrawing">
          <xdr:col>20</xdr:col>
          <xdr:colOff>474345</xdr:colOff>
          <xdr:row>70</xdr:row>
          <xdr:rowOff>106045</xdr:rowOff>
        </xdr:to>
        <xdr:pic macro="">
          <xdr:nvPicPr>
            <xdr:cNvPr id="94" name="図 64"/>
            <xdr:cNvPicPr preferRelativeResize="0">
              <a:picLocks noChangeArrowheads="1"/>
              <a:extLst>
                <a:ext uri="{84589F7E-364E-4C9E-8A38-B11213B215E9}">
                  <a14:cameraTool cellRange="データ!HH10:HM12" spid="_x0000_s1337"/>
                </a:ext>
              </a:extLst>
            </xdr:cNvPicPr>
          </xdr:nvPicPr>
          <xdr:blipFill>
            <a:blip xmlns:r="http://schemas.openxmlformats.org/officeDocument/2006/relationships" r:embed="rId47"/>
            <a:stretch>
              <a:fillRect/>
            </a:stretch>
          </xdr:blipFill>
          <xdr:spPr>
            <a:xfrm>
              <a:off x="12925425" y="17800320"/>
              <a:ext cx="508444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82</xdr:row>
          <xdr:rowOff>152400</xdr:rowOff>
        </xdr:from>
        <xdr:to xmlns:xdr="http://schemas.openxmlformats.org/drawingml/2006/spreadsheetDrawing">
          <xdr:col>20</xdr:col>
          <xdr:colOff>474345</xdr:colOff>
          <xdr:row>85</xdr:row>
          <xdr:rowOff>54610</xdr:rowOff>
        </xdr:to>
        <xdr:pic macro="">
          <xdr:nvPicPr>
            <xdr:cNvPr id="95" name="図 65"/>
            <xdr:cNvPicPr preferRelativeResize="0">
              <a:picLocks noChangeArrowheads="1"/>
              <a:extLst>
                <a:ext uri="{84589F7E-364E-4C9E-8A38-B11213B215E9}">
                  <a14:cameraTool cellRange="データ!HR10:HW12" spid="_x0000_s1338"/>
                </a:ext>
              </a:extLst>
            </xdr:cNvPicPr>
          </xdr:nvPicPr>
          <xdr:blipFill>
            <a:blip xmlns:r="http://schemas.openxmlformats.org/officeDocument/2006/relationships" r:embed="rId48"/>
            <a:stretch>
              <a:fillRect/>
            </a:stretch>
          </xdr:blipFill>
          <xdr:spPr>
            <a:xfrm>
              <a:off x="12925425" y="20859750"/>
              <a:ext cx="508444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97</xdr:row>
          <xdr:rowOff>85725</xdr:rowOff>
        </xdr:from>
        <xdr:to xmlns:xdr="http://schemas.openxmlformats.org/drawingml/2006/spreadsheetDrawing">
          <xdr:col>20</xdr:col>
          <xdr:colOff>474345</xdr:colOff>
          <xdr:row>99</xdr:row>
          <xdr:rowOff>192405</xdr:rowOff>
        </xdr:to>
        <xdr:pic macro="">
          <xdr:nvPicPr>
            <xdr:cNvPr id="96" name="図 66"/>
            <xdr:cNvPicPr preferRelativeResize="0">
              <a:picLocks noChangeArrowheads="1"/>
              <a:extLst>
                <a:ext uri="{84589F7E-364E-4C9E-8A38-B11213B215E9}">
                  <a14:cameraTool cellRange="データ!IB10:IG12" spid="_x0000_s1339"/>
                </a:ext>
              </a:extLst>
            </xdr:cNvPicPr>
          </xdr:nvPicPr>
          <xdr:blipFill>
            <a:blip xmlns:r="http://schemas.openxmlformats.org/officeDocument/2006/relationships" r:embed="rId49"/>
            <a:stretch>
              <a:fillRect/>
            </a:stretch>
          </xdr:blipFill>
          <xdr:spPr>
            <a:xfrm>
              <a:off x="12925425" y="23907750"/>
              <a:ext cx="5084445" cy="52197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112</xdr:row>
          <xdr:rowOff>28575</xdr:rowOff>
        </xdr:from>
        <xdr:to xmlns:xdr="http://schemas.openxmlformats.org/drawingml/2006/spreadsheetDrawing">
          <xdr:col>20</xdr:col>
          <xdr:colOff>474345</xdr:colOff>
          <xdr:row>114</xdr:row>
          <xdr:rowOff>134620</xdr:rowOff>
        </xdr:to>
        <xdr:pic macro="">
          <xdr:nvPicPr>
            <xdr:cNvPr id="97" name="図 67"/>
            <xdr:cNvPicPr preferRelativeResize="0">
              <a:picLocks noChangeArrowheads="1"/>
              <a:extLst>
                <a:ext uri="{84589F7E-364E-4C9E-8A38-B11213B215E9}">
                  <a14:cameraTool cellRange="データ!IL10:IQ12" spid="_x0000_s1340"/>
                </a:ext>
              </a:extLst>
            </xdr:cNvPicPr>
          </xdr:nvPicPr>
          <xdr:blipFill>
            <a:blip xmlns:r="http://schemas.openxmlformats.org/officeDocument/2006/relationships" r:embed="rId50"/>
            <a:stretch>
              <a:fillRect/>
            </a:stretch>
          </xdr:blipFill>
          <xdr:spPr>
            <a:xfrm>
              <a:off x="12925425" y="26965275"/>
              <a:ext cx="508444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53</xdr:row>
          <xdr:rowOff>57150</xdr:rowOff>
        </xdr:from>
        <xdr:to xmlns:xdr="http://schemas.openxmlformats.org/drawingml/2006/spreadsheetDrawing">
          <xdr:col>26</xdr:col>
          <xdr:colOff>904875</xdr:colOff>
          <xdr:row>55</xdr:row>
          <xdr:rowOff>162560</xdr:rowOff>
        </xdr:to>
        <xdr:pic macro="">
          <xdr:nvPicPr>
            <xdr:cNvPr id="98" name="図 68"/>
            <xdr:cNvPicPr preferRelativeResize="0">
              <a:picLocks noChangeArrowheads="1"/>
              <a:extLst>
                <a:ext uri="{84589F7E-364E-4C9E-8A38-B11213B215E9}">
                  <a14:cameraTool cellRange="データ!IW10:JB12" spid="_x0000_s1341"/>
                </a:ext>
              </a:extLst>
            </xdr:cNvPicPr>
          </xdr:nvPicPr>
          <xdr:blipFill>
            <a:blip xmlns:r="http://schemas.openxmlformats.org/officeDocument/2006/relationships" r:embed="rId51"/>
            <a:stretch>
              <a:fillRect/>
            </a:stretch>
          </xdr:blipFill>
          <xdr:spPr>
            <a:xfrm>
              <a:off x="18782030" y="14742795"/>
              <a:ext cx="5087620"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68</xdr:row>
          <xdr:rowOff>0</xdr:rowOff>
        </xdr:from>
        <xdr:to xmlns:xdr="http://schemas.openxmlformats.org/drawingml/2006/spreadsheetDrawing">
          <xdr:col>26</xdr:col>
          <xdr:colOff>904875</xdr:colOff>
          <xdr:row>70</xdr:row>
          <xdr:rowOff>106045</xdr:rowOff>
        </xdr:to>
        <xdr:pic macro="">
          <xdr:nvPicPr>
            <xdr:cNvPr id="99" name="図 69"/>
            <xdr:cNvPicPr preferRelativeResize="0">
              <a:picLocks noChangeArrowheads="1"/>
              <a:extLst>
                <a:ext uri="{84589F7E-364E-4C9E-8A38-B11213B215E9}">
                  <a14:cameraTool cellRange="データ!JG10:JL12" spid="_x0000_s1342"/>
                </a:ext>
              </a:extLst>
            </xdr:cNvPicPr>
          </xdr:nvPicPr>
          <xdr:blipFill>
            <a:blip xmlns:r="http://schemas.openxmlformats.org/officeDocument/2006/relationships" r:embed="rId52"/>
            <a:stretch>
              <a:fillRect/>
            </a:stretch>
          </xdr:blipFill>
          <xdr:spPr>
            <a:xfrm>
              <a:off x="18782030" y="17800320"/>
              <a:ext cx="50876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82</xdr:row>
          <xdr:rowOff>152400</xdr:rowOff>
        </xdr:from>
        <xdr:to xmlns:xdr="http://schemas.openxmlformats.org/drawingml/2006/spreadsheetDrawing">
          <xdr:col>26</xdr:col>
          <xdr:colOff>904875</xdr:colOff>
          <xdr:row>85</xdr:row>
          <xdr:rowOff>54610</xdr:rowOff>
        </xdr:to>
        <xdr:pic macro="">
          <xdr:nvPicPr>
            <xdr:cNvPr id="100" name="図 70"/>
            <xdr:cNvPicPr preferRelativeResize="0">
              <a:picLocks noChangeArrowheads="1"/>
              <a:extLst>
                <a:ext uri="{84589F7E-364E-4C9E-8A38-B11213B215E9}">
                  <a14:cameraTool cellRange="データ!JQ10:JV12" spid="_x0000_s1343"/>
                </a:ext>
              </a:extLst>
            </xdr:cNvPicPr>
          </xdr:nvPicPr>
          <xdr:blipFill>
            <a:blip xmlns:r="http://schemas.openxmlformats.org/officeDocument/2006/relationships" r:embed="rId53"/>
            <a:stretch>
              <a:fillRect/>
            </a:stretch>
          </xdr:blipFill>
          <xdr:spPr>
            <a:xfrm>
              <a:off x="18782030" y="20859750"/>
              <a:ext cx="508762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97</xdr:row>
          <xdr:rowOff>104775</xdr:rowOff>
        </xdr:from>
        <xdr:to xmlns:xdr="http://schemas.openxmlformats.org/drawingml/2006/spreadsheetDrawing">
          <xdr:col>26</xdr:col>
          <xdr:colOff>904875</xdr:colOff>
          <xdr:row>100</xdr:row>
          <xdr:rowOff>7620</xdr:rowOff>
        </xdr:to>
        <xdr:pic macro="">
          <xdr:nvPicPr>
            <xdr:cNvPr id="101" name="図 71"/>
            <xdr:cNvPicPr preferRelativeResize="0">
              <a:picLocks noChangeArrowheads="1"/>
              <a:extLst>
                <a:ext uri="{84589F7E-364E-4C9E-8A38-B11213B215E9}">
                  <a14:cameraTool cellRange="データ!KA10:KF12" spid="_x0000_s1344"/>
                </a:ext>
              </a:extLst>
            </xdr:cNvPicPr>
          </xdr:nvPicPr>
          <xdr:blipFill>
            <a:blip xmlns:r="http://schemas.openxmlformats.org/officeDocument/2006/relationships" r:embed="rId54"/>
            <a:stretch>
              <a:fillRect/>
            </a:stretch>
          </xdr:blipFill>
          <xdr:spPr>
            <a:xfrm>
              <a:off x="18782030" y="23926800"/>
              <a:ext cx="508762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112</xdr:row>
          <xdr:rowOff>28575</xdr:rowOff>
        </xdr:from>
        <xdr:to xmlns:xdr="http://schemas.openxmlformats.org/drawingml/2006/spreadsheetDrawing">
          <xdr:col>26</xdr:col>
          <xdr:colOff>904875</xdr:colOff>
          <xdr:row>114</xdr:row>
          <xdr:rowOff>134620</xdr:rowOff>
        </xdr:to>
        <xdr:pic macro="">
          <xdr:nvPicPr>
            <xdr:cNvPr id="102" name="図 72"/>
            <xdr:cNvPicPr preferRelativeResize="0">
              <a:picLocks noChangeArrowheads="1"/>
              <a:extLst>
                <a:ext uri="{84589F7E-364E-4C9E-8A38-B11213B215E9}">
                  <a14:cameraTool cellRange="データ!KK10:KP12" spid="_x0000_s1345"/>
                </a:ext>
              </a:extLst>
            </xdr:cNvPicPr>
          </xdr:nvPicPr>
          <xdr:blipFill>
            <a:blip xmlns:r="http://schemas.openxmlformats.org/officeDocument/2006/relationships" r:embed="rId55"/>
            <a:stretch>
              <a:fillRect/>
            </a:stretch>
          </xdr:blipFill>
          <xdr:spPr>
            <a:xfrm>
              <a:off x="18782030" y="26965275"/>
              <a:ext cx="50876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53</xdr:row>
          <xdr:rowOff>57150</xdr:rowOff>
        </xdr:from>
        <xdr:to xmlns:xdr="http://schemas.openxmlformats.org/drawingml/2006/spreadsheetDrawing">
          <xdr:col>33</xdr:col>
          <xdr:colOff>485775</xdr:colOff>
          <xdr:row>55</xdr:row>
          <xdr:rowOff>162560</xdr:rowOff>
        </xdr:to>
        <xdr:pic macro="">
          <xdr:nvPicPr>
            <xdr:cNvPr id="103" name="図 73"/>
            <xdr:cNvPicPr preferRelativeResize="0">
              <a:picLocks noChangeArrowheads="1"/>
              <a:extLst>
                <a:ext uri="{84589F7E-364E-4C9E-8A38-B11213B215E9}">
                  <a14:cameraTool cellRange="データ!KV10:LA12" spid="_x0000_s1346"/>
                </a:ext>
              </a:extLst>
            </xdr:cNvPicPr>
          </xdr:nvPicPr>
          <xdr:blipFill>
            <a:blip xmlns:r="http://schemas.openxmlformats.org/officeDocument/2006/relationships" r:embed="rId56"/>
            <a:stretch>
              <a:fillRect/>
            </a:stretch>
          </xdr:blipFill>
          <xdr:spPr>
            <a:xfrm>
              <a:off x="24700865" y="14742795"/>
              <a:ext cx="5083810"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67</xdr:row>
          <xdr:rowOff>190500</xdr:rowOff>
        </xdr:from>
        <xdr:to xmlns:xdr="http://schemas.openxmlformats.org/drawingml/2006/spreadsheetDrawing">
          <xdr:col>33</xdr:col>
          <xdr:colOff>485775</xdr:colOff>
          <xdr:row>70</xdr:row>
          <xdr:rowOff>92710</xdr:rowOff>
        </xdr:to>
        <xdr:pic macro="">
          <xdr:nvPicPr>
            <xdr:cNvPr id="104" name="図 74"/>
            <xdr:cNvPicPr preferRelativeResize="0">
              <a:picLocks noChangeArrowheads="1"/>
              <a:extLst>
                <a:ext uri="{84589F7E-364E-4C9E-8A38-B11213B215E9}">
                  <a14:cameraTool cellRange="データ!LF10:LK12" spid="_x0000_s1347"/>
                </a:ext>
              </a:extLst>
            </xdr:cNvPicPr>
          </xdr:nvPicPr>
          <xdr:blipFill>
            <a:blip xmlns:r="http://schemas.openxmlformats.org/officeDocument/2006/relationships" r:embed="rId57"/>
            <a:stretch>
              <a:fillRect/>
            </a:stretch>
          </xdr:blipFill>
          <xdr:spPr>
            <a:xfrm>
              <a:off x="24700865" y="17783175"/>
              <a:ext cx="508381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82</xdr:row>
          <xdr:rowOff>152400</xdr:rowOff>
        </xdr:from>
        <xdr:to xmlns:xdr="http://schemas.openxmlformats.org/drawingml/2006/spreadsheetDrawing">
          <xdr:col>33</xdr:col>
          <xdr:colOff>485775</xdr:colOff>
          <xdr:row>85</xdr:row>
          <xdr:rowOff>54610</xdr:rowOff>
        </xdr:to>
        <xdr:pic macro="">
          <xdr:nvPicPr>
            <xdr:cNvPr id="105" name="図 75"/>
            <xdr:cNvPicPr preferRelativeResize="0">
              <a:picLocks noChangeArrowheads="1"/>
              <a:extLst>
                <a:ext uri="{84589F7E-364E-4C9E-8A38-B11213B215E9}">
                  <a14:cameraTool cellRange="データ!LP10:LU12" spid="_x0000_s1348"/>
                </a:ext>
              </a:extLst>
            </xdr:cNvPicPr>
          </xdr:nvPicPr>
          <xdr:blipFill>
            <a:blip xmlns:r="http://schemas.openxmlformats.org/officeDocument/2006/relationships" r:embed="rId58"/>
            <a:stretch>
              <a:fillRect/>
            </a:stretch>
          </xdr:blipFill>
          <xdr:spPr>
            <a:xfrm>
              <a:off x="24700865" y="20859750"/>
              <a:ext cx="508381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97</xdr:row>
          <xdr:rowOff>104775</xdr:rowOff>
        </xdr:from>
        <xdr:to xmlns:xdr="http://schemas.openxmlformats.org/drawingml/2006/spreadsheetDrawing">
          <xdr:col>33</xdr:col>
          <xdr:colOff>485775</xdr:colOff>
          <xdr:row>100</xdr:row>
          <xdr:rowOff>7620</xdr:rowOff>
        </xdr:to>
        <xdr:pic macro="">
          <xdr:nvPicPr>
            <xdr:cNvPr id="106" name="図 76"/>
            <xdr:cNvPicPr preferRelativeResize="0">
              <a:picLocks noChangeArrowheads="1"/>
              <a:extLst>
                <a:ext uri="{84589F7E-364E-4C9E-8A38-B11213B215E9}">
                  <a14:cameraTool cellRange="データ!LZ10:ME12" spid="_x0000_s1349"/>
                </a:ext>
              </a:extLst>
            </xdr:cNvPicPr>
          </xdr:nvPicPr>
          <xdr:blipFill>
            <a:blip xmlns:r="http://schemas.openxmlformats.org/officeDocument/2006/relationships" r:embed="rId59"/>
            <a:stretch>
              <a:fillRect/>
            </a:stretch>
          </xdr:blipFill>
          <xdr:spPr>
            <a:xfrm>
              <a:off x="24700865" y="23926800"/>
              <a:ext cx="508381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112</xdr:row>
          <xdr:rowOff>28575</xdr:rowOff>
        </xdr:from>
        <xdr:to xmlns:xdr="http://schemas.openxmlformats.org/drawingml/2006/spreadsheetDrawing">
          <xdr:col>33</xdr:col>
          <xdr:colOff>485775</xdr:colOff>
          <xdr:row>114</xdr:row>
          <xdr:rowOff>134620</xdr:rowOff>
        </xdr:to>
        <xdr:pic macro="">
          <xdr:nvPicPr>
            <xdr:cNvPr id="107" name="図 33"/>
            <xdr:cNvPicPr preferRelativeResize="0">
              <a:picLocks noChangeArrowheads="1"/>
              <a:extLst>
                <a:ext uri="{84589F7E-364E-4C9E-8A38-B11213B215E9}">
                  <a14:cameraTool cellRange="データ!MJ10:MO12" spid="_x0000_s1350"/>
                </a:ext>
              </a:extLst>
            </xdr:cNvPicPr>
          </xdr:nvPicPr>
          <xdr:blipFill>
            <a:blip xmlns:r="http://schemas.openxmlformats.org/officeDocument/2006/relationships" r:embed="rId60"/>
            <a:stretch>
              <a:fillRect/>
            </a:stretch>
          </xdr:blipFill>
          <xdr:spPr>
            <a:xfrm>
              <a:off x="24700865" y="26965275"/>
              <a:ext cx="508381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320040</xdr:colOff>
          <xdr:row>88</xdr:row>
          <xdr:rowOff>9525</xdr:rowOff>
        </xdr:from>
        <xdr:to xmlns:xdr="http://schemas.openxmlformats.org/drawingml/2006/spreadsheetDrawing">
          <xdr:col>14</xdr:col>
          <xdr:colOff>98425</xdr:colOff>
          <xdr:row>100</xdr:row>
          <xdr:rowOff>113030</xdr:rowOff>
        </xdr:to>
        <xdr:pic macro="">
          <xdr:nvPicPr>
            <xdr:cNvPr id="111" name="TXT水力_有形固定資産減価償却率"/>
            <xdr:cNvPicPr>
              <a:picLocks noChangeAspect="1" noChangeArrowheads="1"/>
              <a:extLst>
                <a:ext uri="{84589F7E-364E-4C9E-8A38-B11213B215E9}">
                  <a14:cameraTool cellRange="データ!$E$22:$I$35" spid="_x0000_s1351"/>
                </a:ext>
              </a:extLst>
            </xdr:cNvPicPr>
          </xdr:nvPicPr>
          <xdr:blipFill>
            <a:blip xmlns:r="http://schemas.openxmlformats.org/officeDocument/2006/relationships" r:embed="rId61"/>
            <a:stretch>
              <a:fillRect/>
            </a:stretch>
          </xdr:blipFill>
          <xdr:spPr>
            <a:xfrm>
              <a:off x="6997065" y="21962745"/>
              <a:ext cx="52076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770255</xdr:colOff>
          <xdr:row>43</xdr:row>
          <xdr:rowOff>137795</xdr:rowOff>
        </xdr:from>
        <xdr:to xmlns:xdr="http://schemas.openxmlformats.org/drawingml/2006/spreadsheetDrawing">
          <xdr:col>20</xdr:col>
          <xdr:colOff>548640</xdr:colOff>
          <xdr:row>56</xdr:row>
          <xdr:rowOff>37465</xdr:rowOff>
        </xdr:to>
        <xdr:pic macro="">
          <xdr:nvPicPr>
            <xdr:cNvPr id="113" name="TXTごみ_設備利用率"/>
            <xdr:cNvPicPr>
              <a:picLocks noChangeAspect="1" noChangeArrowheads="1"/>
              <a:extLst>
                <a:ext uri="{84589F7E-364E-4C9E-8A38-B11213B215E9}">
                  <a14:cameraTool cellRange="データ!$E$22:$I$35" spid="_x0000_s1352"/>
                </a:ext>
              </a:extLst>
            </xdr:cNvPicPr>
          </xdr:nvPicPr>
          <xdr:blipFill>
            <a:blip xmlns:r="http://schemas.openxmlformats.org/officeDocument/2006/relationships" r:embed="rId62"/>
            <a:stretch>
              <a:fillRect/>
            </a:stretch>
          </xdr:blipFill>
          <xdr:spPr>
            <a:xfrm>
              <a:off x="12876530" y="12746990"/>
              <a:ext cx="520763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770255</xdr:colOff>
          <xdr:row>58</xdr:row>
          <xdr:rowOff>85725</xdr:rowOff>
        </xdr:from>
        <xdr:to xmlns:xdr="http://schemas.openxmlformats.org/drawingml/2006/spreadsheetDrawing">
          <xdr:col>20</xdr:col>
          <xdr:colOff>548640</xdr:colOff>
          <xdr:row>70</xdr:row>
          <xdr:rowOff>189230</xdr:rowOff>
        </xdr:to>
        <xdr:pic macro="">
          <xdr:nvPicPr>
            <xdr:cNvPr id="114" name="TXTごみ_修繕費比率"/>
            <xdr:cNvPicPr>
              <a:picLocks noChangeAspect="1" noChangeArrowheads="1"/>
              <a:extLst>
                <a:ext uri="{84589F7E-364E-4C9E-8A38-B11213B215E9}">
                  <a14:cameraTool cellRange="データ!$E$22:$I$35" spid="_x0000_s1353"/>
                </a:ext>
              </a:extLst>
            </xdr:cNvPicPr>
          </xdr:nvPicPr>
          <xdr:blipFill>
            <a:blip xmlns:r="http://schemas.openxmlformats.org/officeDocument/2006/relationships" r:embed="rId63"/>
            <a:stretch>
              <a:fillRect/>
            </a:stretch>
          </xdr:blipFill>
          <xdr:spPr>
            <a:xfrm>
              <a:off x="12876530" y="15809595"/>
              <a:ext cx="52076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770255</xdr:colOff>
          <xdr:row>73</xdr:row>
          <xdr:rowOff>71120</xdr:rowOff>
        </xdr:from>
        <xdr:to xmlns:xdr="http://schemas.openxmlformats.org/drawingml/2006/spreadsheetDrawing">
          <xdr:col>20</xdr:col>
          <xdr:colOff>548640</xdr:colOff>
          <xdr:row>85</xdr:row>
          <xdr:rowOff>173990</xdr:rowOff>
        </xdr:to>
        <xdr:pic macro="">
          <xdr:nvPicPr>
            <xdr:cNvPr id="115" name="TXTごみ_企業債残高対料金収入比率"/>
            <xdr:cNvPicPr>
              <a:picLocks noChangeAspect="1" noChangeArrowheads="1"/>
              <a:extLst>
                <a:ext uri="{84589F7E-364E-4C9E-8A38-B11213B215E9}">
                  <a14:cameraTool cellRange="データ!$E$22:$I$35" spid="_x0000_s1354"/>
                </a:ext>
              </a:extLst>
            </xdr:cNvPicPr>
          </xdr:nvPicPr>
          <xdr:blipFill>
            <a:blip xmlns:r="http://schemas.openxmlformats.org/officeDocument/2006/relationships" r:embed="rId64"/>
            <a:stretch>
              <a:fillRect/>
            </a:stretch>
          </xdr:blipFill>
          <xdr:spPr>
            <a:xfrm>
              <a:off x="12876530" y="18909665"/>
              <a:ext cx="5207635"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756285</xdr:colOff>
          <xdr:row>88</xdr:row>
          <xdr:rowOff>9525</xdr:rowOff>
        </xdr:from>
        <xdr:to xmlns:xdr="http://schemas.openxmlformats.org/drawingml/2006/spreadsheetDrawing">
          <xdr:col>20</xdr:col>
          <xdr:colOff>534035</xdr:colOff>
          <xdr:row>100</xdr:row>
          <xdr:rowOff>113030</xdr:rowOff>
        </xdr:to>
        <xdr:pic macro="">
          <xdr:nvPicPr>
            <xdr:cNvPr id="116" name="TXTごみ_有形固定資産減価償却率"/>
            <xdr:cNvPicPr>
              <a:picLocks noChangeAspect="1" noChangeArrowheads="1"/>
              <a:extLst>
                <a:ext uri="{84589F7E-364E-4C9E-8A38-B11213B215E9}">
                  <a14:cameraTool cellRange="データ!$E$22:$I$35" spid="_x0000_s1355"/>
                </a:ext>
              </a:extLst>
            </xdr:cNvPicPr>
          </xdr:nvPicPr>
          <xdr:blipFill>
            <a:blip xmlns:r="http://schemas.openxmlformats.org/officeDocument/2006/relationships" r:embed="rId65"/>
            <a:stretch>
              <a:fillRect/>
            </a:stretch>
          </xdr:blipFill>
          <xdr:spPr>
            <a:xfrm>
              <a:off x="12862560" y="21962745"/>
              <a:ext cx="520700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770255</xdr:colOff>
          <xdr:row>102</xdr:row>
          <xdr:rowOff>123825</xdr:rowOff>
        </xdr:from>
        <xdr:to xmlns:xdr="http://schemas.openxmlformats.org/drawingml/2006/spreadsheetDrawing">
          <xdr:col>20</xdr:col>
          <xdr:colOff>548640</xdr:colOff>
          <xdr:row>115</xdr:row>
          <xdr:rowOff>22860</xdr:rowOff>
        </xdr:to>
        <xdr:pic macro="">
          <xdr:nvPicPr>
            <xdr:cNvPr id="117" name="TXTごみ_FIT収入割合"/>
            <xdr:cNvPicPr>
              <a:picLocks noChangeAspect="1" noChangeArrowheads="1"/>
              <a:extLst>
                <a:ext uri="{84589F7E-364E-4C9E-8A38-B11213B215E9}">
                  <a14:cameraTool cellRange="データ!$E$22:$I$35" spid="_x0000_s1356"/>
                </a:ext>
              </a:extLst>
            </xdr:cNvPicPr>
          </xdr:nvPicPr>
          <xdr:blipFill>
            <a:blip xmlns:r="http://schemas.openxmlformats.org/officeDocument/2006/relationships" r:embed="rId66"/>
            <a:stretch>
              <a:fillRect/>
            </a:stretch>
          </xdr:blipFill>
          <xdr:spPr>
            <a:xfrm>
              <a:off x="12876530" y="24984075"/>
              <a:ext cx="520763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292735</xdr:colOff>
          <xdr:row>43</xdr:row>
          <xdr:rowOff>137795</xdr:rowOff>
        </xdr:from>
        <xdr:to xmlns:xdr="http://schemas.openxmlformats.org/drawingml/2006/spreadsheetDrawing">
          <xdr:col>27</xdr:col>
          <xdr:colOff>70485</xdr:colOff>
          <xdr:row>56</xdr:row>
          <xdr:rowOff>37465</xdr:rowOff>
        </xdr:to>
        <xdr:pic macro="">
          <xdr:nvPicPr>
            <xdr:cNvPr id="118" name="TXT風力_設備利用率"/>
            <xdr:cNvPicPr>
              <a:picLocks noChangeAspect="1" noChangeArrowheads="1"/>
              <a:extLst>
                <a:ext uri="{84589F7E-364E-4C9E-8A38-B11213B215E9}">
                  <a14:cameraTool cellRange="データ!$E$22:$I$35" spid="_x0000_s1357"/>
                </a:ext>
              </a:extLst>
            </xdr:cNvPicPr>
          </xdr:nvPicPr>
          <xdr:blipFill>
            <a:blip xmlns:r="http://schemas.openxmlformats.org/officeDocument/2006/relationships" r:embed="rId67"/>
            <a:stretch>
              <a:fillRect/>
            </a:stretch>
          </xdr:blipFill>
          <xdr:spPr>
            <a:xfrm>
              <a:off x="18733135" y="12746990"/>
              <a:ext cx="5207000"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288925</xdr:colOff>
          <xdr:row>58</xdr:row>
          <xdr:rowOff>85725</xdr:rowOff>
        </xdr:from>
        <xdr:to xmlns:xdr="http://schemas.openxmlformats.org/drawingml/2006/spreadsheetDrawing">
          <xdr:col>27</xdr:col>
          <xdr:colOff>86995</xdr:colOff>
          <xdr:row>70</xdr:row>
          <xdr:rowOff>189230</xdr:rowOff>
        </xdr:to>
        <xdr:pic macro="">
          <xdr:nvPicPr>
            <xdr:cNvPr id="119" name="TXT風力_修繕費比率"/>
            <xdr:cNvPicPr>
              <a:picLocks noChangeAspect="1" noChangeArrowheads="1"/>
              <a:extLst>
                <a:ext uri="{84589F7E-364E-4C9E-8A38-B11213B215E9}">
                  <a14:cameraTool cellRange="データ!$E$22:$I$35" spid="_x0000_s1358"/>
                </a:ext>
              </a:extLst>
            </xdr:cNvPicPr>
          </xdr:nvPicPr>
          <xdr:blipFill>
            <a:blip xmlns:r="http://schemas.openxmlformats.org/officeDocument/2006/relationships" r:embed="rId68"/>
            <a:stretch>
              <a:fillRect/>
            </a:stretch>
          </xdr:blipFill>
          <xdr:spPr>
            <a:xfrm>
              <a:off x="18729325" y="15809595"/>
              <a:ext cx="522732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288925</xdr:colOff>
          <xdr:row>73</xdr:row>
          <xdr:rowOff>71120</xdr:rowOff>
        </xdr:from>
        <xdr:to xmlns:xdr="http://schemas.openxmlformats.org/drawingml/2006/spreadsheetDrawing">
          <xdr:col>27</xdr:col>
          <xdr:colOff>86995</xdr:colOff>
          <xdr:row>85</xdr:row>
          <xdr:rowOff>173990</xdr:rowOff>
        </xdr:to>
        <xdr:pic macro="">
          <xdr:nvPicPr>
            <xdr:cNvPr id="120" name="TXT風力_企業債残高対料金収入比率"/>
            <xdr:cNvPicPr>
              <a:picLocks noChangeAspect="1" noChangeArrowheads="1"/>
              <a:extLst>
                <a:ext uri="{84589F7E-364E-4C9E-8A38-B11213B215E9}">
                  <a14:cameraTool cellRange="データ!$E$22:$I$35" spid="_x0000_s1359"/>
                </a:ext>
              </a:extLst>
            </xdr:cNvPicPr>
          </xdr:nvPicPr>
          <xdr:blipFill>
            <a:blip xmlns:r="http://schemas.openxmlformats.org/officeDocument/2006/relationships" r:embed="rId69"/>
            <a:stretch>
              <a:fillRect/>
            </a:stretch>
          </xdr:blipFill>
          <xdr:spPr>
            <a:xfrm>
              <a:off x="18729325" y="18909665"/>
              <a:ext cx="5227320"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285115</xdr:colOff>
          <xdr:row>88</xdr:row>
          <xdr:rowOff>9525</xdr:rowOff>
        </xdr:from>
        <xdr:to xmlns:xdr="http://schemas.openxmlformats.org/drawingml/2006/spreadsheetDrawing">
          <xdr:col>27</xdr:col>
          <xdr:colOff>73660</xdr:colOff>
          <xdr:row>100</xdr:row>
          <xdr:rowOff>113030</xdr:rowOff>
        </xdr:to>
        <xdr:pic macro="">
          <xdr:nvPicPr>
            <xdr:cNvPr id="121" name="TXT風力_有形固定資産減価償却率"/>
            <xdr:cNvPicPr>
              <a:picLocks noChangeAspect="1" noChangeArrowheads="1"/>
              <a:extLst>
                <a:ext uri="{84589F7E-364E-4C9E-8A38-B11213B215E9}">
                  <a14:cameraTool cellRange="データ!$E$22:$I$35" spid="_x0000_s1360"/>
                </a:ext>
              </a:extLst>
            </xdr:cNvPicPr>
          </xdr:nvPicPr>
          <xdr:blipFill>
            <a:blip xmlns:r="http://schemas.openxmlformats.org/officeDocument/2006/relationships" r:embed="rId70"/>
            <a:stretch>
              <a:fillRect/>
            </a:stretch>
          </xdr:blipFill>
          <xdr:spPr>
            <a:xfrm>
              <a:off x="18725515" y="21962745"/>
              <a:ext cx="521779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288925</xdr:colOff>
          <xdr:row>102</xdr:row>
          <xdr:rowOff>123825</xdr:rowOff>
        </xdr:from>
        <xdr:to xmlns:xdr="http://schemas.openxmlformats.org/drawingml/2006/spreadsheetDrawing">
          <xdr:col>27</xdr:col>
          <xdr:colOff>86995</xdr:colOff>
          <xdr:row>115</xdr:row>
          <xdr:rowOff>22860</xdr:rowOff>
        </xdr:to>
        <xdr:pic macro="">
          <xdr:nvPicPr>
            <xdr:cNvPr id="122" name="TXT風力_FIT収入割合"/>
            <xdr:cNvPicPr>
              <a:picLocks noChangeAspect="1" noChangeArrowheads="1"/>
              <a:extLst>
                <a:ext uri="{84589F7E-364E-4C9E-8A38-B11213B215E9}">
                  <a14:cameraTool cellRange="データ!$E$22:$I$35" spid="_x0000_s1361"/>
                </a:ext>
              </a:extLst>
            </xdr:cNvPicPr>
          </xdr:nvPicPr>
          <xdr:blipFill>
            <a:blip xmlns:r="http://schemas.openxmlformats.org/officeDocument/2006/relationships" r:embed="rId71"/>
            <a:stretch>
              <a:fillRect/>
            </a:stretch>
          </xdr:blipFill>
          <xdr:spPr>
            <a:xfrm>
              <a:off x="18729325" y="24984075"/>
              <a:ext cx="5227320"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786130</xdr:colOff>
          <xdr:row>43</xdr:row>
          <xdr:rowOff>137795</xdr:rowOff>
        </xdr:from>
        <xdr:to xmlns:xdr="http://schemas.openxmlformats.org/drawingml/2006/spreadsheetDrawing">
          <xdr:col>33</xdr:col>
          <xdr:colOff>573405</xdr:colOff>
          <xdr:row>56</xdr:row>
          <xdr:rowOff>37465</xdr:rowOff>
        </xdr:to>
        <xdr:pic macro="">
          <xdr:nvPicPr>
            <xdr:cNvPr id="123" name="TXT太陽光_設備利用率"/>
            <xdr:cNvPicPr>
              <a:picLocks noChangeAspect="1" noChangeArrowheads="1"/>
              <a:extLst>
                <a:ext uri="{84589F7E-364E-4C9E-8A38-B11213B215E9}">
                  <a14:cameraTool cellRange="データ!$E$22:$I$35" spid="_x0000_s1362"/>
                </a:ext>
              </a:extLst>
            </xdr:cNvPicPr>
          </xdr:nvPicPr>
          <xdr:blipFill>
            <a:blip xmlns:r="http://schemas.openxmlformats.org/officeDocument/2006/relationships" r:embed="rId72"/>
            <a:stretch>
              <a:fillRect/>
            </a:stretch>
          </xdr:blipFill>
          <xdr:spPr>
            <a:xfrm>
              <a:off x="24655780" y="12746990"/>
              <a:ext cx="521652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786130</xdr:colOff>
          <xdr:row>58</xdr:row>
          <xdr:rowOff>85725</xdr:rowOff>
        </xdr:from>
        <xdr:to xmlns:xdr="http://schemas.openxmlformats.org/drawingml/2006/spreadsheetDrawing">
          <xdr:col>33</xdr:col>
          <xdr:colOff>573405</xdr:colOff>
          <xdr:row>70</xdr:row>
          <xdr:rowOff>189230</xdr:rowOff>
        </xdr:to>
        <xdr:pic macro="">
          <xdr:nvPicPr>
            <xdr:cNvPr id="124" name="TXT太陽光_修繕費比率"/>
            <xdr:cNvPicPr>
              <a:picLocks noChangeAspect="1" noChangeArrowheads="1"/>
              <a:extLst>
                <a:ext uri="{84589F7E-364E-4C9E-8A38-B11213B215E9}">
                  <a14:cameraTool cellRange="データ!$E$22:$I$35" spid="_x0000_s1363"/>
                </a:ext>
              </a:extLst>
            </xdr:cNvPicPr>
          </xdr:nvPicPr>
          <xdr:blipFill>
            <a:blip xmlns:r="http://schemas.openxmlformats.org/officeDocument/2006/relationships" r:embed="rId73"/>
            <a:stretch>
              <a:fillRect/>
            </a:stretch>
          </xdr:blipFill>
          <xdr:spPr>
            <a:xfrm>
              <a:off x="24655780" y="15809595"/>
              <a:ext cx="521652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786130</xdr:colOff>
          <xdr:row>73</xdr:row>
          <xdr:rowOff>57150</xdr:rowOff>
        </xdr:from>
        <xdr:to xmlns:xdr="http://schemas.openxmlformats.org/drawingml/2006/spreadsheetDrawing">
          <xdr:col>33</xdr:col>
          <xdr:colOff>573405</xdr:colOff>
          <xdr:row>85</xdr:row>
          <xdr:rowOff>160655</xdr:rowOff>
        </xdr:to>
        <xdr:pic macro="">
          <xdr:nvPicPr>
            <xdr:cNvPr id="125" name="TXT太陽光_企業債残高対料金収入比率"/>
            <xdr:cNvPicPr>
              <a:picLocks noChangeAspect="1" noChangeArrowheads="1"/>
              <a:extLst>
                <a:ext uri="{84589F7E-364E-4C9E-8A38-B11213B215E9}">
                  <a14:cameraTool cellRange="データ!$E$22:$I$35" spid="_x0000_s1364"/>
                </a:ext>
              </a:extLst>
            </xdr:cNvPicPr>
          </xdr:nvPicPr>
          <xdr:blipFill>
            <a:blip xmlns:r="http://schemas.openxmlformats.org/officeDocument/2006/relationships" r:embed="rId74"/>
            <a:stretch>
              <a:fillRect/>
            </a:stretch>
          </xdr:blipFill>
          <xdr:spPr>
            <a:xfrm>
              <a:off x="24655780" y="18895695"/>
              <a:ext cx="521652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772160</xdr:colOff>
          <xdr:row>88</xdr:row>
          <xdr:rowOff>9525</xdr:rowOff>
        </xdr:from>
        <xdr:to xmlns:xdr="http://schemas.openxmlformats.org/drawingml/2006/spreadsheetDrawing">
          <xdr:col>33</xdr:col>
          <xdr:colOff>560070</xdr:colOff>
          <xdr:row>100</xdr:row>
          <xdr:rowOff>113030</xdr:rowOff>
        </xdr:to>
        <xdr:pic macro="">
          <xdr:nvPicPr>
            <xdr:cNvPr id="126" name="TXT太陽光_有形固定資産減価償却率"/>
            <xdr:cNvPicPr>
              <a:picLocks noChangeAspect="1" noChangeArrowheads="1"/>
              <a:extLst>
                <a:ext uri="{84589F7E-364E-4C9E-8A38-B11213B215E9}">
                  <a14:cameraTool cellRange="データ!$E$22:$I$35" spid="_x0000_s1365"/>
                </a:ext>
              </a:extLst>
            </xdr:cNvPicPr>
          </xdr:nvPicPr>
          <xdr:blipFill>
            <a:blip xmlns:r="http://schemas.openxmlformats.org/officeDocument/2006/relationships" r:embed="rId75"/>
            <a:stretch>
              <a:fillRect/>
            </a:stretch>
          </xdr:blipFill>
          <xdr:spPr>
            <a:xfrm>
              <a:off x="24641810" y="21962745"/>
              <a:ext cx="521716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786130</xdr:colOff>
          <xdr:row>102</xdr:row>
          <xdr:rowOff>123825</xdr:rowOff>
        </xdr:from>
        <xdr:to xmlns:xdr="http://schemas.openxmlformats.org/drawingml/2006/spreadsheetDrawing">
          <xdr:col>33</xdr:col>
          <xdr:colOff>573405</xdr:colOff>
          <xdr:row>115</xdr:row>
          <xdr:rowOff>22860</xdr:rowOff>
        </xdr:to>
        <xdr:pic macro="">
          <xdr:nvPicPr>
            <xdr:cNvPr id="127" name="TXT太陽光_FIT収入割合"/>
            <xdr:cNvPicPr>
              <a:picLocks noChangeAspect="1" noChangeArrowheads="1"/>
              <a:extLst>
                <a:ext uri="{84589F7E-364E-4C9E-8A38-B11213B215E9}">
                  <a14:cameraTool cellRange="データ!$E$22:$I$35" spid="_x0000_s1366"/>
                </a:ext>
              </a:extLst>
            </xdr:cNvPicPr>
          </xdr:nvPicPr>
          <xdr:blipFill>
            <a:blip xmlns:r="http://schemas.openxmlformats.org/officeDocument/2006/relationships" r:embed="rId76"/>
            <a:stretch>
              <a:fillRect/>
            </a:stretch>
          </xdr:blipFill>
          <xdr:spPr>
            <a:xfrm>
              <a:off x="24655780" y="24984075"/>
              <a:ext cx="521652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280670</xdr:colOff>
          <xdr:row>88</xdr:row>
          <xdr:rowOff>8890</xdr:rowOff>
        </xdr:from>
        <xdr:to xmlns:xdr="http://schemas.openxmlformats.org/drawingml/2006/spreadsheetDrawing">
          <xdr:col>7</xdr:col>
          <xdr:colOff>560070</xdr:colOff>
          <xdr:row>100</xdr:row>
          <xdr:rowOff>67310</xdr:rowOff>
        </xdr:to>
        <xdr:pic macro="">
          <xdr:nvPicPr>
            <xdr:cNvPr id="128" name="TXT全体_有形固定資産減価償却率"/>
            <xdr:cNvPicPr>
              <a:picLocks noChangeAspect="1" noChangeArrowheads="1"/>
              <a:extLst>
                <a:ext uri="{84589F7E-364E-4C9E-8A38-B11213B215E9}">
                  <a14:cameraTool cellRange="データ!$L$37:$P$50" spid="_x0000_s1367"/>
                </a:ext>
              </a:extLst>
            </xdr:cNvPicPr>
          </xdr:nvPicPr>
          <xdr:blipFill>
            <a:blip xmlns:r="http://schemas.openxmlformats.org/officeDocument/2006/relationships" r:embed="rId77"/>
            <a:stretch>
              <a:fillRect/>
            </a:stretch>
          </xdr:blipFill>
          <xdr:spPr>
            <a:xfrm>
              <a:off x="623570" y="21962110"/>
              <a:ext cx="5708650" cy="25501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299085</xdr:colOff>
          <xdr:row>25</xdr:row>
          <xdr:rowOff>13335</xdr:rowOff>
        </xdr:from>
        <xdr:to xmlns:xdr="http://schemas.openxmlformats.org/drawingml/2006/spreadsheetDrawing">
          <xdr:col>20</xdr:col>
          <xdr:colOff>579120</xdr:colOff>
          <xdr:row>36</xdr:row>
          <xdr:rowOff>95250</xdr:rowOff>
        </xdr:to>
        <xdr:pic macro="">
          <xdr:nvPicPr>
            <xdr:cNvPr id="129" name="TXT流動比率"/>
            <xdr:cNvPicPr>
              <a:picLocks noChangeAspect="1" noChangeArrowheads="1"/>
              <a:extLst>
                <a:ext uri="{84589F7E-364E-4C9E-8A38-B11213B215E9}">
                  <a14:cameraTool cellRange="データ!$L$37:$P$50" spid="_x0000_s1368"/>
                </a:ext>
              </a:extLst>
            </xdr:cNvPicPr>
          </xdr:nvPicPr>
          <xdr:blipFill>
            <a:blip xmlns:r="http://schemas.openxmlformats.org/officeDocument/2006/relationships" r:embed="rId78"/>
            <a:stretch>
              <a:fillRect/>
            </a:stretch>
          </xdr:blipFill>
          <xdr:spPr>
            <a:xfrm>
              <a:off x="12405360" y="7841615"/>
              <a:ext cx="5709285" cy="2596515"/>
            </a:xfrm>
            <a:prstGeom prst="rect">
              <a:avLst/>
            </a:prstGeom>
            <a:no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Q118"/>
  <sheetViews>
    <sheetView showGridLines="0" tabSelected="1" zoomScale="70" zoomScaleNormal="70" workbookViewId="0"/>
  </sheetViews>
  <sheetFormatPr defaultColWidth="9" defaultRowHeight="18.75"/>
  <cols>
    <col min="1" max="1" width="4.5" style="1" customWidth="1"/>
    <col min="2" max="34" width="11.875" style="1" customWidth="1"/>
    <col min="35" max="35" width="4.125" style="1" customWidth="1"/>
    <col min="36" max="36" width="4.625" style="1" customWidth="1"/>
    <col min="37" max="42" width="9" style="1"/>
    <col min="43" max="43" width="41.125" style="1" customWidth="1"/>
    <col min="44" max="16384" width="9" style="1"/>
  </cols>
  <sheetData>
    <row r="1" spans="1:43" ht="52.5" customHeight="1">
      <c r="A1" s="2"/>
      <c r="B1" s="3" t="str">
        <f>データ!H6</f>
        <v>広島県　北広島町</v>
      </c>
      <c r="C1" s="2"/>
      <c r="D1" s="2"/>
      <c r="E1" s="2"/>
      <c r="F1" s="2"/>
      <c r="G1" s="2"/>
      <c r="H1" s="2"/>
      <c r="I1" s="2"/>
      <c r="J1" s="2"/>
      <c r="K1" s="2"/>
      <c r="L1" s="2"/>
      <c r="M1" s="2"/>
      <c r="N1" s="68"/>
      <c r="O1" s="2"/>
      <c r="P1" s="2"/>
      <c r="Q1" s="68" t="s">
        <v>2</v>
      </c>
      <c r="R1" s="2"/>
      <c r="S1" s="68"/>
      <c r="T1" s="2"/>
      <c r="U1" s="2"/>
      <c r="V1" s="2"/>
      <c r="W1" s="2"/>
      <c r="X1" s="2"/>
      <c r="Y1" s="2"/>
      <c r="Z1" s="2"/>
      <c r="AA1" s="2"/>
      <c r="AB1" s="2"/>
      <c r="AC1" s="2"/>
      <c r="AD1" s="2"/>
      <c r="AE1" s="2"/>
      <c r="AF1" s="2"/>
      <c r="AG1" s="2"/>
      <c r="AH1" s="2"/>
      <c r="AI1" s="2"/>
      <c r="AJ1" s="2"/>
      <c r="AK1" s="104" t="s">
        <v>3</v>
      </c>
      <c r="AL1" s="2"/>
      <c r="AM1" s="2"/>
      <c r="AN1" s="2"/>
      <c r="AO1" s="2"/>
      <c r="AP1" s="2"/>
      <c r="AQ1" s="2"/>
    </row>
    <row r="2" spans="1:43" ht="23.1" customHeight="1">
      <c r="A2" s="2"/>
      <c r="B2" s="4" t="s">
        <v>5</v>
      </c>
      <c r="C2" s="25"/>
      <c r="D2" s="25"/>
      <c r="E2" s="25"/>
      <c r="F2" s="25" t="s">
        <v>12</v>
      </c>
      <c r="G2" s="25"/>
      <c r="H2" s="25"/>
      <c r="I2" s="25"/>
      <c r="J2" s="25" t="s">
        <v>17</v>
      </c>
      <c r="K2" s="25"/>
      <c r="L2" s="25"/>
      <c r="M2" s="25"/>
      <c r="N2" s="25" t="s">
        <v>20</v>
      </c>
      <c r="O2" s="25"/>
      <c r="P2" s="25"/>
      <c r="Q2" s="78"/>
      <c r="R2" s="2"/>
      <c r="S2" s="86" t="s">
        <v>21</v>
      </c>
      <c r="T2" s="90"/>
      <c r="U2" s="90"/>
      <c r="V2" s="90"/>
      <c r="W2" s="90"/>
      <c r="X2" s="90"/>
      <c r="Y2" s="90"/>
      <c r="Z2" s="90"/>
      <c r="AA2" s="90"/>
      <c r="AB2" s="90"/>
      <c r="AC2" s="90"/>
      <c r="AD2" s="90"/>
      <c r="AE2" s="90"/>
      <c r="AF2" s="90"/>
      <c r="AG2" s="90"/>
      <c r="AH2" s="94"/>
      <c r="AI2" s="2"/>
      <c r="AJ2" s="2"/>
      <c r="AK2" s="105" t="s">
        <v>4</v>
      </c>
      <c r="AL2" s="109"/>
      <c r="AM2" s="109"/>
      <c r="AN2" s="109"/>
      <c r="AO2" s="109"/>
      <c r="AP2" s="109"/>
      <c r="AQ2" s="113"/>
    </row>
    <row r="3" spans="1:43" ht="23.1" customHeight="1">
      <c r="A3" s="2"/>
      <c r="B3" s="5" t="str">
        <f>データ!I6</f>
        <v>法非適用</v>
      </c>
      <c r="C3" s="26"/>
      <c r="D3" s="26"/>
      <c r="E3" s="26"/>
      <c r="F3" s="26" t="str">
        <f>データ!J6</f>
        <v>電気事業</v>
      </c>
      <c r="G3" s="26"/>
      <c r="H3" s="26"/>
      <c r="I3" s="26"/>
      <c r="J3" s="26" t="str">
        <f>データ!K6</f>
        <v>非設置</v>
      </c>
      <c r="K3" s="26"/>
      <c r="L3" s="26"/>
      <c r="M3" s="26"/>
      <c r="N3" s="69" t="str">
        <f>データ!L6</f>
        <v>該当数値なし</v>
      </c>
      <c r="O3" s="69"/>
      <c r="P3" s="69"/>
      <c r="Q3" s="81"/>
      <c r="R3" s="2"/>
      <c r="S3" s="87" t="s">
        <v>19</v>
      </c>
      <c r="T3" s="91"/>
      <c r="U3" s="91"/>
      <c r="V3" s="91"/>
      <c r="W3" s="91"/>
      <c r="X3" s="91"/>
      <c r="Y3" s="91"/>
      <c r="Z3" s="91"/>
      <c r="AA3" s="91"/>
      <c r="AB3" s="91"/>
      <c r="AC3" s="91"/>
      <c r="AD3" s="91"/>
      <c r="AE3" s="91"/>
      <c r="AF3" s="91"/>
      <c r="AG3" s="91"/>
      <c r="AH3" s="95"/>
      <c r="AI3" s="2"/>
      <c r="AJ3" s="2"/>
      <c r="AK3" s="88" t="s">
        <v>231</v>
      </c>
      <c r="AL3" s="92"/>
      <c r="AM3" s="92"/>
      <c r="AN3" s="92"/>
      <c r="AO3" s="92"/>
      <c r="AP3" s="92"/>
      <c r="AQ3" s="96"/>
    </row>
    <row r="4" spans="1:43" ht="23.1" customHeight="1">
      <c r="A4" s="2"/>
      <c r="B4" s="6" t="s">
        <v>22</v>
      </c>
      <c r="C4" s="27"/>
      <c r="D4" s="27"/>
      <c r="E4" s="27"/>
      <c r="F4" s="27" t="s">
        <v>24</v>
      </c>
      <c r="G4" s="27"/>
      <c r="H4" s="27"/>
      <c r="I4" s="27"/>
      <c r="J4" s="27" t="s">
        <v>28</v>
      </c>
      <c r="K4" s="27"/>
      <c r="L4" s="27"/>
      <c r="M4" s="27"/>
      <c r="N4" s="27" t="s">
        <v>8</v>
      </c>
      <c r="O4" s="27"/>
      <c r="P4" s="27"/>
      <c r="Q4" s="82"/>
      <c r="R4" s="2"/>
      <c r="S4" s="88"/>
      <c r="T4" s="92"/>
      <c r="U4" s="92"/>
      <c r="V4" s="92"/>
      <c r="W4" s="92"/>
      <c r="X4" s="92"/>
      <c r="Y4" s="92"/>
      <c r="Z4" s="92"/>
      <c r="AA4" s="92"/>
      <c r="AB4" s="92"/>
      <c r="AC4" s="92"/>
      <c r="AD4" s="92"/>
      <c r="AE4" s="92"/>
      <c r="AF4" s="92"/>
      <c r="AG4" s="92"/>
      <c r="AH4" s="96"/>
      <c r="AI4" s="2"/>
      <c r="AJ4" s="2"/>
      <c r="AK4" s="88"/>
      <c r="AL4" s="92"/>
      <c r="AM4" s="92"/>
      <c r="AN4" s="92"/>
      <c r="AO4" s="92"/>
      <c r="AP4" s="92"/>
      <c r="AQ4" s="96"/>
    </row>
    <row r="5" spans="1:43" ht="23.1" customHeight="1">
      <c r="A5" s="2"/>
      <c r="B5" s="7">
        <f>データ!M6</f>
        <v>1</v>
      </c>
      <c r="C5" s="28"/>
      <c r="D5" s="28"/>
      <c r="E5" s="28"/>
      <c r="F5" s="28" t="str">
        <f>データ!N6</f>
        <v>-</v>
      </c>
      <c r="G5" s="28"/>
      <c r="H5" s="28"/>
      <c r="I5" s="28"/>
      <c r="J5" s="28" t="str">
        <f>データ!O6</f>
        <v>-</v>
      </c>
      <c r="K5" s="28"/>
      <c r="L5" s="28"/>
      <c r="M5" s="28"/>
      <c r="N5" s="28" t="str">
        <f>データ!P6</f>
        <v>-</v>
      </c>
      <c r="O5" s="28"/>
      <c r="P5" s="28"/>
      <c r="Q5" s="83"/>
      <c r="R5" s="2"/>
      <c r="S5" s="88"/>
      <c r="T5" s="92"/>
      <c r="U5" s="92"/>
      <c r="V5" s="92"/>
      <c r="W5" s="92"/>
      <c r="X5" s="92"/>
      <c r="Y5" s="92"/>
      <c r="Z5" s="92"/>
      <c r="AA5" s="92"/>
      <c r="AB5" s="92"/>
      <c r="AC5" s="92"/>
      <c r="AD5" s="92"/>
      <c r="AE5" s="92"/>
      <c r="AF5" s="92"/>
      <c r="AG5" s="92"/>
      <c r="AH5" s="96"/>
      <c r="AI5" s="2"/>
      <c r="AJ5" s="2"/>
      <c r="AK5" s="88"/>
      <c r="AL5" s="92"/>
      <c r="AM5" s="92"/>
      <c r="AN5" s="92"/>
      <c r="AO5" s="92"/>
      <c r="AP5" s="92"/>
      <c r="AQ5" s="96"/>
    </row>
    <row r="6" spans="1:43" ht="23.1" customHeight="1">
      <c r="A6" s="2"/>
      <c r="B6" s="6" t="s">
        <v>14</v>
      </c>
      <c r="C6" s="27"/>
      <c r="D6" s="27"/>
      <c r="E6" s="27"/>
      <c r="F6" s="27" t="s">
        <v>32</v>
      </c>
      <c r="G6" s="27"/>
      <c r="H6" s="27"/>
      <c r="I6" s="27"/>
      <c r="J6" s="27" t="s">
        <v>36</v>
      </c>
      <c r="K6" s="27"/>
      <c r="L6" s="27"/>
      <c r="M6" s="27"/>
      <c r="N6" s="27" t="s">
        <v>6</v>
      </c>
      <c r="O6" s="27"/>
      <c r="P6" s="27"/>
      <c r="Q6" s="82"/>
      <c r="R6" s="2"/>
      <c r="S6" s="88"/>
      <c r="T6" s="92"/>
      <c r="U6" s="92"/>
      <c r="V6" s="92"/>
      <c r="W6" s="92"/>
      <c r="X6" s="92"/>
      <c r="Y6" s="92"/>
      <c r="Z6" s="92"/>
      <c r="AA6" s="92"/>
      <c r="AB6" s="92"/>
      <c r="AC6" s="92"/>
      <c r="AD6" s="92"/>
      <c r="AE6" s="92"/>
      <c r="AF6" s="92"/>
      <c r="AG6" s="92"/>
      <c r="AH6" s="96"/>
      <c r="AI6" s="2"/>
      <c r="AJ6" s="2"/>
      <c r="AK6" s="88"/>
      <c r="AL6" s="92"/>
      <c r="AM6" s="92"/>
      <c r="AN6" s="92"/>
      <c r="AO6" s="92"/>
      <c r="AP6" s="92"/>
      <c r="AQ6" s="96"/>
    </row>
    <row r="7" spans="1:43" ht="22.5" customHeight="1">
      <c r="A7" s="2"/>
      <c r="B7" s="7" t="str">
        <f>データ!Q6</f>
        <v>-</v>
      </c>
      <c r="C7" s="28"/>
      <c r="D7" s="28"/>
      <c r="E7" s="28"/>
      <c r="F7" s="49" t="s">
        <v>154</v>
      </c>
      <c r="G7" s="55"/>
      <c r="H7" s="55"/>
      <c r="I7" s="55"/>
      <c r="J7" s="55" t="s">
        <v>154</v>
      </c>
      <c r="K7" s="55"/>
      <c r="L7" s="55"/>
      <c r="M7" s="55"/>
      <c r="N7" s="70" t="str">
        <f>データ!T6</f>
        <v>無</v>
      </c>
      <c r="O7" s="70"/>
      <c r="P7" s="70"/>
      <c r="Q7" s="84"/>
      <c r="R7" s="2"/>
      <c r="S7" s="88"/>
      <c r="T7" s="92"/>
      <c r="U7" s="92"/>
      <c r="V7" s="92"/>
      <c r="W7" s="92"/>
      <c r="X7" s="92"/>
      <c r="Y7" s="92"/>
      <c r="Z7" s="92"/>
      <c r="AA7" s="92"/>
      <c r="AB7" s="92"/>
      <c r="AC7" s="92"/>
      <c r="AD7" s="92"/>
      <c r="AE7" s="92"/>
      <c r="AF7" s="92"/>
      <c r="AG7" s="92"/>
      <c r="AH7" s="96"/>
      <c r="AI7" s="2"/>
      <c r="AJ7" s="2"/>
      <c r="AK7" s="88"/>
      <c r="AL7" s="92"/>
      <c r="AM7" s="92"/>
      <c r="AN7" s="92"/>
      <c r="AO7" s="92"/>
      <c r="AP7" s="92"/>
      <c r="AQ7" s="96"/>
    </row>
    <row r="8" spans="1:43" ht="23.1" customHeight="1">
      <c r="A8" s="2"/>
      <c r="B8" s="6" t="s">
        <v>37</v>
      </c>
      <c r="C8" s="27"/>
      <c r="D8" s="27"/>
      <c r="E8" s="27"/>
      <c r="F8" s="27" t="s">
        <v>38</v>
      </c>
      <c r="G8" s="27"/>
      <c r="H8" s="27"/>
      <c r="I8" s="27"/>
      <c r="J8" s="27"/>
      <c r="K8" s="27"/>
      <c r="L8" s="27"/>
      <c r="M8" s="27"/>
      <c r="N8" s="27"/>
      <c r="O8" s="27"/>
      <c r="P8" s="27"/>
      <c r="Q8" s="82"/>
      <c r="R8" s="2"/>
      <c r="S8" s="88"/>
      <c r="T8" s="92"/>
      <c r="U8" s="92"/>
      <c r="V8" s="92"/>
      <c r="W8" s="92"/>
      <c r="X8" s="92"/>
      <c r="Y8" s="92"/>
      <c r="Z8" s="92"/>
      <c r="AA8" s="92"/>
      <c r="AB8" s="92"/>
      <c r="AC8" s="92"/>
      <c r="AD8" s="92"/>
      <c r="AE8" s="92"/>
      <c r="AF8" s="92"/>
      <c r="AG8" s="92"/>
      <c r="AH8" s="96"/>
      <c r="AI8" s="2"/>
      <c r="AJ8" s="2"/>
      <c r="AK8" s="88"/>
      <c r="AL8" s="92"/>
      <c r="AM8" s="92"/>
      <c r="AN8" s="92"/>
      <c r="AO8" s="92"/>
      <c r="AP8" s="92"/>
      <c r="AQ8" s="96"/>
    </row>
    <row r="9" spans="1:43" ht="23.1" customHeight="1">
      <c r="A9" s="2"/>
      <c r="B9" s="8" t="s">
        <v>157</v>
      </c>
      <c r="C9" s="29"/>
      <c r="D9" s="29"/>
      <c r="E9" s="29"/>
      <c r="F9" s="50" t="str">
        <f>データ!V6</f>
        <v>-</v>
      </c>
      <c r="G9" s="50"/>
      <c r="H9" s="50"/>
      <c r="I9" s="50"/>
      <c r="J9" s="61"/>
      <c r="K9" s="61"/>
      <c r="L9" s="61"/>
      <c r="M9" s="61"/>
      <c r="N9" s="71"/>
      <c r="O9" s="71"/>
      <c r="P9" s="71"/>
      <c r="Q9" s="85"/>
      <c r="R9" s="2"/>
      <c r="S9" s="88"/>
      <c r="T9" s="92"/>
      <c r="U9" s="92"/>
      <c r="V9" s="92"/>
      <c r="W9" s="92"/>
      <c r="X9" s="92"/>
      <c r="Y9" s="92"/>
      <c r="Z9" s="92"/>
      <c r="AA9" s="92"/>
      <c r="AB9" s="92"/>
      <c r="AC9" s="92"/>
      <c r="AD9" s="92"/>
      <c r="AE9" s="92"/>
      <c r="AF9" s="92"/>
      <c r="AG9" s="92"/>
      <c r="AH9" s="96"/>
      <c r="AI9" s="2"/>
      <c r="AJ9" s="2"/>
      <c r="AK9" s="88"/>
      <c r="AL9" s="92"/>
      <c r="AM9" s="92"/>
      <c r="AN9" s="92"/>
      <c r="AO9" s="92"/>
      <c r="AP9" s="92"/>
      <c r="AQ9" s="96"/>
    </row>
    <row r="10" spans="1:43" ht="27" customHeight="1">
      <c r="A10" s="2"/>
      <c r="B10" s="9" t="s">
        <v>1</v>
      </c>
      <c r="C10" s="30"/>
      <c r="D10" s="30"/>
      <c r="E10" s="30"/>
      <c r="F10" s="30"/>
      <c r="G10" s="30"/>
      <c r="H10" s="30"/>
      <c r="I10" s="30"/>
      <c r="J10" s="30"/>
      <c r="K10" s="30"/>
      <c r="L10" s="30"/>
      <c r="M10" s="30"/>
      <c r="N10" s="30"/>
      <c r="O10" s="30"/>
      <c r="P10" s="30"/>
      <c r="Q10" s="30"/>
      <c r="R10" s="2"/>
      <c r="S10" s="88"/>
      <c r="T10" s="92"/>
      <c r="U10" s="92"/>
      <c r="V10" s="92"/>
      <c r="W10" s="92"/>
      <c r="X10" s="92"/>
      <c r="Y10" s="92"/>
      <c r="Z10" s="92"/>
      <c r="AA10" s="92"/>
      <c r="AB10" s="92"/>
      <c r="AC10" s="92"/>
      <c r="AD10" s="92"/>
      <c r="AE10" s="92"/>
      <c r="AF10" s="92"/>
      <c r="AG10" s="92"/>
      <c r="AH10" s="96"/>
      <c r="AI10" s="2"/>
      <c r="AJ10" s="2"/>
      <c r="AK10" s="88"/>
      <c r="AL10" s="92"/>
      <c r="AM10" s="92"/>
      <c r="AN10" s="92"/>
      <c r="AO10" s="92"/>
      <c r="AP10" s="92"/>
      <c r="AQ10" s="96"/>
    </row>
    <row r="11" spans="1:43" ht="23.1" customHeight="1">
      <c r="A11" s="2"/>
      <c r="B11" s="4" t="s">
        <v>29</v>
      </c>
      <c r="C11" s="25"/>
      <c r="D11" s="25"/>
      <c r="E11" s="25"/>
      <c r="F11" s="51">
        <f>データ!B10</f>
        <v>41640</v>
      </c>
      <c r="G11" s="56"/>
      <c r="H11" s="51">
        <f>データ!C10</f>
        <v>42005</v>
      </c>
      <c r="I11" s="56"/>
      <c r="J11" s="51">
        <f>データ!D10</f>
        <v>42370</v>
      </c>
      <c r="K11" s="56"/>
      <c r="L11" s="51">
        <f>データ!E10</f>
        <v>42736</v>
      </c>
      <c r="M11" s="56"/>
      <c r="N11" s="51">
        <f>データ!F10</f>
        <v>43101</v>
      </c>
      <c r="O11" s="74"/>
      <c r="P11" s="43"/>
      <c r="Q11" s="43"/>
      <c r="R11" s="2"/>
      <c r="S11" s="88"/>
      <c r="T11" s="92"/>
      <c r="U11" s="92"/>
      <c r="V11" s="92"/>
      <c r="W11" s="92"/>
      <c r="X11" s="92"/>
      <c r="Y11" s="92"/>
      <c r="Z11" s="92"/>
      <c r="AA11" s="92"/>
      <c r="AB11" s="92"/>
      <c r="AC11" s="92"/>
      <c r="AD11" s="92"/>
      <c r="AE11" s="92"/>
      <c r="AF11" s="92"/>
      <c r="AG11" s="92"/>
      <c r="AH11" s="96"/>
      <c r="AI11" s="2"/>
      <c r="AJ11" s="2"/>
      <c r="AK11" s="88"/>
      <c r="AL11" s="92"/>
      <c r="AM11" s="92"/>
      <c r="AN11" s="92"/>
      <c r="AO11" s="92"/>
      <c r="AP11" s="92"/>
      <c r="AQ11" s="96"/>
    </row>
    <row r="12" spans="1:43" ht="23.1" customHeight="1">
      <c r="A12" s="2"/>
      <c r="B12" s="6" t="s">
        <v>41</v>
      </c>
      <c r="C12" s="27"/>
      <c r="D12" s="27"/>
      <c r="E12" s="27"/>
      <c r="F12" s="52">
        <f>データ!W6</f>
        <v>4097</v>
      </c>
      <c r="G12" s="57"/>
      <c r="H12" s="52">
        <f>データ!X6</f>
        <v>3025</v>
      </c>
      <c r="I12" s="57"/>
      <c r="J12" s="52">
        <f>データ!Y6</f>
        <v>4063</v>
      </c>
      <c r="K12" s="57"/>
      <c r="L12" s="52">
        <f>データ!Z6</f>
        <v>3273</v>
      </c>
      <c r="M12" s="57"/>
      <c r="N12" s="52">
        <f>データ!AA6</f>
        <v>3046</v>
      </c>
      <c r="O12" s="75"/>
      <c r="P12" s="43"/>
      <c r="Q12" s="43"/>
      <c r="R12" s="2"/>
      <c r="S12" s="88"/>
      <c r="T12" s="92"/>
      <c r="U12" s="92"/>
      <c r="V12" s="92"/>
      <c r="W12" s="92"/>
      <c r="X12" s="92"/>
      <c r="Y12" s="92"/>
      <c r="Z12" s="92"/>
      <c r="AA12" s="92"/>
      <c r="AB12" s="92"/>
      <c r="AC12" s="92"/>
      <c r="AD12" s="92"/>
      <c r="AE12" s="92"/>
      <c r="AF12" s="92"/>
      <c r="AG12" s="92"/>
      <c r="AH12" s="96"/>
      <c r="AI12" s="2"/>
      <c r="AJ12" s="2"/>
      <c r="AK12" s="88"/>
      <c r="AL12" s="92"/>
      <c r="AM12" s="92"/>
      <c r="AN12" s="92"/>
      <c r="AO12" s="92"/>
      <c r="AP12" s="92"/>
      <c r="AQ12" s="96"/>
    </row>
    <row r="13" spans="1:43" ht="23.1" customHeight="1">
      <c r="A13" s="2"/>
      <c r="B13" s="10" t="s">
        <v>44</v>
      </c>
      <c r="C13" s="31"/>
      <c r="D13" s="31"/>
      <c r="E13" s="46"/>
      <c r="F13" s="52" t="str">
        <f>データ!AB6</f>
        <v>-</v>
      </c>
      <c r="G13" s="57"/>
      <c r="H13" s="52" t="str">
        <f>データ!AC6</f>
        <v>-</v>
      </c>
      <c r="I13" s="57"/>
      <c r="J13" s="52" t="str">
        <f>データ!AD6</f>
        <v>-</v>
      </c>
      <c r="K13" s="57"/>
      <c r="L13" s="52" t="str">
        <f>データ!AE6</f>
        <v>-</v>
      </c>
      <c r="M13" s="57"/>
      <c r="N13" s="52" t="str">
        <f>データ!AF6</f>
        <v>-</v>
      </c>
      <c r="O13" s="75"/>
      <c r="P13" s="43"/>
      <c r="Q13" s="43"/>
      <c r="R13" s="2"/>
      <c r="S13" s="88"/>
      <c r="T13" s="92"/>
      <c r="U13" s="92"/>
      <c r="V13" s="92"/>
      <c r="W13" s="92"/>
      <c r="X13" s="92"/>
      <c r="Y13" s="92"/>
      <c r="Z13" s="92"/>
      <c r="AA13" s="92"/>
      <c r="AB13" s="92"/>
      <c r="AC13" s="92"/>
      <c r="AD13" s="92"/>
      <c r="AE13" s="92"/>
      <c r="AF13" s="92"/>
      <c r="AG13" s="92"/>
      <c r="AH13" s="96"/>
      <c r="AI13" s="2"/>
      <c r="AJ13" s="2"/>
      <c r="AK13" s="88"/>
      <c r="AL13" s="92"/>
      <c r="AM13" s="92"/>
      <c r="AN13" s="92"/>
      <c r="AO13" s="92"/>
      <c r="AP13" s="92"/>
      <c r="AQ13" s="96"/>
    </row>
    <row r="14" spans="1:43" ht="23.1" customHeight="1">
      <c r="A14" s="2"/>
      <c r="B14" s="10" t="s">
        <v>46</v>
      </c>
      <c r="C14" s="31"/>
      <c r="D14" s="31"/>
      <c r="E14" s="46"/>
      <c r="F14" s="52" t="str">
        <f>データ!AG6</f>
        <v>-</v>
      </c>
      <c r="G14" s="57"/>
      <c r="H14" s="52" t="str">
        <f>データ!AH6</f>
        <v>-</v>
      </c>
      <c r="I14" s="57"/>
      <c r="J14" s="52" t="str">
        <f>データ!AI6</f>
        <v>-</v>
      </c>
      <c r="K14" s="57"/>
      <c r="L14" s="52" t="str">
        <f>データ!AJ6</f>
        <v>-</v>
      </c>
      <c r="M14" s="57"/>
      <c r="N14" s="52" t="str">
        <f>データ!AK6</f>
        <v>-</v>
      </c>
      <c r="O14" s="75"/>
      <c r="P14" s="43"/>
      <c r="Q14" s="43"/>
      <c r="R14" s="2"/>
      <c r="S14" s="88"/>
      <c r="T14" s="92"/>
      <c r="U14" s="92"/>
      <c r="V14" s="92"/>
      <c r="W14" s="92"/>
      <c r="X14" s="92"/>
      <c r="Y14" s="92"/>
      <c r="Z14" s="92"/>
      <c r="AA14" s="92"/>
      <c r="AB14" s="92"/>
      <c r="AC14" s="92"/>
      <c r="AD14" s="92"/>
      <c r="AE14" s="92"/>
      <c r="AF14" s="92"/>
      <c r="AG14" s="92"/>
      <c r="AH14" s="96"/>
      <c r="AI14" s="2"/>
      <c r="AJ14" s="2"/>
      <c r="AK14" s="88"/>
      <c r="AL14" s="92"/>
      <c r="AM14" s="92"/>
      <c r="AN14" s="92"/>
      <c r="AO14" s="92"/>
      <c r="AP14" s="92"/>
      <c r="AQ14" s="96"/>
    </row>
    <row r="15" spans="1:43" ht="23.1" customHeight="1">
      <c r="A15" s="2"/>
      <c r="B15" s="11" t="s">
        <v>30</v>
      </c>
      <c r="C15" s="32"/>
      <c r="D15" s="32"/>
      <c r="E15" s="47"/>
      <c r="F15" s="53" t="str">
        <f>データ!AL6</f>
        <v>-</v>
      </c>
      <c r="G15" s="53"/>
      <c r="H15" s="53" t="str">
        <f>データ!AM6</f>
        <v>-</v>
      </c>
      <c r="I15" s="53"/>
      <c r="J15" s="53" t="str">
        <f>データ!AN6</f>
        <v>-</v>
      </c>
      <c r="K15" s="53"/>
      <c r="L15" s="53" t="str">
        <f>データ!AO6</f>
        <v>-</v>
      </c>
      <c r="M15" s="53"/>
      <c r="N15" s="72" t="str">
        <f>データ!AP6</f>
        <v>-</v>
      </c>
      <c r="O15" s="76"/>
      <c r="P15" s="43"/>
      <c r="Q15" s="43"/>
      <c r="R15" s="2"/>
      <c r="S15" s="88"/>
      <c r="T15" s="92"/>
      <c r="U15" s="92"/>
      <c r="V15" s="92"/>
      <c r="W15" s="92"/>
      <c r="X15" s="92"/>
      <c r="Y15" s="92"/>
      <c r="Z15" s="92"/>
      <c r="AA15" s="92"/>
      <c r="AB15" s="92"/>
      <c r="AC15" s="92"/>
      <c r="AD15" s="92"/>
      <c r="AE15" s="92"/>
      <c r="AF15" s="92"/>
      <c r="AG15" s="92"/>
      <c r="AH15" s="96"/>
      <c r="AI15" s="2"/>
      <c r="AJ15" s="2"/>
      <c r="AK15" s="88"/>
      <c r="AL15" s="92"/>
      <c r="AM15" s="92"/>
      <c r="AN15" s="92"/>
      <c r="AO15" s="92"/>
      <c r="AP15" s="92"/>
      <c r="AQ15" s="96"/>
    </row>
    <row r="16" spans="1:43" ht="23.1" customHeight="1">
      <c r="A16" s="2"/>
      <c r="B16" s="12" t="s">
        <v>0</v>
      </c>
      <c r="C16" s="33"/>
      <c r="D16" s="33"/>
      <c r="E16" s="48"/>
      <c r="F16" s="54">
        <f>データ!AQ6</f>
        <v>4097</v>
      </c>
      <c r="G16" s="54"/>
      <c r="H16" s="54">
        <f>データ!AR6</f>
        <v>3025</v>
      </c>
      <c r="I16" s="54"/>
      <c r="J16" s="54">
        <f>データ!AS6</f>
        <v>4063</v>
      </c>
      <c r="K16" s="54"/>
      <c r="L16" s="54">
        <f>データ!AT6</f>
        <v>3273</v>
      </c>
      <c r="M16" s="54"/>
      <c r="N16" s="73">
        <f>データ!AU6</f>
        <v>3046</v>
      </c>
      <c r="O16" s="77"/>
      <c r="P16" s="43"/>
      <c r="Q16" s="43"/>
      <c r="R16" s="2"/>
      <c r="S16" s="88"/>
      <c r="T16" s="92"/>
      <c r="U16" s="92"/>
      <c r="V16" s="92"/>
      <c r="W16" s="92"/>
      <c r="X16" s="92"/>
      <c r="Y16" s="92"/>
      <c r="Z16" s="92"/>
      <c r="AA16" s="92"/>
      <c r="AB16" s="92"/>
      <c r="AC16" s="92"/>
      <c r="AD16" s="92"/>
      <c r="AE16" s="92"/>
      <c r="AF16" s="92"/>
      <c r="AG16" s="92"/>
      <c r="AH16" s="96"/>
      <c r="AI16" s="2"/>
      <c r="AJ16" s="2"/>
      <c r="AK16" s="88"/>
      <c r="AL16" s="92"/>
      <c r="AM16" s="92"/>
      <c r="AN16" s="92"/>
      <c r="AO16" s="92"/>
      <c r="AP16" s="92"/>
      <c r="AQ16" s="96"/>
    </row>
    <row r="17" spans="1:43" ht="15.6" customHeight="1">
      <c r="A17" s="2"/>
      <c r="B17" s="13"/>
      <c r="C17" s="2"/>
      <c r="D17" s="2"/>
      <c r="E17" s="2"/>
      <c r="F17" s="2"/>
      <c r="G17" s="2"/>
      <c r="H17" s="2"/>
      <c r="I17" s="2"/>
      <c r="J17" s="2"/>
      <c r="K17" s="2"/>
      <c r="L17" s="2"/>
      <c r="M17" s="2"/>
      <c r="N17" s="2"/>
      <c r="O17" s="2"/>
      <c r="P17" s="2"/>
      <c r="Q17" s="2"/>
      <c r="R17" s="2"/>
      <c r="S17" s="88"/>
      <c r="T17" s="92"/>
      <c r="U17" s="92"/>
      <c r="V17" s="92"/>
      <c r="W17" s="92"/>
      <c r="X17" s="92"/>
      <c r="Y17" s="92"/>
      <c r="Z17" s="92"/>
      <c r="AA17" s="92"/>
      <c r="AB17" s="92"/>
      <c r="AC17" s="92"/>
      <c r="AD17" s="92"/>
      <c r="AE17" s="92"/>
      <c r="AF17" s="92"/>
      <c r="AG17" s="92"/>
      <c r="AH17" s="96"/>
      <c r="AI17" s="2"/>
      <c r="AJ17" s="2"/>
      <c r="AK17" s="88"/>
      <c r="AL17" s="92"/>
      <c r="AM17" s="92"/>
      <c r="AN17" s="92"/>
      <c r="AO17" s="92"/>
      <c r="AP17" s="92"/>
      <c r="AQ17" s="96"/>
    </row>
    <row r="18" spans="1:43" ht="23.1" customHeight="1">
      <c r="A18" s="2"/>
      <c r="B18" s="14"/>
      <c r="C18" s="34"/>
      <c r="D18" s="34"/>
      <c r="E18" s="34"/>
      <c r="F18" s="25" t="s">
        <v>49</v>
      </c>
      <c r="G18" s="25"/>
      <c r="H18" s="25"/>
      <c r="I18" s="25" t="s">
        <v>35</v>
      </c>
      <c r="J18" s="25"/>
      <c r="K18" s="25"/>
      <c r="L18" s="25" t="s">
        <v>0</v>
      </c>
      <c r="M18" s="25"/>
      <c r="N18" s="25"/>
      <c r="O18" s="78"/>
      <c r="P18" s="2"/>
      <c r="Q18" s="2"/>
      <c r="R18" s="2"/>
      <c r="S18" s="88"/>
      <c r="T18" s="92"/>
      <c r="U18" s="92"/>
      <c r="V18" s="92"/>
      <c r="W18" s="92"/>
      <c r="X18" s="92"/>
      <c r="Y18" s="92"/>
      <c r="Z18" s="92"/>
      <c r="AA18" s="92"/>
      <c r="AB18" s="92"/>
      <c r="AC18" s="92"/>
      <c r="AD18" s="92"/>
      <c r="AE18" s="92"/>
      <c r="AF18" s="92"/>
      <c r="AG18" s="92"/>
      <c r="AH18" s="96"/>
      <c r="AI18" s="2"/>
      <c r="AJ18" s="2"/>
      <c r="AK18" s="88"/>
      <c r="AL18" s="92"/>
      <c r="AM18" s="92"/>
      <c r="AN18" s="92"/>
      <c r="AO18" s="92"/>
      <c r="AP18" s="92"/>
      <c r="AQ18" s="96"/>
    </row>
    <row r="19" spans="1:43" ht="23.1" customHeight="1">
      <c r="A19" s="2"/>
      <c r="B19" s="12" t="s">
        <v>50</v>
      </c>
      <c r="C19" s="33"/>
      <c r="D19" s="33"/>
      <c r="E19" s="48"/>
      <c r="F19" s="54">
        <f>データ!AV6</f>
        <v>27410</v>
      </c>
      <c r="G19" s="54"/>
      <c r="H19" s="54"/>
      <c r="I19" s="54">
        <f>データ!AW6</f>
        <v>20562</v>
      </c>
      <c r="J19" s="54"/>
      <c r="K19" s="54"/>
      <c r="L19" s="54">
        <f>データ!AX6</f>
        <v>47972</v>
      </c>
      <c r="M19" s="54"/>
      <c r="N19" s="54"/>
      <c r="O19" s="79"/>
      <c r="P19" s="2"/>
      <c r="Q19" s="2"/>
      <c r="R19" s="2"/>
      <c r="S19" s="89"/>
      <c r="T19" s="93"/>
      <c r="U19" s="93"/>
      <c r="V19" s="93"/>
      <c r="W19" s="93"/>
      <c r="X19" s="93"/>
      <c r="Y19" s="93"/>
      <c r="Z19" s="93"/>
      <c r="AA19" s="93"/>
      <c r="AB19" s="93"/>
      <c r="AC19" s="93"/>
      <c r="AD19" s="93"/>
      <c r="AE19" s="93"/>
      <c r="AF19" s="93"/>
      <c r="AG19" s="93"/>
      <c r="AH19" s="97"/>
      <c r="AI19" s="2"/>
      <c r="AJ19" s="2"/>
      <c r="AK19" s="88"/>
      <c r="AL19" s="92"/>
      <c r="AM19" s="92"/>
      <c r="AN19" s="92"/>
      <c r="AO19" s="92"/>
      <c r="AP19" s="92"/>
      <c r="AQ19" s="96"/>
    </row>
    <row r="20" spans="1:43" ht="27" customHeight="1">
      <c r="A20" s="2"/>
      <c r="B20" s="13"/>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88"/>
      <c r="AL20" s="92"/>
      <c r="AM20" s="92"/>
      <c r="AN20" s="92"/>
      <c r="AO20" s="92"/>
      <c r="AP20" s="92"/>
      <c r="AQ20" s="96"/>
    </row>
    <row r="21" spans="1:43" ht="47.1" customHeight="1">
      <c r="A21" s="2"/>
      <c r="B21" s="15"/>
      <c r="C21" s="35"/>
      <c r="D21" s="35"/>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88"/>
      <c r="AL21" s="92"/>
      <c r="AM21" s="92"/>
      <c r="AN21" s="92"/>
      <c r="AO21" s="92"/>
      <c r="AP21" s="92"/>
      <c r="AQ21" s="96"/>
    </row>
    <row r="22" spans="1:43">
      <c r="A22" s="2"/>
      <c r="B22" s="1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98"/>
      <c r="AI22" s="2"/>
      <c r="AJ22" s="2"/>
      <c r="AK22" s="88"/>
      <c r="AL22" s="92"/>
      <c r="AM22" s="92"/>
      <c r="AN22" s="92"/>
      <c r="AO22" s="92"/>
      <c r="AP22" s="92"/>
      <c r="AQ22" s="96"/>
    </row>
    <row r="23" spans="1:43" ht="23.45" customHeight="1">
      <c r="A23" s="2"/>
      <c r="B23" s="17" t="s">
        <v>11</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99"/>
      <c r="AI23" s="2"/>
      <c r="AJ23" s="2"/>
      <c r="AK23" s="88"/>
      <c r="AL23" s="92"/>
      <c r="AM23" s="92"/>
      <c r="AN23" s="92"/>
      <c r="AO23" s="92"/>
      <c r="AP23" s="92"/>
      <c r="AQ23" s="96"/>
    </row>
    <row r="24" spans="1:43" ht="18" customHeight="1">
      <c r="A24" s="2"/>
      <c r="B24" s="18"/>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99"/>
      <c r="AI24" s="2"/>
      <c r="AJ24" s="2"/>
      <c r="AK24" s="88"/>
      <c r="AL24" s="92"/>
      <c r="AM24" s="92"/>
      <c r="AN24" s="92"/>
      <c r="AO24" s="92"/>
      <c r="AP24" s="92"/>
      <c r="AQ24" s="96"/>
    </row>
    <row r="25" spans="1:43" ht="18" customHeight="1">
      <c r="A25" s="2"/>
      <c r="B25" s="18"/>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99"/>
      <c r="AI25" s="2"/>
      <c r="AJ25" s="2"/>
      <c r="AK25" s="88"/>
      <c r="AL25" s="92"/>
      <c r="AM25" s="92"/>
      <c r="AN25" s="92"/>
      <c r="AO25" s="92"/>
      <c r="AP25" s="92"/>
      <c r="AQ25" s="96"/>
    </row>
    <row r="26" spans="1:43" ht="18" customHeight="1">
      <c r="A26" s="2"/>
      <c r="B26" s="18"/>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99"/>
      <c r="AI26" s="2"/>
      <c r="AJ26" s="2"/>
      <c r="AK26" s="88"/>
      <c r="AL26" s="92"/>
      <c r="AM26" s="92"/>
      <c r="AN26" s="92"/>
      <c r="AO26" s="92"/>
      <c r="AP26" s="92"/>
      <c r="AQ26" s="96"/>
    </row>
    <row r="27" spans="1:43" ht="18" customHeight="1">
      <c r="A27" s="2"/>
      <c r="B27" s="18"/>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99"/>
      <c r="AI27" s="2"/>
      <c r="AJ27" s="2"/>
      <c r="AK27" s="88"/>
      <c r="AL27" s="92"/>
      <c r="AM27" s="92"/>
      <c r="AN27" s="92"/>
      <c r="AO27" s="92"/>
      <c r="AP27" s="92"/>
      <c r="AQ27" s="96"/>
    </row>
    <row r="28" spans="1:43" ht="18" customHeight="1">
      <c r="A28" s="2"/>
      <c r="B28" s="18"/>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99"/>
      <c r="AI28" s="2"/>
      <c r="AJ28" s="2"/>
      <c r="AK28" s="88"/>
      <c r="AL28" s="92"/>
      <c r="AM28" s="92"/>
      <c r="AN28" s="92"/>
      <c r="AO28" s="92"/>
      <c r="AP28" s="92"/>
      <c r="AQ28" s="96"/>
    </row>
    <row r="29" spans="1:43" ht="18" customHeight="1">
      <c r="A29" s="2"/>
      <c r="B29" s="18"/>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99"/>
      <c r="AI29" s="2"/>
      <c r="AJ29" s="2"/>
      <c r="AK29" s="88"/>
      <c r="AL29" s="92"/>
      <c r="AM29" s="92"/>
      <c r="AN29" s="92"/>
      <c r="AO29" s="92"/>
      <c r="AP29" s="92"/>
      <c r="AQ29" s="96"/>
    </row>
    <row r="30" spans="1:43" ht="18" customHeight="1">
      <c r="A30" s="2"/>
      <c r="B30" s="18"/>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99"/>
      <c r="AI30" s="2"/>
      <c r="AJ30" s="2"/>
      <c r="AK30" s="88"/>
      <c r="AL30" s="92"/>
      <c r="AM30" s="92"/>
      <c r="AN30" s="92"/>
      <c r="AO30" s="92"/>
      <c r="AP30" s="92"/>
      <c r="AQ30" s="96"/>
    </row>
    <row r="31" spans="1:43" ht="18" customHeight="1">
      <c r="A31" s="2"/>
      <c r="B31" s="18"/>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99"/>
      <c r="AI31" s="2"/>
      <c r="AJ31" s="2"/>
      <c r="AK31" s="88"/>
      <c r="AL31" s="92"/>
      <c r="AM31" s="92"/>
      <c r="AN31" s="92"/>
      <c r="AO31" s="92"/>
      <c r="AP31" s="92"/>
      <c r="AQ31" s="96"/>
    </row>
    <row r="32" spans="1:43" ht="18" customHeight="1">
      <c r="A32" s="2"/>
      <c r="B32" s="18"/>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99"/>
      <c r="AI32" s="2"/>
      <c r="AJ32" s="2"/>
      <c r="AK32" s="88"/>
      <c r="AL32" s="92"/>
      <c r="AM32" s="92"/>
      <c r="AN32" s="92"/>
      <c r="AO32" s="92"/>
      <c r="AP32" s="92"/>
      <c r="AQ32" s="96"/>
    </row>
    <row r="33" spans="1:43" ht="18" customHeight="1">
      <c r="A33" s="2"/>
      <c r="B33" s="18"/>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99"/>
      <c r="AI33" s="2"/>
      <c r="AJ33" s="2"/>
      <c r="AK33" s="88"/>
      <c r="AL33" s="92"/>
      <c r="AM33" s="92"/>
      <c r="AN33" s="92"/>
      <c r="AO33" s="92"/>
      <c r="AP33" s="92"/>
      <c r="AQ33" s="96"/>
    </row>
    <row r="34" spans="1:43" ht="18" customHeight="1">
      <c r="A34" s="2"/>
      <c r="B34" s="18"/>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99"/>
      <c r="AI34" s="2"/>
      <c r="AJ34" s="2"/>
      <c r="AK34" s="88"/>
      <c r="AL34" s="92"/>
      <c r="AM34" s="92"/>
      <c r="AN34" s="92"/>
      <c r="AO34" s="92"/>
      <c r="AP34" s="92"/>
      <c r="AQ34" s="96"/>
    </row>
    <row r="35" spans="1:43" ht="18" customHeight="1">
      <c r="A35" s="2"/>
      <c r="B35" s="18"/>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99"/>
      <c r="AI35" s="2"/>
      <c r="AJ35" s="2"/>
      <c r="AK35" s="88"/>
      <c r="AL35" s="92"/>
      <c r="AM35" s="92"/>
      <c r="AN35" s="92"/>
      <c r="AO35" s="92"/>
      <c r="AP35" s="92"/>
      <c r="AQ35" s="96"/>
    </row>
    <row r="36" spans="1:43" ht="18" customHeight="1">
      <c r="A36" s="2"/>
      <c r="B36" s="18"/>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99"/>
      <c r="AI36" s="2"/>
      <c r="AJ36" s="2"/>
      <c r="AK36" s="88"/>
      <c r="AL36" s="92"/>
      <c r="AM36" s="92"/>
      <c r="AN36" s="92"/>
      <c r="AO36" s="92"/>
      <c r="AP36" s="92"/>
      <c r="AQ36" s="96"/>
    </row>
    <row r="37" spans="1:43">
      <c r="A37" s="2"/>
      <c r="B37" s="18"/>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99"/>
      <c r="AI37" s="2"/>
      <c r="AJ37" s="2"/>
      <c r="AK37" s="88"/>
      <c r="AL37" s="92"/>
      <c r="AM37" s="92"/>
      <c r="AN37" s="92"/>
      <c r="AO37" s="92"/>
      <c r="AP37" s="92"/>
      <c r="AQ37" s="96"/>
    </row>
    <row r="38" spans="1:43" ht="31.5" customHeight="1">
      <c r="A38" s="2"/>
      <c r="B38" s="19"/>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100"/>
      <c r="AI38" s="2"/>
      <c r="AJ38" s="2"/>
      <c r="AK38" s="106"/>
      <c r="AL38" s="110"/>
      <c r="AM38" s="110"/>
      <c r="AN38" s="110"/>
      <c r="AO38" s="110"/>
      <c r="AP38" s="110"/>
      <c r="AQ38" s="114"/>
    </row>
    <row r="39" spans="1:43" ht="29.45" customHeight="1">
      <c r="A39" s="2"/>
      <c r="B39" s="20" t="s">
        <v>52</v>
      </c>
      <c r="C39" s="39"/>
      <c r="D39" s="44"/>
      <c r="E39" s="44"/>
      <c r="F39" s="44"/>
      <c r="G39" s="44"/>
      <c r="H39" s="44"/>
      <c r="I39" s="44"/>
      <c r="J39" s="62"/>
      <c r="K39" s="65"/>
      <c r="L39" s="65"/>
      <c r="M39" s="44"/>
      <c r="N39" s="44"/>
      <c r="O39" s="44"/>
      <c r="P39" s="44"/>
      <c r="Q39" s="44"/>
      <c r="R39" s="44"/>
      <c r="S39" s="44"/>
      <c r="T39" s="44"/>
      <c r="U39" s="44"/>
      <c r="V39" s="44"/>
      <c r="W39" s="44"/>
      <c r="X39" s="44"/>
      <c r="Y39" s="44"/>
      <c r="Z39" s="44"/>
      <c r="AA39" s="44"/>
      <c r="AB39" s="44"/>
      <c r="AC39" s="44"/>
      <c r="AD39" s="44"/>
      <c r="AE39" s="44"/>
      <c r="AF39" s="44"/>
      <c r="AG39" s="44"/>
      <c r="AH39" s="101"/>
      <c r="AI39" s="2"/>
      <c r="AJ39" s="2"/>
      <c r="AK39" s="107" t="s">
        <v>53</v>
      </c>
      <c r="AL39" s="111"/>
      <c r="AM39" s="111"/>
      <c r="AN39" s="111"/>
      <c r="AO39" s="111"/>
      <c r="AP39" s="111"/>
      <c r="AQ39" s="115"/>
    </row>
    <row r="40" spans="1:43" ht="9.6" customHeight="1">
      <c r="A40" s="2"/>
      <c r="B40" s="21"/>
      <c r="C40" s="40"/>
      <c r="D40" s="45"/>
      <c r="E40" s="45"/>
      <c r="F40" s="45"/>
      <c r="G40" s="45"/>
      <c r="H40" s="45"/>
      <c r="I40" s="45"/>
      <c r="J40" s="63"/>
      <c r="K40" s="66"/>
      <c r="L40" s="66"/>
      <c r="M40" s="45"/>
      <c r="N40" s="45"/>
      <c r="O40" s="45"/>
      <c r="P40" s="45"/>
      <c r="Q40" s="45"/>
      <c r="R40" s="45"/>
      <c r="S40" s="45"/>
      <c r="T40" s="45"/>
      <c r="U40" s="45"/>
      <c r="V40" s="45"/>
      <c r="W40" s="45"/>
      <c r="X40" s="45"/>
      <c r="Y40" s="45"/>
      <c r="Z40" s="45"/>
      <c r="AA40" s="45"/>
      <c r="AB40" s="45"/>
      <c r="AC40" s="45"/>
      <c r="AD40" s="45"/>
      <c r="AE40" s="45"/>
      <c r="AF40" s="45"/>
      <c r="AG40" s="45"/>
      <c r="AH40" s="102"/>
      <c r="AI40" s="2"/>
      <c r="AJ40" s="2"/>
      <c r="AK40" s="88" t="s">
        <v>254</v>
      </c>
      <c r="AL40" s="92"/>
      <c r="AM40" s="92"/>
      <c r="AN40" s="92"/>
      <c r="AO40" s="92"/>
      <c r="AP40" s="92"/>
      <c r="AQ40" s="96"/>
    </row>
    <row r="41" spans="1:43" ht="29.45" customHeight="1">
      <c r="A41" s="2"/>
      <c r="B41" s="17" t="s">
        <v>57</v>
      </c>
      <c r="C41" s="41"/>
      <c r="D41" s="43"/>
      <c r="E41" s="43"/>
      <c r="F41" s="43"/>
      <c r="G41" s="43"/>
      <c r="H41" s="43"/>
      <c r="I41" s="58" t="s">
        <v>61</v>
      </c>
      <c r="J41" s="64"/>
      <c r="K41" s="67"/>
      <c r="L41" s="67"/>
      <c r="M41" s="43"/>
      <c r="N41" s="43"/>
      <c r="O41" s="43"/>
      <c r="P41" s="43"/>
      <c r="Q41" s="43"/>
      <c r="R41" s="43"/>
      <c r="S41" s="43"/>
      <c r="T41" s="43"/>
      <c r="U41" s="43"/>
      <c r="V41" s="43"/>
      <c r="W41" s="43"/>
      <c r="X41" s="43"/>
      <c r="Y41" s="43"/>
      <c r="Z41" s="43"/>
      <c r="AA41" s="43"/>
      <c r="AB41" s="43"/>
      <c r="AC41" s="43"/>
      <c r="AD41" s="43"/>
      <c r="AE41" s="43"/>
      <c r="AF41" s="43"/>
      <c r="AG41" s="43"/>
      <c r="AH41" s="103"/>
      <c r="AI41" s="2"/>
      <c r="AJ41" s="2"/>
      <c r="AK41" s="88"/>
      <c r="AL41" s="92"/>
      <c r="AM41" s="92"/>
      <c r="AN41" s="92"/>
      <c r="AO41" s="92"/>
      <c r="AP41" s="92"/>
      <c r="AQ41" s="96"/>
    </row>
    <row r="42" spans="1:43" ht="43.35" customHeight="1">
      <c r="A42" s="2"/>
      <c r="B42" s="22"/>
      <c r="C42" s="42"/>
      <c r="D42" s="42"/>
      <c r="E42" s="43"/>
      <c r="F42" s="43"/>
      <c r="G42" s="43"/>
      <c r="H42" s="43"/>
      <c r="I42" s="59"/>
      <c r="J42" s="43"/>
      <c r="K42" s="43"/>
      <c r="L42" s="41"/>
      <c r="M42" s="43"/>
      <c r="N42" s="43"/>
      <c r="O42" s="43"/>
      <c r="P42" s="80"/>
      <c r="Q42" s="41"/>
      <c r="R42" s="41"/>
      <c r="S42" s="43"/>
      <c r="T42" s="43"/>
      <c r="U42" s="43"/>
      <c r="V42" s="80"/>
      <c r="W42" s="43"/>
      <c r="X42" s="41"/>
      <c r="Y42" s="43"/>
      <c r="Z42" s="43"/>
      <c r="AA42" s="43"/>
      <c r="AB42" s="80"/>
      <c r="AC42" s="43"/>
      <c r="AD42" s="43"/>
      <c r="AE42" s="43"/>
      <c r="AF42" s="43"/>
      <c r="AG42" s="43"/>
      <c r="AH42" s="103"/>
      <c r="AI42" s="2"/>
      <c r="AJ42" s="2"/>
      <c r="AK42" s="88"/>
      <c r="AL42" s="92"/>
      <c r="AM42" s="92"/>
      <c r="AN42" s="92"/>
      <c r="AO42" s="92"/>
      <c r="AP42" s="92"/>
      <c r="AQ42" s="96"/>
    </row>
    <row r="43" spans="1:43" ht="16.350000000000001" customHeight="1">
      <c r="A43" s="2"/>
      <c r="B43" s="23"/>
      <c r="C43" s="43"/>
      <c r="D43" s="43"/>
      <c r="E43" s="43"/>
      <c r="F43" s="43"/>
      <c r="G43" s="43"/>
      <c r="H43" s="43"/>
      <c r="I43" s="5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103"/>
      <c r="AI43" s="2"/>
      <c r="AJ43" s="2"/>
      <c r="AK43" s="88"/>
      <c r="AL43" s="92"/>
      <c r="AM43" s="92"/>
      <c r="AN43" s="92"/>
      <c r="AO43" s="92"/>
      <c r="AP43" s="92"/>
      <c r="AQ43" s="96"/>
    </row>
    <row r="44" spans="1:43" ht="16.350000000000001" customHeight="1">
      <c r="A44" s="2"/>
      <c r="B44" s="23"/>
      <c r="C44" s="43"/>
      <c r="D44" s="43"/>
      <c r="E44" s="43"/>
      <c r="F44" s="43"/>
      <c r="G44" s="43"/>
      <c r="H44" s="43"/>
      <c r="I44" s="5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103"/>
      <c r="AI44" s="2"/>
      <c r="AJ44" s="2"/>
      <c r="AK44" s="88"/>
      <c r="AL44" s="92"/>
      <c r="AM44" s="92"/>
      <c r="AN44" s="92"/>
      <c r="AO44" s="92"/>
      <c r="AP44" s="92"/>
      <c r="AQ44" s="96"/>
    </row>
    <row r="45" spans="1:43" ht="16.350000000000001" customHeight="1">
      <c r="A45" s="2"/>
      <c r="B45" s="23"/>
      <c r="C45" s="43"/>
      <c r="D45" s="43"/>
      <c r="E45" s="43"/>
      <c r="F45" s="43"/>
      <c r="G45" s="43"/>
      <c r="H45" s="43"/>
      <c r="I45" s="59"/>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103"/>
      <c r="AI45" s="2"/>
      <c r="AJ45" s="2"/>
      <c r="AK45" s="88"/>
      <c r="AL45" s="92"/>
      <c r="AM45" s="92"/>
      <c r="AN45" s="92"/>
      <c r="AO45" s="92"/>
      <c r="AP45" s="92"/>
      <c r="AQ45" s="96"/>
    </row>
    <row r="46" spans="1:43" ht="16.350000000000001" customHeight="1">
      <c r="A46" s="2"/>
      <c r="B46" s="23"/>
      <c r="C46" s="43"/>
      <c r="D46" s="43"/>
      <c r="E46" s="43"/>
      <c r="F46" s="43"/>
      <c r="G46" s="43"/>
      <c r="H46" s="43"/>
      <c r="I46" s="59"/>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103"/>
      <c r="AI46" s="2"/>
      <c r="AJ46" s="2"/>
      <c r="AK46" s="88"/>
      <c r="AL46" s="92"/>
      <c r="AM46" s="92"/>
      <c r="AN46" s="92"/>
      <c r="AO46" s="92"/>
      <c r="AP46" s="92"/>
      <c r="AQ46" s="96"/>
    </row>
    <row r="47" spans="1:43" ht="16.350000000000001" customHeight="1">
      <c r="A47" s="2"/>
      <c r="B47" s="23"/>
      <c r="C47" s="43"/>
      <c r="D47" s="43"/>
      <c r="E47" s="43"/>
      <c r="F47" s="43"/>
      <c r="G47" s="43"/>
      <c r="H47" s="43"/>
      <c r="I47" s="59"/>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103"/>
      <c r="AI47" s="2"/>
      <c r="AJ47" s="2"/>
      <c r="AK47" s="88"/>
      <c r="AL47" s="92"/>
      <c r="AM47" s="92"/>
      <c r="AN47" s="92"/>
      <c r="AO47" s="92"/>
      <c r="AP47" s="92"/>
      <c r="AQ47" s="96"/>
    </row>
    <row r="48" spans="1:43" ht="16.350000000000001" customHeight="1">
      <c r="A48" s="2"/>
      <c r="B48" s="23"/>
      <c r="C48" s="43"/>
      <c r="D48" s="43"/>
      <c r="E48" s="43"/>
      <c r="F48" s="43"/>
      <c r="G48" s="43"/>
      <c r="H48" s="43"/>
      <c r="I48" s="59"/>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103"/>
      <c r="AI48" s="2"/>
      <c r="AJ48" s="2"/>
      <c r="AK48" s="88"/>
      <c r="AL48" s="92"/>
      <c r="AM48" s="92"/>
      <c r="AN48" s="92"/>
      <c r="AO48" s="92"/>
      <c r="AP48" s="92"/>
      <c r="AQ48" s="96"/>
    </row>
    <row r="49" spans="1:43" ht="16.350000000000001" customHeight="1">
      <c r="A49" s="2"/>
      <c r="B49" s="23"/>
      <c r="C49" s="43"/>
      <c r="D49" s="43"/>
      <c r="E49" s="43"/>
      <c r="F49" s="43"/>
      <c r="G49" s="43"/>
      <c r="H49" s="43"/>
      <c r="I49" s="59"/>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103"/>
      <c r="AI49" s="2"/>
      <c r="AJ49" s="2"/>
      <c r="AK49" s="88"/>
      <c r="AL49" s="92"/>
      <c r="AM49" s="92"/>
      <c r="AN49" s="92"/>
      <c r="AO49" s="92"/>
      <c r="AP49" s="92"/>
      <c r="AQ49" s="96"/>
    </row>
    <row r="50" spans="1:43" ht="16.350000000000001" customHeight="1">
      <c r="A50" s="2"/>
      <c r="B50" s="23"/>
      <c r="C50" s="43"/>
      <c r="D50" s="43"/>
      <c r="E50" s="43"/>
      <c r="F50" s="43"/>
      <c r="G50" s="43"/>
      <c r="H50" s="43"/>
      <c r="I50" s="59"/>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103"/>
      <c r="AI50" s="2"/>
      <c r="AJ50" s="2"/>
      <c r="AK50" s="88"/>
      <c r="AL50" s="92"/>
      <c r="AM50" s="92"/>
      <c r="AN50" s="92"/>
      <c r="AO50" s="92"/>
      <c r="AP50" s="92"/>
      <c r="AQ50" s="96"/>
    </row>
    <row r="51" spans="1:43" ht="16.350000000000001" customHeight="1">
      <c r="A51" s="2"/>
      <c r="B51" s="23"/>
      <c r="C51" s="43"/>
      <c r="D51" s="43"/>
      <c r="E51" s="43"/>
      <c r="F51" s="43"/>
      <c r="G51" s="43"/>
      <c r="H51" s="43"/>
      <c r="I51" s="59"/>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103"/>
      <c r="AI51" s="2"/>
      <c r="AJ51" s="2"/>
      <c r="AK51" s="88"/>
      <c r="AL51" s="92"/>
      <c r="AM51" s="92"/>
      <c r="AN51" s="92"/>
      <c r="AO51" s="92"/>
      <c r="AP51" s="92"/>
      <c r="AQ51" s="96"/>
    </row>
    <row r="52" spans="1:43" ht="16.350000000000001" customHeight="1">
      <c r="A52" s="2"/>
      <c r="B52" s="23"/>
      <c r="C52" s="43"/>
      <c r="D52" s="43"/>
      <c r="E52" s="43"/>
      <c r="F52" s="43"/>
      <c r="G52" s="43"/>
      <c r="H52" s="43"/>
      <c r="I52" s="59"/>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103"/>
      <c r="AI52" s="2"/>
      <c r="AJ52" s="2"/>
      <c r="AK52" s="88"/>
      <c r="AL52" s="92"/>
      <c r="AM52" s="92"/>
      <c r="AN52" s="92"/>
      <c r="AO52" s="92"/>
      <c r="AP52" s="92"/>
      <c r="AQ52" s="96"/>
    </row>
    <row r="53" spans="1:43" ht="16.350000000000001" customHeight="1">
      <c r="A53" s="2"/>
      <c r="B53" s="23"/>
      <c r="C53" s="43"/>
      <c r="D53" s="43"/>
      <c r="E53" s="43"/>
      <c r="F53" s="43"/>
      <c r="G53" s="43"/>
      <c r="H53" s="43"/>
      <c r="I53" s="59"/>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103"/>
      <c r="AI53" s="2"/>
      <c r="AJ53" s="2"/>
      <c r="AK53" s="88"/>
      <c r="AL53" s="92"/>
      <c r="AM53" s="92"/>
      <c r="AN53" s="92"/>
      <c r="AO53" s="92"/>
      <c r="AP53" s="92"/>
      <c r="AQ53" s="96"/>
    </row>
    <row r="54" spans="1:43" ht="16.350000000000001" customHeight="1">
      <c r="A54" s="2"/>
      <c r="B54" s="23"/>
      <c r="C54" s="43"/>
      <c r="D54" s="43"/>
      <c r="E54" s="43"/>
      <c r="F54" s="43"/>
      <c r="G54" s="43"/>
      <c r="H54" s="43"/>
      <c r="I54" s="59"/>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103"/>
      <c r="AI54" s="2"/>
      <c r="AJ54" s="2"/>
      <c r="AK54" s="88"/>
      <c r="AL54" s="92"/>
      <c r="AM54" s="92"/>
      <c r="AN54" s="92"/>
      <c r="AO54" s="92"/>
      <c r="AP54" s="92"/>
      <c r="AQ54" s="96"/>
    </row>
    <row r="55" spans="1:43" ht="16.350000000000001" customHeight="1">
      <c r="A55" s="2"/>
      <c r="B55" s="23"/>
      <c r="C55" s="43"/>
      <c r="D55" s="43"/>
      <c r="E55" s="43"/>
      <c r="F55" s="43"/>
      <c r="G55" s="43"/>
      <c r="H55" s="43"/>
      <c r="I55" s="59"/>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103"/>
      <c r="AI55" s="2"/>
      <c r="AJ55" s="2"/>
      <c r="AK55" s="88"/>
      <c r="AL55" s="92"/>
      <c r="AM55" s="92"/>
      <c r="AN55" s="92"/>
      <c r="AO55" s="92"/>
      <c r="AP55" s="92"/>
      <c r="AQ55" s="96"/>
    </row>
    <row r="56" spans="1:43" ht="16.350000000000001" customHeight="1">
      <c r="A56" s="2"/>
      <c r="B56" s="23"/>
      <c r="C56" s="43"/>
      <c r="D56" s="43"/>
      <c r="E56" s="43"/>
      <c r="F56" s="43"/>
      <c r="G56" s="43"/>
      <c r="H56" s="43"/>
      <c r="I56" s="59"/>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103"/>
      <c r="AI56" s="2"/>
      <c r="AJ56" s="2"/>
      <c r="AK56" s="88"/>
      <c r="AL56" s="92"/>
      <c r="AM56" s="92"/>
      <c r="AN56" s="92"/>
      <c r="AO56" s="92"/>
      <c r="AP56" s="92"/>
      <c r="AQ56" s="96"/>
    </row>
    <row r="57" spans="1:43" ht="16.350000000000001" customHeight="1">
      <c r="A57" s="2"/>
      <c r="B57" s="23"/>
      <c r="C57" s="43"/>
      <c r="D57" s="43"/>
      <c r="E57" s="43"/>
      <c r="F57" s="43"/>
      <c r="G57" s="43"/>
      <c r="H57" s="43"/>
      <c r="I57" s="59"/>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103"/>
      <c r="AI57" s="2"/>
      <c r="AJ57" s="2"/>
      <c r="AK57" s="88"/>
      <c r="AL57" s="92"/>
      <c r="AM57" s="92"/>
      <c r="AN57" s="92"/>
      <c r="AO57" s="92"/>
      <c r="AP57" s="92"/>
      <c r="AQ57" s="96"/>
    </row>
    <row r="58" spans="1:43" ht="16.350000000000001" customHeight="1">
      <c r="A58" s="2"/>
      <c r="B58" s="23"/>
      <c r="C58" s="43"/>
      <c r="D58" s="43"/>
      <c r="E58" s="43"/>
      <c r="F58" s="43"/>
      <c r="G58" s="43"/>
      <c r="H58" s="43"/>
      <c r="I58" s="59"/>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103"/>
      <c r="AI58" s="2"/>
      <c r="AJ58" s="2"/>
      <c r="AK58" s="88"/>
      <c r="AL58" s="92"/>
      <c r="AM58" s="92"/>
      <c r="AN58" s="92"/>
      <c r="AO58" s="92"/>
      <c r="AP58" s="92"/>
      <c r="AQ58" s="96"/>
    </row>
    <row r="59" spans="1:43" ht="16.350000000000001" customHeight="1">
      <c r="A59" s="2"/>
      <c r="B59" s="23"/>
      <c r="C59" s="43"/>
      <c r="D59" s="43"/>
      <c r="E59" s="43"/>
      <c r="F59" s="43"/>
      <c r="G59" s="43"/>
      <c r="H59" s="43"/>
      <c r="I59" s="59"/>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103"/>
      <c r="AI59" s="2"/>
      <c r="AJ59" s="2"/>
      <c r="AK59" s="88"/>
      <c r="AL59" s="92"/>
      <c r="AM59" s="92"/>
      <c r="AN59" s="92"/>
      <c r="AO59" s="92"/>
      <c r="AP59" s="92"/>
      <c r="AQ59" s="96"/>
    </row>
    <row r="60" spans="1:43" ht="16.350000000000001" customHeight="1">
      <c r="A60" s="2"/>
      <c r="B60" s="23"/>
      <c r="C60" s="43"/>
      <c r="D60" s="43"/>
      <c r="E60" s="43"/>
      <c r="F60" s="43"/>
      <c r="G60" s="43"/>
      <c r="H60" s="43"/>
      <c r="I60" s="59"/>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103"/>
      <c r="AI60" s="2"/>
      <c r="AJ60" s="2"/>
      <c r="AK60" s="88"/>
      <c r="AL60" s="92"/>
      <c r="AM60" s="92"/>
      <c r="AN60" s="92"/>
      <c r="AO60" s="92"/>
      <c r="AP60" s="92"/>
      <c r="AQ60" s="96"/>
    </row>
    <row r="61" spans="1:43" ht="16.350000000000001" customHeight="1">
      <c r="A61" s="2"/>
      <c r="B61" s="23"/>
      <c r="C61" s="43"/>
      <c r="D61" s="43"/>
      <c r="E61" s="43"/>
      <c r="F61" s="43"/>
      <c r="G61" s="43"/>
      <c r="H61" s="43"/>
      <c r="I61" s="59"/>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103"/>
      <c r="AI61" s="2"/>
      <c r="AJ61" s="2"/>
      <c r="AK61" s="88"/>
      <c r="AL61" s="92"/>
      <c r="AM61" s="92"/>
      <c r="AN61" s="92"/>
      <c r="AO61" s="92"/>
      <c r="AP61" s="92"/>
      <c r="AQ61" s="96"/>
    </row>
    <row r="62" spans="1:43" ht="16.350000000000001" customHeight="1">
      <c r="A62" s="2"/>
      <c r="B62" s="23"/>
      <c r="C62" s="43"/>
      <c r="D62" s="43"/>
      <c r="E62" s="43"/>
      <c r="F62" s="43"/>
      <c r="G62" s="43"/>
      <c r="H62" s="43"/>
      <c r="I62" s="59"/>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103"/>
      <c r="AI62" s="2"/>
      <c r="AJ62" s="2"/>
      <c r="AK62" s="88"/>
      <c r="AL62" s="92"/>
      <c r="AM62" s="92"/>
      <c r="AN62" s="92"/>
      <c r="AO62" s="92"/>
      <c r="AP62" s="92"/>
      <c r="AQ62" s="96"/>
    </row>
    <row r="63" spans="1:43" ht="16.350000000000001" customHeight="1">
      <c r="A63" s="2"/>
      <c r="B63" s="23"/>
      <c r="C63" s="43"/>
      <c r="D63" s="43"/>
      <c r="E63" s="43"/>
      <c r="F63" s="43"/>
      <c r="G63" s="43"/>
      <c r="H63" s="43"/>
      <c r="I63" s="59"/>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103"/>
      <c r="AI63" s="2"/>
      <c r="AJ63" s="2"/>
      <c r="AK63" s="88"/>
      <c r="AL63" s="92"/>
      <c r="AM63" s="92"/>
      <c r="AN63" s="92"/>
      <c r="AO63" s="92"/>
      <c r="AP63" s="92"/>
      <c r="AQ63" s="96"/>
    </row>
    <row r="64" spans="1:43" ht="16.350000000000001" customHeight="1">
      <c r="A64" s="2"/>
      <c r="B64" s="23"/>
      <c r="C64" s="43"/>
      <c r="D64" s="43"/>
      <c r="E64" s="43"/>
      <c r="F64" s="43"/>
      <c r="G64" s="43"/>
      <c r="H64" s="43"/>
      <c r="I64" s="59"/>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103"/>
      <c r="AI64" s="2"/>
      <c r="AJ64" s="2"/>
      <c r="AK64" s="88"/>
      <c r="AL64" s="92"/>
      <c r="AM64" s="92"/>
      <c r="AN64" s="92"/>
      <c r="AO64" s="92"/>
      <c r="AP64" s="92"/>
      <c r="AQ64" s="96"/>
    </row>
    <row r="65" spans="1:43" ht="16.350000000000001" customHeight="1">
      <c r="A65" s="2"/>
      <c r="B65" s="23"/>
      <c r="C65" s="43"/>
      <c r="D65" s="43"/>
      <c r="E65" s="43"/>
      <c r="F65" s="43"/>
      <c r="G65" s="43"/>
      <c r="H65" s="43"/>
      <c r="I65" s="59"/>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103"/>
      <c r="AI65" s="2"/>
      <c r="AJ65" s="2"/>
      <c r="AK65" s="88"/>
      <c r="AL65" s="92"/>
      <c r="AM65" s="92"/>
      <c r="AN65" s="92"/>
      <c r="AO65" s="92"/>
      <c r="AP65" s="92"/>
      <c r="AQ65" s="96"/>
    </row>
    <row r="66" spans="1:43" ht="16.350000000000001" customHeight="1">
      <c r="A66" s="2"/>
      <c r="B66" s="23"/>
      <c r="C66" s="43"/>
      <c r="D66" s="43"/>
      <c r="E66" s="43"/>
      <c r="F66" s="43"/>
      <c r="G66" s="43"/>
      <c r="H66" s="43"/>
      <c r="I66" s="59"/>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103"/>
      <c r="AI66" s="2"/>
      <c r="AJ66" s="2"/>
      <c r="AK66" s="88"/>
      <c r="AL66" s="92"/>
      <c r="AM66" s="92"/>
      <c r="AN66" s="92"/>
      <c r="AO66" s="92"/>
      <c r="AP66" s="92"/>
      <c r="AQ66" s="96"/>
    </row>
    <row r="67" spans="1:43" ht="16.350000000000001" customHeight="1">
      <c r="A67" s="2"/>
      <c r="B67" s="23"/>
      <c r="C67" s="43"/>
      <c r="D67" s="43"/>
      <c r="E67" s="43"/>
      <c r="F67" s="43"/>
      <c r="G67" s="43"/>
      <c r="H67" s="43"/>
      <c r="I67" s="59"/>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103"/>
      <c r="AI67" s="2"/>
      <c r="AJ67" s="2"/>
      <c r="AK67" s="88"/>
      <c r="AL67" s="92"/>
      <c r="AM67" s="92"/>
      <c r="AN67" s="92"/>
      <c r="AO67" s="92"/>
      <c r="AP67" s="92"/>
      <c r="AQ67" s="96"/>
    </row>
    <row r="68" spans="1:43" ht="16.350000000000001" customHeight="1">
      <c r="A68" s="2"/>
      <c r="B68" s="23"/>
      <c r="C68" s="43"/>
      <c r="D68" s="43"/>
      <c r="E68" s="43"/>
      <c r="F68" s="43"/>
      <c r="G68" s="43"/>
      <c r="H68" s="43"/>
      <c r="I68" s="59"/>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103"/>
      <c r="AI68" s="2"/>
      <c r="AJ68" s="2"/>
      <c r="AK68" s="88"/>
      <c r="AL68" s="92"/>
      <c r="AM68" s="92"/>
      <c r="AN68" s="92"/>
      <c r="AO68" s="92"/>
      <c r="AP68" s="92"/>
      <c r="AQ68" s="96"/>
    </row>
    <row r="69" spans="1:43" ht="16.350000000000001" customHeight="1">
      <c r="A69" s="2"/>
      <c r="B69" s="23"/>
      <c r="C69" s="43"/>
      <c r="D69" s="43"/>
      <c r="E69" s="43"/>
      <c r="F69" s="43"/>
      <c r="G69" s="43"/>
      <c r="H69" s="43"/>
      <c r="I69" s="59"/>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103"/>
      <c r="AI69" s="2"/>
      <c r="AJ69" s="2"/>
      <c r="AK69" s="88"/>
      <c r="AL69" s="92"/>
      <c r="AM69" s="92"/>
      <c r="AN69" s="92"/>
      <c r="AO69" s="92"/>
      <c r="AP69" s="92"/>
      <c r="AQ69" s="96"/>
    </row>
    <row r="70" spans="1:43" ht="16.350000000000001" customHeight="1">
      <c r="A70" s="2"/>
      <c r="B70" s="23"/>
      <c r="C70" s="43"/>
      <c r="D70" s="43"/>
      <c r="E70" s="43"/>
      <c r="F70" s="43"/>
      <c r="G70" s="43"/>
      <c r="H70" s="43"/>
      <c r="I70" s="59"/>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103"/>
      <c r="AI70" s="2"/>
      <c r="AJ70" s="2"/>
      <c r="AK70" s="88"/>
      <c r="AL70" s="92"/>
      <c r="AM70" s="92"/>
      <c r="AN70" s="92"/>
      <c r="AO70" s="92"/>
      <c r="AP70" s="92"/>
      <c r="AQ70" s="96"/>
    </row>
    <row r="71" spans="1:43" ht="16.350000000000001" customHeight="1">
      <c r="A71" s="2"/>
      <c r="B71" s="23"/>
      <c r="C71" s="43"/>
      <c r="D71" s="43"/>
      <c r="E71" s="43"/>
      <c r="F71" s="43"/>
      <c r="G71" s="43"/>
      <c r="H71" s="43"/>
      <c r="I71" s="59"/>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103"/>
      <c r="AI71" s="2"/>
      <c r="AJ71" s="2"/>
      <c r="AK71" s="88"/>
      <c r="AL71" s="92"/>
      <c r="AM71" s="92"/>
      <c r="AN71" s="92"/>
      <c r="AO71" s="92"/>
      <c r="AP71" s="92"/>
      <c r="AQ71" s="96"/>
    </row>
    <row r="72" spans="1:43" ht="16.350000000000001" customHeight="1">
      <c r="A72" s="2"/>
      <c r="B72" s="23"/>
      <c r="C72" s="43"/>
      <c r="D72" s="43"/>
      <c r="E72" s="43"/>
      <c r="F72" s="43"/>
      <c r="G72" s="43"/>
      <c r="H72" s="43"/>
      <c r="I72" s="59"/>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103"/>
      <c r="AI72" s="2"/>
      <c r="AJ72" s="2"/>
      <c r="AK72" s="88"/>
      <c r="AL72" s="92"/>
      <c r="AM72" s="92"/>
      <c r="AN72" s="92"/>
      <c r="AO72" s="92"/>
      <c r="AP72" s="92"/>
      <c r="AQ72" s="96"/>
    </row>
    <row r="73" spans="1:43" ht="16.350000000000001" customHeight="1">
      <c r="A73" s="2"/>
      <c r="B73" s="23"/>
      <c r="C73" s="43"/>
      <c r="D73" s="43"/>
      <c r="E73" s="43"/>
      <c r="F73" s="43"/>
      <c r="G73" s="43"/>
      <c r="H73" s="43"/>
      <c r="I73" s="59"/>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103"/>
      <c r="AI73" s="2"/>
      <c r="AJ73" s="2"/>
      <c r="AK73" s="88"/>
      <c r="AL73" s="92"/>
      <c r="AM73" s="92"/>
      <c r="AN73" s="92"/>
      <c r="AO73" s="92"/>
      <c r="AP73" s="92"/>
      <c r="AQ73" s="96"/>
    </row>
    <row r="74" spans="1:43" ht="16.350000000000001" customHeight="1">
      <c r="A74" s="2"/>
      <c r="B74" s="23"/>
      <c r="C74" s="43"/>
      <c r="D74" s="43"/>
      <c r="E74" s="43"/>
      <c r="F74" s="43"/>
      <c r="G74" s="43"/>
      <c r="H74" s="43"/>
      <c r="I74" s="59"/>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103"/>
      <c r="AI74" s="2"/>
      <c r="AJ74" s="2"/>
      <c r="AK74" s="88"/>
      <c r="AL74" s="92"/>
      <c r="AM74" s="92"/>
      <c r="AN74" s="92"/>
      <c r="AO74" s="92"/>
      <c r="AP74" s="92"/>
      <c r="AQ74" s="96"/>
    </row>
    <row r="75" spans="1:43" ht="16.350000000000001" customHeight="1">
      <c r="A75" s="2"/>
      <c r="B75" s="23"/>
      <c r="C75" s="43"/>
      <c r="D75" s="43"/>
      <c r="E75" s="43"/>
      <c r="F75" s="43"/>
      <c r="G75" s="43"/>
      <c r="H75" s="43"/>
      <c r="I75" s="59"/>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103"/>
      <c r="AI75" s="2"/>
      <c r="AJ75" s="2"/>
      <c r="AK75" s="88"/>
      <c r="AL75" s="92"/>
      <c r="AM75" s="92"/>
      <c r="AN75" s="92"/>
      <c r="AO75" s="92"/>
      <c r="AP75" s="92"/>
      <c r="AQ75" s="96"/>
    </row>
    <row r="76" spans="1:43" ht="16.350000000000001" customHeight="1">
      <c r="A76" s="2"/>
      <c r="B76" s="23"/>
      <c r="C76" s="43"/>
      <c r="D76" s="43"/>
      <c r="E76" s="43"/>
      <c r="F76" s="43"/>
      <c r="G76" s="43"/>
      <c r="H76" s="43"/>
      <c r="I76" s="59"/>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103"/>
      <c r="AI76" s="2"/>
      <c r="AJ76" s="2"/>
      <c r="AK76" s="88"/>
      <c r="AL76" s="92"/>
      <c r="AM76" s="92"/>
      <c r="AN76" s="92"/>
      <c r="AO76" s="92"/>
      <c r="AP76" s="92"/>
      <c r="AQ76" s="96"/>
    </row>
    <row r="77" spans="1:43" ht="16.350000000000001" customHeight="1">
      <c r="A77" s="2"/>
      <c r="B77" s="23"/>
      <c r="C77" s="43"/>
      <c r="D77" s="43"/>
      <c r="E77" s="43"/>
      <c r="F77" s="43"/>
      <c r="G77" s="43"/>
      <c r="H77" s="43"/>
      <c r="I77" s="59"/>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103"/>
      <c r="AI77" s="2"/>
      <c r="AJ77" s="2"/>
      <c r="AK77" s="88"/>
      <c r="AL77" s="92"/>
      <c r="AM77" s="92"/>
      <c r="AN77" s="92"/>
      <c r="AO77" s="92"/>
      <c r="AP77" s="92"/>
      <c r="AQ77" s="96"/>
    </row>
    <row r="78" spans="1:43" ht="16.350000000000001" customHeight="1">
      <c r="A78" s="2"/>
      <c r="B78" s="23"/>
      <c r="C78" s="43"/>
      <c r="D78" s="43"/>
      <c r="E78" s="43"/>
      <c r="F78" s="43"/>
      <c r="G78" s="43"/>
      <c r="H78" s="43"/>
      <c r="I78" s="59"/>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103"/>
      <c r="AI78" s="2"/>
      <c r="AJ78" s="2"/>
      <c r="AK78" s="88"/>
      <c r="AL78" s="92"/>
      <c r="AM78" s="92"/>
      <c r="AN78" s="92"/>
      <c r="AO78" s="92"/>
      <c r="AP78" s="92"/>
      <c r="AQ78" s="96"/>
    </row>
    <row r="79" spans="1:43" ht="16.350000000000001" customHeight="1">
      <c r="A79" s="2"/>
      <c r="B79" s="23"/>
      <c r="C79" s="43"/>
      <c r="D79" s="43"/>
      <c r="E79" s="43"/>
      <c r="F79" s="43"/>
      <c r="G79" s="43"/>
      <c r="H79" s="43"/>
      <c r="I79" s="59"/>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103"/>
      <c r="AI79" s="2"/>
      <c r="AJ79" s="2"/>
      <c r="AK79" s="88"/>
      <c r="AL79" s="92"/>
      <c r="AM79" s="92"/>
      <c r="AN79" s="92"/>
      <c r="AO79" s="92"/>
      <c r="AP79" s="92"/>
      <c r="AQ79" s="96"/>
    </row>
    <row r="80" spans="1:43" ht="16.350000000000001" customHeight="1">
      <c r="A80" s="2"/>
      <c r="B80" s="23"/>
      <c r="C80" s="43"/>
      <c r="D80" s="43"/>
      <c r="E80" s="43"/>
      <c r="F80" s="43"/>
      <c r="G80" s="43"/>
      <c r="H80" s="43"/>
      <c r="I80" s="59"/>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103"/>
      <c r="AI80" s="2"/>
      <c r="AJ80" s="2"/>
      <c r="AK80" s="88"/>
      <c r="AL80" s="92"/>
      <c r="AM80" s="92"/>
      <c r="AN80" s="92"/>
      <c r="AO80" s="92"/>
      <c r="AP80" s="92"/>
      <c r="AQ80" s="96"/>
    </row>
    <row r="81" spans="1:43" ht="16.350000000000001" customHeight="1">
      <c r="A81" s="2"/>
      <c r="B81" s="23"/>
      <c r="C81" s="43"/>
      <c r="D81" s="43"/>
      <c r="E81" s="43"/>
      <c r="F81" s="43"/>
      <c r="G81" s="43"/>
      <c r="H81" s="43"/>
      <c r="I81" s="59"/>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103"/>
      <c r="AI81" s="2"/>
      <c r="AJ81" s="2"/>
      <c r="AK81" s="88"/>
      <c r="AL81" s="92"/>
      <c r="AM81" s="92"/>
      <c r="AN81" s="92"/>
      <c r="AO81" s="92"/>
      <c r="AP81" s="92"/>
      <c r="AQ81" s="96"/>
    </row>
    <row r="82" spans="1:43" ht="16.350000000000001" customHeight="1">
      <c r="A82" s="2"/>
      <c r="B82" s="23"/>
      <c r="C82" s="43"/>
      <c r="D82" s="43"/>
      <c r="E82" s="43"/>
      <c r="F82" s="43"/>
      <c r="G82" s="43"/>
      <c r="H82" s="43"/>
      <c r="I82" s="59"/>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103"/>
      <c r="AI82" s="2"/>
      <c r="AJ82" s="2"/>
      <c r="AK82" s="88"/>
      <c r="AL82" s="92"/>
      <c r="AM82" s="92"/>
      <c r="AN82" s="92"/>
      <c r="AO82" s="92"/>
      <c r="AP82" s="92"/>
      <c r="AQ82" s="96"/>
    </row>
    <row r="83" spans="1:43" ht="16.350000000000001" customHeight="1">
      <c r="A83" s="2"/>
      <c r="B83" s="23"/>
      <c r="C83" s="43"/>
      <c r="D83" s="43"/>
      <c r="E83" s="43"/>
      <c r="F83" s="43"/>
      <c r="G83" s="43"/>
      <c r="H83" s="43"/>
      <c r="I83" s="59"/>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103"/>
      <c r="AI83" s="2"/>
      <c r="AJ83" s="2"/>
      <c r="AK83" s="88"/>
      <c r="AL83" s="92"/>
      <c r="AM83" s="92"/>
      <c r="AN83" s="92"/>
      <c r="AO83" s="92"/>
      <c r="AP83" s="92"/>
      <c r="AQ83" s="96"/>
    </row>
    <row r="84" spans="1:43" ht="16.350000000000001" customHeight="1">
      <c r="A84" s="2"/>
      <c r="B84" s="23"/>
      <c r="C84" s="43"/>
      <c r="D84" s="43"/>
      <c r="E84" s="43"/>
      <c r="F84" s="43"/>
      <c r="G84" s="43"/>
      <c r="H84" s="43"/>
      <c r="I84" s="59"/>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103"/>
      <c r="AI84" s="2"/>
      <c r="AJ84" s="2"/>
      <c r="AK84" s="88"/>
      <c r="AL84" s="92"/>
      <c r="AM84" s="92"/>
      <c r="AN84" s="92"/>
      <c r="AO84" s="92"/>
      <c r="AP84" s="92"/>
      <c r="AQ84" s="96"/>
    </row>
    <row r="85" spans="1:43" ht="16.350000000000001" customHeight="1">
      <c r="A85" s="2"/>
      <c r="B85" s="23"/>
      <c r="C85" s="43"/>
      <c r="D85" s="43"/>
      <c r="E85" s="43"/>
      <c r="F85" s="43"/>
      <c r="G85" s="43"/>
      <c r="H85" s="43"/>
      <c r="I85" s="59"/>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103"/>
      <c r="AI85" s="2"/>
      <c r="AJ85" s="2"/>
      <c r="AK85" s="88"/>
      <c r="AL85" s="92"/>
      <c r="AM85" s="92"/>
      <c r="AN85" s="92"/>
      <c r="AO85" s="92"/>
      <c r="AP85" s="92"/>
      <c r="AQ85" s="96"/>
    </row>
    <row r="86" spans="1:43" ht="16.350000000000001" customHeight="1">
      <c r="A86" s="2"/>
      <c r="B86" s="23"/>
      <c r="C86" s="43"/>
      <c r="D86" s="43"/>
      <c r="E86" s="43"/>
      <c r="F86" s="43"/>
      <c r="G86" s="43"/>
      <c r="H86" s="43"/>
      <c r="I86" s="59"/>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103"/>
      <c r="AI86" s="2"/>
      <c r="AJ86" s="2"/>
      <c r="AK86" s="88"/>
      <c r="AL86" s="92"/>
      <c r="AM86" s="92"/>
      <c r="AN86" s="92"/>
      <c r="AO86" s="92"/>
      <c r="AP86" s="92"/>
      <c r="AQ86" s="96"/>
    </row>
    <row r="87" spans="1:43" ht="16.350000000000001" customHeight="1">
      <c r="A87" s="2"/>
      <c r="B87" s="23"/>
      <c r="C87" s="43"/>
      <c r="D87" s="43"/>
      <c r="E87" s="43"/>
      <c r="F87" s="43"/>
      <c r="G87" s="43"/>
      <c r="H87" s="43"/>
      <c r="I87" s="59"/>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103"/>
      <c r="AI87" s="2"/>
      <c r="AJ87" s="2"/>
      <c r="AK87" s="88"/>
      <c r="AL87" s="92"/>
      <c r="AM87" s="92"/>
      <c r="AN87" s="92"/>
      <c r="AO87" s="92"/>
      <c r="AP87" s="92"/>
      <c r="AQ87" s="96"/>
    </row>
    <row r="88" spans="1:43" ht="16.350000000000001" customHeight="1">
      <c r="A88" s="2"/>
      <c r="B88" s="23"/>
      <c r="C88" s="43"/>
      <c r="D88" s="43"/>
      <c r="E88" s="43"/>
      <c r="F88" s="43"/>
      <c r="G88" s="43"/>
      <c r="H88" s="43"/>
      <c r="I88" s="59"/>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103"/>
      <c r="AI88" s="2"/>
      <c r="AJ88" s="2"/>
      <c r="AK88" s="88"/>
      <c r="AL88" s="92"/>
      <c r="AM88" s="92"/>
      <c r="AN88" s="92"/>
      <c r="AO88" s="92"/>
      <c r="AP88" s="92"/>
      <c r="AQ88" s="96"/>
    </row>
    <row r="89" spans="1:43" ht="16.350000000000001" customHeight="1">
      <c r="A89" s="2"/>
      <c r="B89" s="23"/>
      <c r="C89" s="43"/>
      <c r="D89" s="43"/>
      <c r="E89" s="43"/>
      <c r="F89" s="43"/>
      <c r="G89" s="43"/>
      <c r="H89" s="43"/>
      <c r="I89" s="59"/>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103"/>
      <c r="AI89" s="2"/>
      <c r="AJ89" s="2"/>
      <c r="AK89" s="88"/>
      <c r="AL89" s="92"/>
      <c r="AM89" s="92"/>
      <c r="AN89" s="92"/>
      <c r="AO89" s="92"/>
      <c r="AP89" s="92"/>
      <c r="AQ89" s="96"/>
    </row>
    <row r="90" spans="1:43" ht="16.350000000000001" customHeight="1">
      <c r="A90" s="2"/>
      <c r="B90" s="23"/>
      <c r="C90" s="43"/>
      <c r="D90" s="43"/>
      <c r="E90" s="43"/>
      <c r="F90" s="43"/>
      <c r="G90" s="43"/>
      <c r="H90" s="43"/>
      <c r="I90" s="59"/>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103"/>
      <c r="AI90" s="2"/>
      <c r="AJ90" s="2"/>
      <c r="AK90" s="88"/>
      <c r="AL90" s="92"/>
      <c r="AM90" s="92"/>
      <c r="AN90" s="92"/>
      <c r="AO90" s="92"/>
      <c r="AP90" s="92"/>
      <c r="AQ90" s="96"/>
    </row>
    <row r="91" spans="1:43" ht="16.350000000000001" customHeight="1">
      <c r="A91" s="2"/>
      <c r="B91" s="23"/>
      <c r="C91" s="43"/>
      <c r="D91" s="43"/>
      <c r="E91" s="43"/>
      <c r="F91" s="43"/>
      <c r="G91" s="43"/>
      <c r="H91" s="43"/>
      <c r="I91" s="59"/>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103"/>
      <c r="AI91" s="2"/>
      <c r="AJ91" s="2"/>
      <c r="AK91" s="88"/>
      <c r="AL91" s="92"/>
      <c r="AM91" s="92"/>
      <c r="AN91" s="92"/>
      <c r="AO91" s="92"/>
      <c r="AP91" s="92"/>
      <c r="AQ91" s="96"/>
    </row>
    <row r="92" spans="1:43" ht="16.350000000000001" customHeight="1">
      <c r="A92" s="2"/>
      <c r="B92" s="23"/>
      <c r="C92" s="43"/>
      <c r="D92" s="43"/>
      <c r="E92" s="43"/>
      <c r="F92" s="43"/>
      <c r="G92" s="43"/>
      <c r="H92" s="43"/>
      <c r="I92" s="59"/>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103"/>
      <c r="AI92" s="2"/>
      <c r="AJ92" s="2"/>
      <c r="AK92" s="88"/>
      <c r="AL92" s="92"/>
      <c r="AM92" s="92"/>
      <c r="AN92" s="92"/>
      <c r="AO92" s="92"/>
      <c r="AP92" s="92"/>
      <c r="AQ92" s="96"/>
    </row>
    <row r="93" spans="1:43" ht="16.350000000000001" customHeight="1">
      <c r="A93" s="2"/>
      <c r="B93" s="23"/>
      <c r="C93" s="43"/>
      <c r="D93" s="43"/>
      <c r="E93" s="43"/>
      <c r="F93" s="43"/>
      <c r="G93" s="43"/>
      <c r="H93" s="43"/>
      <c r="I93" s="59"/>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103"/>
      <c r="AI93" s="2"/>
      <c r="AJ93" s="2"/>
      <c r="AK93" s="88"/>
      <c r="AL93" s="92"/>
      <c r="AM93" s="92"/>
      <c r="AN93" s="92"/>
      <c r="AO93" s="92"/>
      <c r="AP93" s="92"/>
      <c r="AQ93" s="96"/>
    </row>
    <row r="94" spans="1:43" ht="16.350000000000001" customHeight="1">
      <c r="A94" s="2"/>
      <c r="B94" s="23"/>
      <c r="C94" s="43"/>
      <c r="D94" s="43"/>
      <c r="E94" s="43"/>
      <c r="F94" s="43"/>
      <c r="G94" s="43"/>
      <c r="H94" s="43"/>
      <c r="I94" s="59"/>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103"/>
      <c r="AI94" s="2"/>
      <c r="AJ94" s="2"/>
      <c r="AK94" s="88"/>
      <c r="AL94" s="92"/>
      <c r="AM94" s="92"/>
      <c r="AN94" s="92"/>
      <c r="AO94" s="92"/>
      <c r="AP94" s="92"/>
      <c r="AQ94" s="96"/>
    </row>
    <row r="95" spans="1:43" ht="16.350000000000001" customHeight="1">
      <c r="A95" s="2"/>
      <c r="B95" s="23"/>
      <c r="C95" s="43"/>
      <c r="D95" s="43"/>
      <c r="E95" s="43"/>
      <c r="F95" s="43"/>
      <c r="G95" s="43"/>
      <c r="H95" s="43"/>
      <c r="I95" s="59"/>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103"/>
      <c r="AI95" s="2"/>
      <c r="AJ95" s="2"/>
      <c r="AK95" s="88"/>
      <c r="AL95" s="92"/>
      <c r="AM95" s="92"/>
      <c r="AN95" s="92"/>
      <c r="AO95" s="92"/>
      <c r="AP95" s="92"/>
      <c r="AQ95" s="96"/>
    </row>
    <row r="96" spans="1:43" ht="16.350000000000001" customHeight="1">
      <c r="A96" s="2"/>
      <c r="B96" s="23"/>
      <c r="C96" s="43"/>
      <c r="D96" s="43"/>
      <c r="E96" s="43"/>
      <c r="F96" s="43"/>
      <c r="G96" s="43"/>
      <c r="H96" s="43"/>
      <c r="I96" s="59"/>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103"/>
      <c r="AI96" s="2"/>
      <c r="AJ96" s="2"/>
      <c r="AK96" s="106"/>
      <c r="AL96" s="110"/>
      <c r="AM96" s="110"/>
      <c r="AN96" s="110"/>
      <c r="AO96" s="110"/>
      <c r="AP96" s="110"/>
      <c r="AQ96" s="114"/>
    </row>
    <row r="97" spans="1:43" ht="16.350000000000001" customHeight="1">
      <c r="A97" s="2"/>
      <c r="B97" s="23"/>
      <c r="C97" s="43"/>
      <c r="D97" s="43"/>
      <c r="E97" s="43"/>
      <c r="F97" s="43"/>
      <c r="G97" s="43"/>
      <c r="H97" s="43"/>
      <c r="I97" s="59"/>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103"/>
      <c r="AI97" s="2"/>
      <c r="AJ97" s="2"/>
      <c r="AK97" s="107" t="s">
        <v>64</v>
      </c>
      <c r="AL97" s="111"/>
      <c r="AM97" s="111"/>
      <c r="AN97" s="111"/>
      <c r="AO97" s="111"/>
      <c r="AP97" s="111"/>
      <c r="AQ97" s="115"/>
    </row>
    <row r="98" spans="1:43" ht="16.350000000000001" customHeight="1">
      <c r="A98" s="2"/>
      <c r="B98" s="23"/>
      <c r="C98" s="43"/>
      <c r="D98" s="43"/>
      <c r="E98" s="43"/>
      <c r="F98" s="43"/>
      <c r="G98" s="43"/>
      <c r="H98" s="43"/>
      <c r="I98" s="59"/>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103"/>
      <c r="AI98" s="2"/>
      <c r="AJ98" s="2"/>
      <c r="AK98" s="108"/>
      <c r="AL98" s="112"/>
      <c r="AM98" s="112"/>
      <c r="AN98" s="112"/>
      <c r="AO98" s="112"/>
      <c r="AP98" s="112"/>
      <c r="AQ98" s="116"/>
    </row>
    <row r="99" spans="1:43" ht="16.350000000000001" customHeight="1">
      <c r="A99" s="2"/>
      <c r="B99" s="23"/>
      <c r="C99" s="43"/>
      <c r="D99" s="43"/>
      <c r="E99" s="43"/>
      <c r="F99" s="43"/>
      <c r="G99" s="43"/>
      <c r="H99" s="43"/>
      <c r="I99" s="59"/>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103"/>
      <c r="AI99" s="2"/>
      <c r="AJ99" s="2"/>
      <c r="AK99" s="88" t="s">
        <v>91</v>
      </c>
      <c r="AL99" s="92"/>
      <c r="AM99" s="92"/>
      <c r="AN99" s="92"/>
      <c r="AO99" s="92"/>
      <c r="AP99" s="92"/>
      <c r="AQ99" s="96"/>
    </row>
    <row r="100" spans="1:43" ht="16.350000000000001" customHeight="1">
      <c r="A100" s="2"/>
      <c r="B100" s="23"/>
      <c r="C100" s="43"/>
      <c r="D100" s="43"/>
      <c r="E100" s="43"/>
      <c r="F100" s="43"/>
      <c r="G100" s="43"/>
      <c r="H100" s="43"/>
      <c r="I100" s="59"/>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103"/>
      <c r="AI100" s="2"/>
      <c r="AJ100" s="2"/>
      <c r="AK100" s="88"/>
      <c r="AL100" s="92"/>
      <c r="AM100" s="92"/>
      <c r="AN100" s="92"/>
      <c r="AO100" s="92"/>
      <c r="AP100" s="92"/>
      <c r="AQ100" s="96"/>
    </row>
    <row r="101" spans="1:43" ht="16.350000000000001" customHeight="1">
      <c r="A101" s="2"/>
      <c r="B101" s="23"/>
      <c r="C101" s="43"/>
      <c r="D101" s="43"/>
      <c r="E101" s="43"/>
      <c r="F101" s="43"/>
      <c r="G101" s="43"/>
      <c r="H101" s="43"/>
      <c r="I101" s="59"/>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103"/>
      <c r="AI101" s="2"/>
      <c r="AJ101" s="2"/>
      <c r="AK101" s="88"/>
      <c r="AL101" s="92"/>
      <c r="AM101" s="92"/>
      <c r="AN101" s="92"/>
      <c r="AO101" s="92"/>
      <c r="AP101" s="92"/>
      <c r="AQ101" s="96"/>
    </row>
    <row r="102" spans="1:43" ht="16.350000000000001" customHeight="1">
      <c r="A102" s="2"/>
      <c r="B102" s="23"/>
      <c r="C102" s="43"/>
      <c r="D102" s="43"/>
      <c r="E102" s="43"/>
      <c r="F102" s="43"/>
      <c r="G102" s="43"/>
      <c r="H102" s="43"/>
      <c r="I102" s="59"/>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103"/>
      <c r="AI102" s="2"/>
      <c r="AJ102" s="2"/>
      <c r="AK102" s="88"/>
      <c r="AL102" s="92"/>
      <c r="AM102" s="92"/>
      <c r="AN102" s="92"/>
      <c r="AO102" s="92"/>
      <c r="AP102" s="92"/>
      <c r="AQ102" s="96"/>
    </row>
    <row r="103" spans="1:43" ht="16.350000000000001" customHeight="1">
      <c r="A103" s="2"/>
      <c r="B103" s="23"/>
      <c r="C103" s="43"/>
      <c r="D103" s="43"/>
      <c r="E103" s="43"/>
      <c r="F103" s="43"/>
      <c r="G103" s="43"/>
      <c r="H103" s="43"/>
      <c r="I103" s="59"/>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103"/>
      <c r="AI103" s="2"/>
      <c r="AJ103" s="2"/>
      <c r="AK103" s="88"/>
      <c r="AL103" s="92"/>
      <c r="AM103" s="92"/>
      <c r="AN103" s="92"/>
      <c r="AO103" s="92"/>
      <c r="AP103" s="92"/>
      <c r="AQ103" s="96"/>
    </row>
    <row r="104" spans="1:43" ht="16.350000000000001" customHeight="1">
      <c r="A104" s="2"/>
      <c r="B104" s="23"/>
      <c r="C104" s="43"/>
      <c r="D104" s="43"/>
      <c r="E104" s="43"/>
      <c r="F104" s="43"/>
      <c r="G104" s="43"/>
      <c r="H104" s="43"/>
      <c r="I104" s="59"/>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103"/>
      <c r="AI104" s="2"/>
      <c r="AJ104" s="2"/>
      <c r="AK104" s="88"/>
      <c r="AL104" s="92"/>
      <c r="AM104" s="92"/>
      <c r="AN104" s="92"/>
      <c r="AO104" s="92"/>
      <c r="AP104" s="92"/>
      <c r="AQ104" s="96"/>
    </row>
    <row r="105" spans="1:43" ht="16.350000000000001" customHeight="1">
      <c r="A105" s="2"/>
      <c r="B105" s="23"/>
      <c r="C105" s="43"/>
      <c r="D105" s="43"/>
      <c r="E105" s="43"/>
      <c r="F105" s="43"/>
      <c r="G105" s="43"/>
      <c r="H105" s="43"/>
      <c r="I105" s="59"/>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103"/>
      <c r="AI105" s="2"/>
      <c r="AJ105" s="2"/>
      <c r="AK105" s="88"/>
      <c r="AL105" s="92"/>
      <c r="AM105" s="92"/>
      <c r="AN105" s="92"/>
      <c r="AO105" s="92"/>
      <c r="AP105" s="92"/>
      <c r="AQ105" s="96"/>
    </row>
    <row r="106" spans="1:43" ht="16.350000000000001" customHeight="1">
      <c r="A106" s="2"/>
      <c r="B106" s="23"/>
      <c r="C106" s="43"/>
      <c r="D106" s="43"/>
      <c r="E106" s="43"/>
      <c r="F106" s="43"/>
      <c r="G106" s="43"/>
      <c r="H106" s="43"/>
      <c r="I106" s="59"/>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103"/>
      <c r="AI106" s="2"/>
      <c r="AJ106" s="2"/>
      <c r="AK106" s="88"/>
      <c r="AL106" s="92"/>
      <c r="AM106" s="92"/>
      <c r="AN106" s="92"/>
      <c r="AO106" s="92"/>
      <c r="AP106" s="92"/>
      <c r="AQ106" s="96"/>
    </row>
    <row r="107" spans="1:43" ht="16.350000000000001" customHeight="1">
      <c r="A107" s="2"/>
      <c r="B107" s="23"/>
      <c r="C107" s="43"/>
      <c r="D107" s="43"/>
      <c r="E107" s="43"/>
      <c r="F107" s="43"/>
      <c r="G107" s="43"/>
      <c r="H107" s="43"/>
      <c r="I107" s="59"/>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103"/>
      <c r="AI107" s="2"/>
      <c r="AJ107" s="2"/>
      <c r="AK107" s="88"/>
      <c r="AL107" s="92"/>
      <c r="AM107" s="92"/>
      <c r="AN107" s="92"/>
      <c r="AO107" s="92"/>
      <c r="AP107" s="92"/>
      <c r="AQ107" s="96"/>
    </row>
    <row r="108" spans="1:43" ht="16.350000000000001" customHeight="1">
      <c r="A108" s="2"/>
      <c r="B108" s="23"/>
      <c r="C108" s="43"/>
      <c r="D108" s="43"/>
      <c r="E108" s="43"/>
      <c r="F108" s="43"/>
      <c r="G108" s="43"/>
      <c r="H108" s="43"/>
      <c r="I108" s="59"/>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103"/>
      <c r="AI108" s="2"/>
      <c r="AJ108" s="2"/>
      <c r="AK108" s="88"/>
      <c r="AL108" s="92"/>
      <c r="AM108" s="92"/>
      <c r="AN108" s="92"/>
      <c r="AO108" s="92"/>
      <c r="AP108" s="92"/>
      <c r="AQ108" s="96"/>
    </row>
    <row r="109" spans="1:43" ht="16.350000000000001" customHeight="1">
      <c r="A109" s="2"/>
      <c r="B109" s="23"/>
      <c r="C109" s="43"/>
      <c r="D109" s="43"/>
      <c r="E109" s="43"/>
      <c r="F109" s="43"/>
      <c r="G109" s="43"/>
      <c r="H109" s="43"/>
      <c r="I109" s="59"/>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103"/>
      <c r="AI109" s="2"/>
      <c r="AJ109" s="2"/>
      <c r="AK109" s="88"/>
      <c r="AL109" s="92"/>
      <c r="AM109" s="92"/>
      <c r="AN109" s="92"/>
      <c r="AO109" s="92"/>
      <c r="AP109" s="92"/>
      <c r="AQ109" s="96"/>
    </row>
    <row r="110" spans="1:43" ht="16.350000000000001" customHeight="1">
      <c r="A110" s="2"/>
      <c r="B110" s="23"/>
      <c r="C110" s="43"/>
      <c r="D110" s="43"/>
      <c r="E110" s="43"/>
      <c r="F110" s="43"/>
      <c r="G110" s="43"/>
      <c r="H110" s="43"/>
      <c r="I110" s="59"/>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103"/>
      <c r="AI110" s="2"/>
      <c r="AJ110" s="2"/>
      <c r="AK110" s="88"/>
      <c r="AL110" s="92"/>
      <c r="AM110" s="92"/>
      <c r="AN110" s="92"/>
      <c r="AO110" s="92"/>
      <c r="AP110" s="92"/>
      <c r="AQ110" s="96"/>
    </row>
    <row r="111" spans="1:43" ht="16.350000000000001" customHeight="1">
      <c r="A111" s="2"/>
      <c r="B111" s="23"/>
      <c r="C111" s="43"/>
      <c r="D111" s="43"/>
      <c r="E111" s="43"/>
      <c r="F111" s="43"/>
      <c r="G111" s="43"/>
      <c r="H111" s="43"/>
      <c r="I111" s="59"/>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103"/>
      <c r="AI111" s="2"/>
      <c r="AJ111" s="2"/>
      <c r="AK111" s="88"/>
      <c r="AL111" s="92"/>
      <c r="AM111" s="92"/>
      <c r="AN111" s="92"/>
      <c r="AO111" s="92"/>
      <c r="AP111" s="92"/>
      <c r="AQ111" s="96"/>
    </row>
    <row r="112" spans="1:43" ht="16.350000000000001" customHeight="1">
      <c r="A112" s="2"/>
      <c r="B112" s="23"/>
      <c r="C112" s="43"/>
      <c r="D112" s="43"/>
      <c r="E112" s="43"/>
      <c r="F112" s="43"/>
      <c r="G112" s="43"/>
      <c r="H112" s="43"/>
      <c r="I112" s="59"/>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103"/>
      <c r="AI112" s="2"/>
      <c r="AJ112" s="2"/>
      <c r="AK112" s="88"/>
      <c r="AL112" s="92"/>
      <c r="AM112" s="92"/>
      <c r="AN112" s="92"/>
      <c r="AO112" s="92"/>
      <c r="AP112" s="92"/>
      <c r="AQ112" s="96"/>
    </row>
    <row r="113" spans="1:43" ht="16.350000000000001" customHeight="1">
      <c r="A113" s="2"/>
      <c r="B113" s="23"/>
      <c r="C113" s="43"/>
      <c r="D113" s="43"/>
      <c r="E113" s="43"/>
      <c r="F113" s="43"/>
      <c r="G113" s="43"/>
      <c r="H113" s="43"/>
      <c r="I113" s="59"/>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103"/>
      <c r="AI113" s="2"/>
      <c r="AJ113" s="2"/>
      <c r="AK113" s="88"/>
      <c r="AL113" s="92"/>
      <c r="AM113" s="92"/>
      <c r="AN113" s="92"/>
      <c r="AO113" s="92"/>
      <c r="AP113" s="92"/>
      <c r="AQ113" s="96"/>
    </row>
    <row r="114" spans="1:43" ht="16.350000000000001" customHeight="1">
      <c r="A114" s="2"/>
      <c r="B114" s="23"/>
      <c r="C114" s="43"/>
      <c r="D114" s="43"/>
      <c r="E114" s="43"/>
      <c r="F114" s="43"/>
      <c r="G114" s="43"/>
      <c r="H114" s="43"/>
      <c r="I114" s="59"/>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103"/>
      <c r="AI114" s="2"/>
      <c r="AJ114" s="2"/>
      <c r="AK114" s="88"/>
      <c r="AL114" s="92"/>
      <c r="AM114" s="92"/>
      <c r="AN114" s="92"/>
      <c r="AO114" s="92"/>
      <c r="AP114" s="92"/>
      <c r="AQ114" s="96"/>
    </row>
    <row r="115" spans="1:43" ht="16.350000000000001" customHeight="1">
      <c r="A115" s="2"/>
      <c r="B115" s="23"/>
      <c r="C115" s="43"/>
      <c r="D115" s="43"/>
      <c r="E115" s="43"/>
      <c r="F115" s="43"/>
      <c r="G115" s="43"/>
      <c r="H115" s="43"/>
      <c r="I115" s="59"/>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103"/>
      <c r="AI115" s="2"/>
      <c r="AJ115" s="2"/>
      <c r="AK115" s="88"/>
      <c r="AL115" s="92"/>
      <c r="AM115" s="92"/>
      <c r="AN115" s="92"/>
      <c r="AO115" s="92"/>
      <c r="AP115" s="92"/>
      <c r="AQ115" s="96"/>
    </row>
    <row r="116" spans="1:43" ht="13.5" customHeight="1">
      <c r="A116" s="2"/>
      <c r="B116" s="23"/>
      <c r="C116" s="43"/>
      <c r="D116" s="43"/>
      <c r="E116" s="43"/>
      <c r="F116" s="43"/>
      <c r="G116" s="43"/>
      <c r="H116" s="43"/>
      <c r="I116" s="59"/>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103"/>
      <c r="AI116" s="2"/>
      <c r="AJ116" s="2"/>
      <c r="AK116" s="88"/>
      <c r="AL116" s="92"/>
      <c r="AM116" s="92"/>
      <c r="AN116" s="92"/>
      <c r="AO116" s="92"/>
      <c r="AP116" s="92"/>
      <c r="AQ116" s="96"/>
    </row>
    <row r="117" spans="1:43" ht="14.25" customHeight="1">
      <c r="A117" s="2"/>
      <c r="B117" s="19"/>
      <c r="C117" s="38"/>
      <c r="D117" s="38"/>
      <c r="E117" s="38"/>
      <c r="F117" s="38"/>
      <c r="G117" s="38"/>
      <c r="H117" s="38"/>
      <c r="I117" s="60"/>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100"/>
      <c r="AI117" s="2"/>
      <c r="AJ117" s="2"/>
      <c r="AK117" s="89"/>
      <c r="AL117" s="93"/>
      <c r="AM117" s="93"/>
      <c r="AN117" s="93"/>
      <c r="AO117" s="93"/>
      <c r="AP117" s="93"/>
      <c r="AQ117" s="97"/>
    </row>
    <row r="118" spans="1:43" ht="21" customHeight="1">
      <c r="A118" s="2"/>
      <c r="B118" s="24" t="s">
        <v>65</v>
      </c>
      <c r="C118" s="2"/>
      <c r="D118" s="2"/>
      <c r="E118" s="2"/>
      <c r="F118" s="2"/>
      <c r="G118" s="2"/>
      <c r="H118" s="2"/>
      <c r="I118" s="43"/>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sheetData>
  <sheetProtection algorithmName="SHA-512" hashValue="EYn9Qkf5+iSkGXgLlpVB+iedKXZp9THxLTJ5BjEtTEws3Gcig2dK2o7b2s9rIfxszB/5plM+jNIkJZMilfO0KQ==" saltValue="TGoMIVWIgxPaL/h2tc34fg==" spinCount="100000" sheet="1" objects="1" scenarios="1" formatCells="0" formatColumns="0" formatRows="0"/>
  <mergeCells count="85">
    <mergeCell ref="B2:E2"/>
    <mergeCell ref="F2:I2"/>
    <mergeCell ref="J2:M2"/>
    <mergeCell ref="N2:Q2"/>
    <mergeCell ref="S2:AH2"/>
    <mergeCell ref="AK2:AQ2"/>
    <mergeCell ref="B3:E3"/>
    <mergeCell ref="F3:I3"/>
    <mergeCell ref="J3:M3"/>
    <mergeCell ref="N3:Q3"/>
    <mergeCell ref="B4:E4"/>
    <mergeCell ref="F4:I4"/>
    <mergeCell ref="J4:M4"/>
    <mergeCell ref="N4:Q4"/>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2:O12"/>
    <mergeCell ref="B13:E13"/>
    <mergeCell ref="F13:G13"/>
    <mergeCell ref="H13:I13"/>
    <mergeCell ref="J13:K13"/>
    <mergeCell ref="L13:M13"/>
    <mergeCell ref="N13:O13"/>
    <mergeCell ref="B14:E14"/>
    <mergeCell ref="F14:G14"/>
    <mergeCell ref="H14:I14"/>
    <mergeCell ref="J14:K14"/>
    <mergeCell ref="L14:M14"/>
    <mergeCell ref="N14:O14"/>
    <mergeCell ref="B15:E15"/>
    <mergeCell ref="F15:G15"/>
    <mergeCell ref="H15:I15"/>
    <mergeCell ref="J15:K15"/>
    <mergeCell ref="L15:M15"/>
    <mergeCell ref="N15:O15"/>
    <mergeCell ref="B16:E16"/>
    <mergeCell ref="F16:G16"/>
    <mergeCell ref="H16:I16"/>
    <mergeCell ref="J16:K16"/>
    <mergeCell ref="L16:M16"/>
    <mergeCell ref="N16:O16"/>
    <mergeCell ref="B18:E18"/>
    <mergeCell ref="F18:H18"/>
    <mergeCell ref="I18:K18"/>
    <mergeCell ref="L18:O18"/>
    <mergeCell ref="B19:E19"/>
    <mergeCell ref="F19:H19"/>
    <mergeCell ref="I19:K19"/>
    <mergeCell ref="L19:O19"/>
    <mergeCell ref="AK39:AQ39"/>
    <mergeCell ref="B42:D42"/>
    <mergeCell ref="AK97:AQ98"/>
    <mergeCell ref="S3:AH19"/>
    <mergeCell ref="AK3:AQ38"/>
    <mergeCell ref="AK40:AQ96"/>
    <mergeCell ref="AK99:AQ117"/>
  </mergeCells>
  <phoneticPr fontId="2"/>
  <printOptions horizontalCentered="1" verticalCentered="1"/>
  <pageMargins left="0.19685039370078741" right="0.19685039370078741" top="0.19685039370078741" bottom="0.19685039370078741" header="0.31496062992125984" footer="0.31496062992125984"/>
  <pageSetup paperSize="8" scale="39" fitToWidth="1" fitToHeight="1" orientation="landscape"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NJ87"/>
  <sheetViews>
    <sheetView showGridLines="0" workbookViewId="0"/>
  </sheetViews>
  <sheetFormatPr defaultRowHeight="13.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2" t="s">
        <v>42</v>
      </c>
      <c r="B1" s="2"/>
      <c r="C1" s="2"/>
      <c r="D1" s="2"/>
      <c r="E1" s="133"/>
      <c r="F1" s="133"/>
      <c r="G1" s="133"/>
      <c r="H1" s="133"/>
      <c r="I1" s="133"/>
      <c r="J1" s="133"/>
      <c r="K1" s="133"/>
      <c r="L1" s="133"/>
      <c r="M1" s="133"/>
      <c r="N1" s="133"/>
      <c r="O1" s="133"/>
      <c r="P1" s="133"/>
      <c r="Q1" s="133"/>
      <c r="R1" s="133"/>
      <c r="S1" s="133"/>
      <c r="T1" s="133"/>
      <c r="U1" s="133"/>
      <c r="V1" s="133"/>
      <c r="W1" s="133"/>
      <c r="X1" s="133">
        <v>1</v>
      </c>
      <c r="Y1" s="133">
        <v>1</v>
      </c>
      <c r="Z1" s="133">
        <v>1</v>
      </c>
      <c r="AA1" s="133">
        <v>1</v>
      </c>
      <c r="AB1" s="133">
        <v>1</v>
      </c>
      <c r="AC1" s="133">
        <v>1</v>
      </c>
      <c r="AD1" s="133">
        <v>1</v>
      </c>
      <c r="AE1" s="133">
        <v>1</v>
      </c>
      <c r="AF1" s="133">
        <v>1</v>
      </c>
      <c r="AG1" s="133">
        <v>1</v>
      </c>
      <c r="AH1" s="133"/>
      <c r="AI1" s="133">
        <v>1</v>
      </c>
      <c r="AJ1" s="133">
        <v>1</v>
      </c>
      <c r="AK1" s="133">
        <v>1</v>
      </c>
      <c r="AL1" s="133">
        <v>1</v>
      </c>
      <c r="AM1" s="133">
        <v>1</v>
      </c>
      <c r="AN1" s="133">
        <v>1</v>
      </c>
      <c r="AO1" s="133">
        <v>1</v>
      </c>
      <c r="AP1" s="133">
        <v>1</v>
      </c>
      <c r="AQ1" s="133">
        <v>1</v>
      </c>
      <c r="AR1" s="133">
        <v>1</v>
      </c>
      <c r="AS1" s="133"/>
      <c r="AT1" s="133">
        <v>1</v>
      </c>
      <c r="AU1" s="133">
        <v>1</v>
      </c>
      <c r="AV1" s="133">
        <v>1</v>
      </c>
      <c r="AW1" s="133">
        <v>1</v>
      </c>
      <c r="AX1" s="133">
        <v>1</v>
      </c>
      <c r="AY1" s="133">
        <v>1</v>
      </c>
      <c r="AZ1" s="133">
        <v>1</v>
      </c>
      <c r="BA1" s="133">
        <v>1</v>
      </c>
      <c r="BB1" s="133">
        <v>1</v>
      </c>
      <c r="BC1" s="133">
        <v>1</v>
      </c>
      <c r="BD1" s="133"/>
      <c r="BE1" s="133">
        <v>1</v>
      </c>
      <c r="BF1" s="133">
        <v>1</v>
      </c>
      <c r="BG1" s="133">
        <v>1</v>
      </c>
      <c r="BH1" s="133">
        <v>1</v>
      </c>
      <c r="BI1" s="133">
        <v>1</v>
      </c>
      <c r="BJ1" s="133">
        <v>1</v>
      </c>
      <c r="BK1" s="133">
        <v>1</v>
      </c>
      <c r="BL1" s="133">
        <v>1</v>
      </c>
      <c r="BM1" s="133">
        <v>1</v>
      </c>
      <c r="BN1" s="133">
        <v>1</v>
      </c>
      <c r="BO1" s="133"/>
      <c r="BP1" s="133">
        <v>1</v>
      </c>
      <c r="BQ1" s="133">
        <v>1</v>
      </c>
      <c r="BR1" s="133">
        <v>1</v>
      </c>
      <c r="BS1" s="133">
        <v>1</v>
      </c>
      <c r="BT1" s="133">
        <v>1</v>
      </c>
      <c r="BU1" s="133">
        <v>1</v>
      </c>
      <c r="BV1" s="133">
        <v>1</v>
      </c>
      <c r="BW1" s="133">
        <v>1</v>
      </c>
      <c r="BX1" s="133">
        <v>1</v>
      </c>
      <c r="BY1" s="133">
        <v>1</v>
      </c>
      <c r="BZ1" s="133"/>
      <c r="CA1" s="133">
        <v>1</v>
      </c>
      <c r="CB1" s="133">
        <v>1</v>
      </c>
      <c r="CC1" s="133">
        <v>1</v>
      </c>
      <c r="CD1" s="133">
        <v>1</v>
      </c>
      <c r="CE1" s="133">
        <v>1</v>
      </c>
      <c r="CF1" s="133">
        <v>1</v>
      </c>
      <c r="CG1" s="133">
        <v>1</v>
      </c>
      <c r="CH1" s="133">
        <v>1</v>
      </c>
      <c r="CI1" s="133">
        <v>1</v>
      </c>
      <c r="CJ1" s="133">
        <v>1</v>
      </c>
      <c r="CK1" s="133"/>
      <c r="CL1" s="133">
        <v>1</v>
      </c>
      <c r="CM1" s="133">
        <v>1</v>
      </c>
      <c r="CN1" s="133">
        <v>1</v>
      </c>
      <c r="CO1" s="133">
        <v>1</v>
      </c>
      <c r="CP1" s="133">
        <v>1</v>
      </c>
      <c r="CQ1" s="133">
        <v>1</v>
      </c>
      <c r="CR1" s="133">
        <v>1</v>
      </c>
      <c r="CS1" s="133">
        <v>1</v>
      </c>
      <c r="CT1" s="133">
        <v>1</v>
      </c>
      <c r="CU1" s="133">
        <v>1</v>
      </c>
      <c r="CV1" s="133"/>
      <c r="CW1" s="133">
        <v>1</v>
      </c>
      <c r="CX1" s="133">
        <v>1</v>
      </c>
      <c r="CY1" s="133">
        <v>1</v>
      </c>
      <c r="CZ1" s="133">
        <v>1</v>
      </c>
      <c r="DA1" s="133">
        <v>1</v>
      </c>
      <c r="DB1" s="133">
        <v>1</v>
      </c>
      <c r="DC1" s="133">
        <v>1</v>
      </c>
      <c r="DD1" s="133">
        <v>1</v>
      </c>
      <c r="DE1" s="133">
        <v>1</v>
      </c>
      <c r="DF1" s="133">
        <v>1</v>
      </c>
      <c r="DG1" s="133"/>
      <c r="DH1" s="133">
        <v>1</v>
      </c>
      <c r="DI1" s="133">
        <v>1</v>
      </c>
      <c r="DJ1" s="133">
        <v>1</v>
      </c>
      <c r="DK1" s="133">
        <v>1</v>
      </c>
      <c r="DL1" s="133">
        <v>1</v>
      </c>
      <c r="DM1" s="133">
        <v>1</v>
      </c>
      <c r="DN1" s="133">
        <v>1</v>
      </c>
      <c r="DO1" s="133">
        <v>1</v>
      </c>
      <c r="DP1" s="133">
        <v>1</v>
      </c>
      <c r="DQ1" s="133">
        <v>1</v>
      </c>
      <c r="DR1" s="133"/>
      <c r="DS1" s="133">
        <v>1</v>
      </c>
      <c r="DT1" s="133">
        <v>1</v>
      </c>
      <c r="DU1" s="133">
        <v>1</v>
      </c>
      <c r="DV1" s="133">
        <v>1</v>
      </c>
      <c r="DW1" s="133">
        <v>1</v>
      </c>
      <c r="DX1" s="133">
        <v>1</v>
      </c>
      <c r="DY1" s="133">
        <v>1</v>
      </c>
      <c r="DZ1" s="133">
        <v>1</v>
      </c>
      <c r="EA1" s="133">
        <v>1</v>
      </c>
      <c r="EB1" s="133">
        <v>1</v>
      </c>
      <c r="EC1" s="133"/>
      <c r="ED1" s="133">
        <v>1</v>
      </c>
      <c r="EE1" s="133">
        <v>1</v>
      </c>
      <c r="EF1" s="133">
        <v>1</v>
      </c>
      <c r="EG1" s="133">
        <v>1</v>
      </c>
      <c r="EH1" s="133">
        <v>1</v>
      </c>
      <c r="EI1" s="133">
        <v>1</v>
      </c>
      <c r="EJ1" s="133">
        <v>1</v>
      </c>
      <c r="EK1" s="133">
        <v>1</v>
      </c>
      <c r="EL1" s="133">
        <v>1</v>
      </c>
      <c r="EM1" s="133">
        <v>1</v>
      </c>
      <c r="EN1" s="133">
        <v>1</v>
      </c>
      <c r="EO1" s="133">
        <v>1</v>
      </c>
      <c r="EP1" s="133">
        <v>1</v>
      </c>
      <c r="EQ1" s="133">
        <v>1</v>
      </c>
      <c r="ER1" s="133">
        <v>1</v>
      </c>
      <c r="ES1" s="133">
        <v>1</v>
      </c>
      <c r="ET1" s="133">
        <v>1</v>
      </c>
      <c r="EU1" s="133">
        <v>1</v>
      </c>
      <c r="EV1" s="133">
        <v>1</v>
      </c>
      <c r="EW1" s="133">
        <v>1</v>
      </c>
      <c r="EX1" s="133">
        <v>1</v>
      </c>
      <c r="EY1" s="133">
        <v>1</v>
      </c>
      <c r="EZ1" s="133">
        <v>1</v>
      </c>
      <c r="FA1" s="133">
        <v>1</v>
      </c>
      <c r="FB1" s="133">
        <v>1</v>
      </c>
      <c r="FC1" s="133">
        <v>1</v>
      </c>
      <c r="FD1" s="133">
        <v>1</v>
      </c>
      <c r="FE1" s="133">
        <v>1</v>
      </c>
      <c r="FF1" s="133">
        <v>1</v>
      </c>
      <c r="FG1" s="133">
        <v>1</v>
      </c>
      <c r="FH1" s="133">
        <v>1</v>
      </c>
      <c r="FI1" s="133">
        <v>1</v>
      </c>
      <c r="FJ1" s="133">
        <v>1</v>
      </c>
      <c r="FK1" s="133">
        <v>1</v>
      </c>
      <c r="FL1" s="133">
        <v>1</v>
      </c>
      <c r="FM1" s="133">
        <v>1</v>
      </c>
      <c r="FN1" s="133">
        <v>1</v>
      </c>
      <c r="FO1" s="133">
        <v>1</v>
      </c>
      <c r="FP1" s="133">
        <v>1</v>
      </c>
      <c r="FQ1" s="133">
        <v>1</v>
      </c>
      <c r="FR1" s="133">
        <v>1</v>
      </c>
      <c r="FS1" s="133">
        <v>1</v>
      </c>
      <c r="FT1" s="133">
        <v>1</v>
      </c>
      <c r="FU1" s="133">
        <v>1</v>
      </c>
      <c r="FV1" s="133">
        <v>1</v>
      </c>
      <c r="FW1" s="133">
        <v>1</v>
      </c>
      <c r="FX1" s="133">
        <v>1</v>
      </c>
      <c r="FY1" s="133">
        <v>1</v>
      </c>
      <c r="FZ1" s="133">
        <v>1</v>
      </c>
      <c r="GA1" s="133">
        <v>1</v>
      </c>
      <c r="GB1" s="133">
        <v>1</v>
      </c>
      <c r="GC1" s="133">
        <v>1</v>
      </c>
      <c r="GD1" s="133">
        <v>1</v>
      </c>
      <c r="GE1" s="133">
        <v>1</v>
      </c>
      <c r="GF1" s="133">
        <v>1</v>
      </c>
      <c r="GG1" s="133">
        <v>1</v>
      </c>
      <c r="GH1" s="133">
        <v>1</v>
      </c>
      <c r="GI1" s="133">
        <v>1</v>
      </c>
      <c r="GJ1" s="133">
        <v>1</v>
      </c>
      <c r="GK1" s="133">
        <v>1</v>
      </c>
      <c r="GL1" s="133">
        <v>1</v>
      </c>
      <c r="GM1" s="133">
        <v>1</v>
      </c>
      <c r="GN1" s="133">
        <v>1</v>
      </c>
      <c r="GO1" s="133">
        <v>1</v>
      </c>
      <c r="GP1" s="133">
        <v>1</v>
      </c>
      <c r="GQ1" s="133">
        <v>1</v>
      </c>
      <c r="GR1" s="133">
        <v>1</v>
      </c>
      <c r="GS1" s="133">
        <v>1</v>
      </c>
      <c r="GT1" s="133">
        <v>1</v>
      </c>
      <c r="GU1" s="133">
        <v>1</v>
      </c>
      <c r="GV1" s="133">
        <v>1</v>
      </c>
      <c r="GW1" s="133">
        <v>1</v>
      </c>
      <c r="GX1" s="133">
        <v>1</v>
      </c>
      <c r="GY1" s="133">
        <v>1</v>
      </c>
      <c r="GZ1" s="133">
        <v>1</v>
      </c>
      <c r="HA1" s="133">
        <v>1</v>
      </c>
      <c r="HB1" s="133">
        <v>1</v>
      </c>
      <c r="HC1" s="133">
        <v>1</v>
      </c>
      <c r="HD1" s="133">
        <v>1</v>
      </c>
      <c r="HE1" s="133">
        <v>1</v>
      </c>
      <c r="HF1" s="133">
        <v>1</v>
      </c>
      <c r="HG1" s="133">
        <v>1</v>
      </c>
      <c r="HH1" s="133">
        <v>1</v>
      </c>
      <c r="HI1" s="133">
        <v>1</v>
      </c>
      <c r="HJ1" s="133">
        <v>1</v>
      </c>
      <c r="HK1" s="133">
        <v>1</v>
      </c>
      <c r="HL1" s="133">
        <v>1</v>
      </c>
      <c r="HM1" s="133">
        <v>1</v>
      </c>
      <c r="HN1" s="133">
        <v>1</v>
      </c>
      <c r="HO1" s="133">
        <v>1</v>
      </c>
      <c r="HP1" s="133">
        <v>1</v>
      </c>
      <c r="HQ1" s="133">
        <v>1</v>
      </c>
      <c r="HR1" s="133">
        <v>1</v>
      </c>
      <c r="HS1" s="133">
        <v>1</v>
      </c>
      <c r="HT1" s="133">
        <v>1</v>
      </c>
      <c r="HU1" s="133">
        <v>1</v>
      </c>
      <c r="HV1" s="133">
        <v>1</v>
      </c>
      <c r="HW1" s="133">
        <v>1</v>
      </c>
      <c r="HX1" s="133">
        <v>1</v>
      </c>
      <c r="HY1" s="133">
        <v>1</v>
      </c>
      <c r="HZ1" s="133">
        <v>1</v>
      </c>
      <c r="IA1" s="133">
        <v>1</v>
      </c>
      <c r="IB1" s="133">
        <v>1</v>
      </c>
      <c r="IC1" s="133">
        <v>1</v>
      </c>
      <c r="ID1" s="133">
        <v>1</v>
      </c>
      <c r="IE1" s="133">
        <v>1</v>
      </c>
      <c r="IF1" s="133">
        <v>1</v>
      </c>
      <c r="IG1" s="133">
        <v>1</v>
      </c>
      <c r="IH1" s="133">
        <v>1</v>
      </c>
      <c r="II1" s="133">
        <v>1</v>
      </c>
      <c r="IJ1" s="133">
        <v>1</v>
      </c>
      <c r="IK1" s="133">
        <v>1</v>
      </c>
      <c r="IL1" s="133">
        <v>1</v>
      </c>
      <c r="IM1" s="133">
        <v>1</v>
      </c>
      <c r="IN1" s="133">
        <v>1</v>
      </c>
      <c r="IO1" s="133">
        <v>1</v>
      </c>
      <c r="IP1" s="133">
        <v>1</v>
      </c>
      <c r="IQ1" s="133">
        <v>1</v>
      </c>
      <c r="IR1" s="133">
        <v>1</v>
      </c>
      <c r="IS1" s="133">
        <v>1</v>
      </c>
      <c r="IT1" s="133">
        <v>1</v>
      </c>
      <c r="IU1" s="133">
        <v>1</v>
      </c>
      <c r="IV1" s="133">
        <v>1</v>
      </c>
      <c r="IW1" s="133">
        <v>1</v>
      </c>
      <c r="IX1" s="133">
        <v>1</v>
      </c>
      <c r="IY1" s="133">
        <v>1</v>
      </c>
      <c r="IZ1" s="133">
        <v>1</v>
      </c>
      <c r="JA1" s="133">
        <v>1</v>
      </c>
      <c r="JB1" s="133">
        <v>1</v>
      </c>
      <c r="JC1" s="133">
        <v>1</v>
      </c>
      <c r="JD1" s="133">
        <v>1</v>
      </c>
      <c r="JE1" s="133">
        <v>1</v>
      </c>
      <c r="JF1" s="133">
        <v>1</v>
      </c>
      <c r="JG1" s="133">
        <v>1</v>
      </c>
      <c r="JH1" s="133">
        <v>1</v>
      </c>
      <c r="JI1" s="133">
        <v>1</v>
      </c>
      <c r="JJ1" s="133">
        <v>1</v>
      </c>
      <c r="JK1" s="133">
        <v>1</v>
      </c>
      <c r="JL1" s="133">
        <v>1</v>
      </c>
      <c r="JM1" s="133">
        <v>1</v>
      </c>
      <c r="JN1" s="133">
        <v>1</v>
      </c>
      <c r="JO1" s="133">
        <v>1</v>
      </c>
      <c r="JP1" s="133">
        <v>1</v>
      </c>
      <c r="JQ1" s="133">
        <v>1</v>
      </c>
      <c r="JR1" s="133">
        <v>1</v>
      </c>
      <c r="JS1" s="133">
        <v>1</v>
      </c>
      <c r="JT1" s="133">
        <v>1</v>
      </c>
      <c r="JU1" s="133">
        <v>1</v>
      </c>
      <c r="JV1" s="133">
        <v>1</v>
      </c>
      <c r="JW1" s="133">
        <v>1</v>
      </c>
      <c r="JX1" s="133">
        <v>1</v>
      </c>
      <c r="JY1" s="133">
        <v>1</v>
      </c>
      <c r="JZ1" s="133">
        <v>1</v>
      </c>
      <c r="KA1" s="133">
        <v>1</v>
      </c>
      <c r="KB1" s="133">
        <v>1</v>
      </c>
      <c r="KC1" s="133">
        <v>1</v>
      </c>
      <c r="KD1" s="133">
        <v>1</v>
      </c>
      <c r="KE1" s="133">
        <v>1</v>
      </c>
      <c r="KF1" s="133">
        <v>1</v>
      </c>
      <c r="KG1" s="133">
        <v>1</v>
      </c>
      <c r="KH1" s="133">
        <v>1</v>
      </c>
      <c r="KI1" s="133">
        <v>1</v>
      </c>
      <c r="KJ1" s="133">
        <v>1</v>
      </c>
      <c r="KK1" s="133">
        <v>1</v>
      </c>
      <c r="KL1" s="133">
        <v>1</v>
      </c>
      <c r="KM1" s="133">
        <v>1</v>
      </c>
      <c r="KN1" s="133">
        <v>1</v>
      </c>
      <c r="KO1" s="133">
        <v>1</v>
      </c>
      <c r="KP1" s="133">
        <v>1</v>
      </c>
      <c r="KQ1" s="133">
        <v>1</v>
      </c>
      <c r="KR1" s="133">
        <v>1</v>
      </c>
      <c r="KS1" s="133">
        <v>1</v>
      </c>
      <c r="KT1" s="133">
        <v>1</v>
      </c>
      <c r="KU1" s="133">
        <v>1</v>
      </c>
      <c r="KV1" s="133">
        <v>1</v>
      </c>
      <c r="KW1" s="133">
        <v>1</v>
      </c>
      <c r="KX1" s="133">
        <v>1</v>
      </c>
      <c r="KY1" s="133">
        <v>1</v>
      </c>
      <c r="KZ1" s="133">
        <v>1</v>
      </c>
      <c r="LA1" s="133">
        <v>1</v>
      </c>
      <c r="LB1" s="133">
        <v>1</v>
      </c>
      <c r="LC1" s="133">
        <v>1</v>
      </c>
      <c r="LD1" s="133">
        <v>1</v>
      </c>
      <c r="LE1" s="133">
        <v>1</v>
      </c>
      <c r="LF1" s="133">
        <v>1</v>
      </c>
      <c r="LG1" s="133">
        <v>1</v>
      </c>
      <c r="LH1" s="133">
        <v>1</v>
      </c>
      <c r="LI1" s="133">
        <v>1</v>
      </c>
      <c r="LJ1" s="133">
        <v>1</v>
      </c>
      <c r="LK1" s="133">
        <v>1</v>
      </c>
      <c r="LL1" s="133">
        <v>1</v>
      </c>
      <c r="LM1" s="133">
        <v>1</v>
      </c>
      <c r="LN1" s="133">
        <v>1</v>
      </c>
      <c r="LO1" s="133">
        <v>1</v>
      </c>
      <c r="LP1" s="133">
        <v>1</v>
      </c>
      <c r="LQ1" s="133">
        <v>1</v>
      </c>
      <c r="LR1" s="133">
        <v>1</v>
      </c>
      <c r="LS1" s="133">
        <v>1</v>
      </c>
      <c r="LT1" s="133">
        <v>1</v>
      </c>
      <c r="LU1" s="133">
        <v>1</v>
      </c>
      <c r="LV1" s="133">
        <v>1</v>
      </c>
      <c r="LW1" s="133">
        <v>1</v>
      </c>
      <c r="LX1" s="133">
        <v>1</v>
      </c>
      <c r="LY1" s="133">
        <v>1</v>
      </c>
      <c r="LZ1" s="133">
        <v>1</v>
      </c>
      <c r="MA1" s="133">
        <v>1</v>
      </c>
      <c r="MB1" s="133">
        <v>1</v>
      </c>
      <c r="MC1" s="133">
        <v>1</v>
      </c>
      <c r="MD1" s="133">
        <v>1</v>
      </c>
      <c r="ME1" s="133">
        <v>1</v>
      </c>
      <c r="MF1" s="133">
        <v>1</v>
      </c>
      <c r="MG1" s="133">
        <v>1</v>
      </c>
      <c r="MH1" s="133">
        <v>1</v>
      </c>
      <c r="MI1" s="133">
        <v>1</v>
      </c>
      <c r="MJ1" s="133">
        <v>1</v>
      </c>
      <c r="MK1" s="133">
        <v>1</v>
      </c>
      <c r="ML1" s="133">
        <v>1</v>
      </c>
      <c r="MM1" s="133">
        <v>1</v>
      </c>
      <c r="MN1" s="133">
        <v>1</v>
      </c>
      <c r="MO1" s="133">
        <v>1</v>
      </c>
      <c r="MP1" s="133">
        <v>1</v>
      </c>
      <c r="MQ1" s="133">
        <v>1</v>
      </c>
      <c r="MR1" s="133">
        <v>1</v>
      </c>
      <c r="MS1" s="133">
        <v>1</v>
      </c>
      <c r="MT1" s="2"/>
      <c r="MU1" s="2"/>
      <c r="MV1" s="2"/>
      <c r="MW1" s="2"/>
      <c r="MX1" s="2"/>
      <c r="MY1" s="2"/>
      <c r="MZ1" s="2"/>
      <c r="NA1" s="2"/>
      <c r="NB1" s="2"/>
      <c r="NC1" s="2"/>
      <c r="ND1" s="2"/>
      <c r="NE1" s="2"/>
      <c r="NF1" s="2"/>
      <c r="NG1" s="2"/>
      <c r="NH1" s="2"/>
      <c r="NI1" s="2"/>
      <c r="NJ1" s="2"/>
    </row>
    <row r="2" spans="1:374">
      <c r="A2" s="118" t="s">
        <v>54</v>
      </c>
      <c r="B2" s="118">
        <f t="shared" ref="B2:NJ2" si="0">COLUMN()-1</f>
        <v>1</v>
      </c>
      <c r="C2" s="118">
        <f t="shared" si="0"/>
        <v>2</v>
      </c>
      <c r="D2" s="118">
        <f t="shared" si="0"/>
        <v>3</v>
      </c>
      <c r="E2" s="118">
        <f t="shared" si="0"/>
        <v>4</v>
      </c>
      <c r="F2" s="118">
        <f t="shared" si="0"/>
        <v>5</v>
      </c>
      <c r="G2" s="118">
        <f t="shared" si="0"/>
        <v>6</v>
      </c>
      <c r="H2" s="118">
        <f t="shared" si="0"/>
        <v>7</v>
      </c>
      <c r="I2" s="118">
        <f t="shared" si="0"/>
        <v>8</v>
      </c>
      <c r="J2" s="118">
        <f t="shared" si="0"/>
        <v>9</v>
      </c>
      <c r="K2" s="118">
        <f t="shared" si="0"/>
        <v>10</v>
      </c>
      <c r="L2" s="118">
        <f t="shared" si="0"/>
        <v>11</v>
      </c>
      <c r="M2" s="118">
        <f t="shared" si="0"/>
        <v>12</v>
      </c>
      <c r="N2" s="118">
        <f t="shared" si="0"/>
        <v>13</v>
      </c>
      <c r="O2" s="118">
        <f t="shared" si="0"/>
        <v>14</v>
      </c>
      <c r="P2" s="118">
        <f t="shared" si="0"/>
        <v>15</v>
      </c>
      <c r="Q2" s="118">
        <f t="shared" si="0"/>
        <v>16</v>
      </c>
      <c r="R2" s="118">
        <f t="shared" si="0"/>
        <v>17</v>
      </c>
      <c r="S2" s="118">
        <f t="shared" si="0"/>
        <v>18</v>
      </c>
      <c r="T2" s="118">
        <f t="shared" si="0"/>
        <v>19</v>
      </c>
      <c r="U2" s="118">
        <f t="shared" si="0"/>
        <v>20</v>
      </c>
      <c r="V2" s="118">
        <f t="shared" si="0"/>
        <v>21</v>
      </c>
      <c r="W2" s="118">
        <f t="shared" si="0"/>
        <v>22</v>
      </c>
      <c r="X2" s="118">
        <f t="shared" si="0"/>
        <v>23</v>
      </c>
      <c r="Y2" s="118">
        <f t="shared" si="0"/>
        <v>24</v>
      </c>
      <c r="Z2" s="118">
        <f t="shared" si="0"/>
        <v>25</v>
      </c>
      <c r="AA2" s="118">
        <f t="shared" si="0"/>
        <v>26</v>
      </c>
      <c r="AB2" s="118">
        <f t="shared" si="0"/>
        <v>27</v>
      </c>
      <c r="AC2" s="118">
        <f t="shared" si="0"/>
        <v>28</v>
      </c>
      <c r="AD2" s="118">
        <f t="shared" si="0"/>
        <v>29</v>
      </c>
      <c r="AE2" s="118">
        <f t="shared" si="0"/>
        <v>30</v>
      </c>
      <c r="AF2" s="118">
        <f t="shared" si="0"/>
        <v>31</v>
      </c>
      <c r="AG2" s="118">
        <f t="shared" si="0"/>
        <v>32</v>
      </c>
      <c r="AH2" s="118">
        <f t="shared" si="0"/>
        <v>33</v>
      </c>
      <c r="AI2" s="118">
        <f t="shared" si="0"/>
        <v>34</v>
      </c>
      <c r="AJ2" s="118">
        <f t="shared" si="0"/>
        <v>35</v>
      </c>
      <c r="AK2" s="118">
        <f t="shared" si="0"/>
        <v>36</v>
      </c>
      <c r="AL2" s="118">
        <f t="shared" si="0"/>
        <v>37</v>
      </c>
      <c r="AM2" s="118">
        <f t="shared" si="0"/>
        <v>38</v>
      </c>
      <c r="AN2" s="118">
        <f t="shared" si="0"/>
        <v>39</v>
      </c>
      <c r="AO2" s="118">
        <f t="shared" si="0"/>
        <v>40</v>
      </c>
      <c r="AP2" s="118">
        <f t="shared" si="0"/>
        <v>41</v>
      </c>
      <c r="AQ2" s="118">
        <f t="shared" si="0"/>
        <v>42</v>
      </c>
      <c r="AR2" s="118">
        <f t="shared" si="0"/>
        <v>43</v>
      </c>
      <c r="AS2" s="118">
        <f t="shared" si="0"/>
        <v>44</v>
      </c>
      <c r="AT2" s="118">
        <f t="shared" si="0"/>
        <v>45</v>
      </c>
      <c r="AU2" s="118">
        <f t="shared" si="0"/>
        <v>46</v>
      </c>
      <c r="AV2" s="118">
        <f t="shared" si="0"/>
        <v>47</v>
      </c>
      <c r="AW2" s="118">
        <f t="shared" si="0"/>
        <v>48</v>
      </c>
      <c r="AX2" s="118">
        <f t="shared" si="0"/>
        <v>49</v>
      </c>
      <c r="AY2" s="118">
        <f t="shared" si="0"/>
        <v>50</v>
      </c>
      <c r="AZ2" s="118">
        <f t="shared" si="0"/>
        <v>51</v>
      </c>
      <c r="BA2" s="118">
        <f t="shared" si="0"/>
        <v>52</v>
      </c>
      <c r="BB2" s="118">
        <f t="shared" si="0"/>
        <v>53</v>
      </c>
      <c r="BC2" s="118">
        <f t="shared" si="0"/>
        <v>54</v>
      </c>
      <c r="BD2" s="118">
        <f t="shared" si="0"/>
        <v>55</v>
      </c>
      <c r="BE2" s="118">
        <f t="shared" si="0"/>
        <v>56</v>
      </c>
      <c r="BF2" s="118">
        <f t="shared" si="0"/>
        <v>57</v>
      </c>
      <c r="BG2" s="118">
        <f t="shared" si="0"/>
        <v>58</v>
      </c>
      <c r="BH2" s="118">
        <f t="shared" si="0"/>
        <v>59</v>
      </c>
      <c r="BI2" s="118">
        <f t="shared" si="0"/>
        <v>60</v>
      </c>
      <c r="BJ2" s="118">
        <f t="shared" si="0"/>
        <v>61</v>
      </c>
      <c r="BK2" s="118">
        <f t="shared" si="0"/>
        <v>62</v>
      </c>
      <c r="BL2" s="118">
        <f t="shared" si="0"/>
        <v>63</v>
      </c>
      <c r="BM2" s="118">
        <f t="shared" si="0"/>
        <v>64</v>
      </c>
      <c r="BN2" s="118">
        <f t="shared" si="0"/>
        <v>65</v>
      </c>
      <c r="BO2" s="118">
        <f t="shared" si="0"/>
        <v>66</v>
      </c>
      <c r="BP2" s="118">
        <f t="shared" si="0"/>
        <v>67</v>
      </c>
      <c r="BQ2" s="118">
        <f t="shared" si="0"/>
        <v>68</v>
      </c>
      <c r="BR2" s="118">
        <f t="shared" si="0"/>
        <v>69</v>
      </c>
      <c r="BS2" s="118">
        <f t="shared" si="0"/>
        <v>70</v>
      </c>
      <c r="BT2" s="118">
        <f t="shared" si="0"/>
        <v>71</v>
      </c>
      <c r="BU2" s="118">
        <f t="shared" si="0"/>
        <v>72</v>
      </c>
      <c r="BV2" s="118">
        <f t="shared" si="0"/>
        <v>73</v>
      </c>
      <c r="BW2" s="118">
        <f t="shared" si="0"/>
        <v>74</v>
      </c>
      <c r="BX2" s="118">
        <f t="shared" si="0"/>
        <v>75</v>
      </c>
      <c r="BY2" s="118">
        <f t="shared" si="0"/>
        <v>76</v>
      </c>
      <c r="BZ2" s="118">
        <f t="shared" si="0"/>
        <v>77</v>
      </c>
      <c r="CA2" s="118">
        <f t="shared" si="0"/>
        <v>78</v>
      </c>
      <c r="CB2" s="118">
        <f t="shared" si="0"/>
        <v>79</v>
      </c>
      <c r="CC2" s="118">
        <f t="shared" si="0"/>
        <v>80</v>
      </c>
      <c r="CD2" s="118">
        <f t="shared" si="0"/>
        <v>81</v>
      </c>
      <c r="CE2" s="118">
        <f t="shared" si="0"/>
        <v>82</v>
      </c>
      <c r="CF2" s="118">
        <f t="shared" si="0"/>
        <v>83</v>
      </c>
      <c r="CG2" s="118">
        <f t="shared" si="0"/>
        <v>84</v>
      </c>
      <c r="CH2" s="118">
        <f t="shared" si="0"/>
        <v>85</v>
      </c>
      <c r="CI2" s="118">
        <f t="shared" si="0"/>
        <v>86</v>
      </c>
      <c r="CJ2" s="118">
        <f t="shared" si="0"/>
        <v>87</v>
      </c>
      <c r="CK2" s="118">
        <f t="shared" si="0"/>
        <v>88</v>
      </c>
      <c r="CL2" s="118">
        <f t="shared" si="0"/>
        <v>89</v>
      </c>
      <c r="CM2" s="118">
        <f t="shared" si="0"/>
        <v>90</v>
      </c>
      <c r="CN2" s="118">
        <f t="shared" si="0"/>
        <v>91</v>
      </c>
      <c r="CO2" s="118">
        <f t="shared" si="0"/>
        <v>92</v>
      </c>
      <c r="CP2" s="118">
        <f t="shared" si="0"/>
        <v>93</v>
      </c>
      <c r="CQ2" s="118">
        <f t="shared" si="0"/>
        <v>94</v>
      </c>
      <c r="CR2" s="118">
        <f t="shared" si="0"/>
        <v>95</v>
      </c>
      <c r="CS2" s="118">
        <f t="shared" si="0"/>
        <v>96</v>
      </c>
      <c r="CT2" s="118">
        <f t="shared" si="0"/>
        <v>97</v>
      </c>
      <c r="CU2" s="118">
        <f t="shared" si="0"/>
        <v>98</v>
      </c>
      <c r="CV2" s="118">
        <f t="shared" si="0"/>
        <v>99</v>
      </c>
      <c r="CW2" s="118">
        <f t="shared" si="0"/>
        <v>100</v>
      </c>
      <c r="CX2" s="118">
        <f t="shared" si="0"/>
        <v>101</v>
      </c>
      <c r="CY2" s="118">
        <f t="shared" si="0"/>
        <v>102</v>
      </c>
      <c r="CZ2" s="118">
        <f t="shared" si="0"/>
        <v>103</v>
      </c>
      <c r="DA2" s="118">
        <f t="shared" si="0"/>
        <v>104</v>
      </c>
      <c r="DB2" s="118">
        <f t="shared" si="0"/>
        <v>105</v>
      </c>
      <c r="DC2" s="118">
        <f t="shared" si="0"/>
        <v>106</v>
      </c>
      <c r="DD2" s="118">
        <f t="shared" si="0"/>
        <v>107</v>
      </c>
      <c r="DE2" s="118">
        <f t="shared" si="0"/>
        <v>108</v>
      </c>
      <c r="DF2" s="118">
        <f t="shared" si="0"/>
        <v>109</v>
      </c>
      <c r="DG2" s="118">
        <f t="shared" si="0"/>
        <v>110</v>
      </c>
      <c r="DH2" s="118">
        <f t="shared" si="0"/>
        <v>111</v>
      </c>
      <c r="DI2" s="118">
        <f t="shared" si="0"/>
        <v>112</v>
      </c>
      <c r="DJ2" s="118">
        <f t="shared" si="0"/>
        <v>113</v>
      </c>
      <c r="DK2" s="118">
        <f t="shared" si="0"/>
        <v>114</v>
      </c>
      <c r="DL2" s="118">
        <f t="shared" si="0"/>
        <v>115</v>
      </c>
      <c r="DM2" s="118">
        <f t="shared" si="0"/>
        <v>116</v>
      </c>
      <c r="DN2" s="118">
        <f t="shared" si="0"/>
        <v>117</v>
      </c>
      <c r="DO2" s="118">
        <f t="shared" si="0"/>
        <v>118</v>
      </c>
      <c r="DP2" s="118">
        <f t="shared" si="0"/>
        <v>119</v>
      </c>
      <c r="DQ2" s="118">
        <f t="shared" si="0"/>
        <v>120</v>
      </c>
      <c r="DR2" s="118">
        <f t="shared" si="0"/>
        <v>121</v>
      </c>
      <c r="DS2" s="118">
        <f t="shared" si="0"/>
        <v>122</v>
      </c>
      <c r="DT2" s="118">
        <f t="shared" si="0"/>
        <v>123</v>
      </c>
      <c r="DU2" s="118">
        <f t="shared" si="0"/>
        <v>124</v>
      </c>
      <c r="DV2" s="118">
        <f t="shared" si="0"/>
        <v>125</v>
      </c>
      <c r="DW2" s="118">
        <f t="shared" si="0"/>
        <v>126</v>
      </c>
      <c r="DX2" s="118">
        <f t="shared" si="0"/>
        <v>127</v>
      </c>
      <c r="DY2" s="118">
        <f t="shared" si="0"/>
        <v>128</v>
      </c>
      <c r="DZ2" s="118">
        <f t="shared" si="0"/>
        <v>129</v>
      </c>
      <c r="EA2" s="118">
        <f t="shared" si="0"/>
        <v>130</v>
      </c>
      <c r="EB2" s="118">
        <f t="shared" si="0"/>
        <v>131</v>
      </c>
      <c r="EC2" s="118">
        <f t="shared" si="0"/>
        <v>132</v>
      </c>
      <c r="ED2" s="118">
        <f t="shared" si="0"/>
        <v>133</v>
      </c>
      <c r="EE2" s="118">
        <f t="shared" si="0"/>
        <v>134</v>
      </c>
      <c r="EF2" s="118">
        <f t="shared" si="0"/>
        <v>135</v>
      </c>
      <c r="EG2" s="118">
        <f t="shared" si="0"/>
        <v>136</v>
      </c>
      <c r="EH2" s="118">
        <f t="shared" si="0"/>
        <v>137</v>
      </c>
      <c r="EI2" s="118">
        <f t="shared" si="0"/>
        <v>138</v>
      </c>
      <c r="EJ2" s="118">
        <f t="shared" si="0"/>
        <v>139</v>
      </c>
      <c r="EK2" s="118">
        <f t="shared" si="0"/>
        <v>140</v>
      </c>
      <c r="EL2" s="118">
        <f t="shared" si="0"/>
        <v>141</v>
      </c>
      <c r="EM2" s="118">
        <f t="shared" si="0"/>
        <v>142</v>
      </c>
      <c r="EN2" s="118">
        <f t="shared" si="0"/>
        <v>143</v>
      </c>
      <c r="EO2" s="118">
        <f t="shared" si="0"/>
        <v>144</v>
      </c>
      <c r="EP2" s="118">
        <f t="shared" si="0"/>
        <v>145</v>
      </c>
      <c r="EQ2" s="118">
        <f t="shared" si="0"/>
        <v>146</v>
      </c>
      <c r="ER2" s="118">
        <f t="shared" si="0"/>
        <v>147</v>
      </c>
      <c r="ES2" s="118">
        <f t="shared" si="0"/>
        <v>148</v>
      </c>
      <c r="ET2" s="118">
        <f t="shared" si="0"/>
        <v>149</v>
      </c>
      <c r="EU2" s="118">
        <f t="shared" si="0"/>
        <v>150</v>
      </c>
      <c r="EV2" s="118">
        <f t="shared" si="0"/>
        <v>151</v>
      </c>
      <c r="EW2" s="118">
        <f t="shared" si="0"/>
        <v>152</v>
      </c>
      <c r="EX2" s="118">
        <f t="shared" si="0"/>
        <v>153</v>
      </c>
      <c r="EY2" s="118">
        <f t="shared" si="0"/>
        <v>154</v>
      </c>
      <c r="EZ2" s="118">
        <f t="shared" si="0"/>
        <v>155</v>
      </c>
      <c r="FA2" s="118">
        <f t="shared" si="0"/>
        <v>156</v>
      </c>
      <c r="FB2" s="118">
        <f t="shared" si="0"/>
        <v>157</v>
      </c>
      <c r="FC2" s="118">
        <f t="shared" si="0"/>
        <v>158</v>
      </c>
      <c r="FD2" s="118">
        <f t="shared" si="0"/>
        <v>159</v>
      </c>
      <c r="FE2" s="118">
        <f t="shared" si="0"/>
        <v>160</v>
      </c>
      <c r="FF2" s="118">
        <f t="shared" si="0"/>
        <v>161</v>
      </c>
      <c r="FG2" s="118">
        <f t="shared" si="0"/>
        <v>162</v>
      </c>
      <c r="FH2" s="118">
        <f t="shared" si="0"/>
        <v>163</v>
      </c>
      <c r="FI2" s="118">
        <f t="shared" si="0"/>
        <v>164</v>
      </c>
      <c r="FJ2" s="118">
        <f t="shared" si="0"/>
        <v>165</v>
      </c>
      <c r="FK2" s="118">
        <f t="shared" si="0"/>
        <v>166</v>
      </c>
      <c r="FL2" s="118">
        <f t="shared" si="0"/>
        <v>167</v>
      </c>
      <c r="FM2" s="118">
        <f t="shared" si="0"/>
        <v>168</v>
      </c>
      <c r="FN2" s="118">
        <f t="shared" si="0"/>
        <v>169</v>
      </c>
      <c r="FO2" s="118">
        <f t="shared" si="0"/>
        <v>170</v>
      </c>
      <c r="FP2" s="118">
        <f t="shared" si="0"/>
        <v>171</v>
      </c>
      <c r="FQ2" s="118">
        <f t="shared" si="0"/>
        <v>172</v>
      </c>
      <c r="FR2" s="118">
        <f t="shared" si="0"/>
        <v>173</v>
      </c>
      <c r="FS2" s="118">
        <f t="shared" si="0"/>
        <v>174</v>
      </c>
      <c r="FT2" s="118">
        <f t="shared" si="0"/>
        <v>175</v>
      </c>
      <c r="FU2" s="118">
        <f t="shared" si="0"/>
        <v>176</v>
      </c>
      <c r="FV2" s="118">
        <f t="shared" si="0"/>
        <v>177</v>
      </c>
      <c r="FW2" s="118">
        <f t="shared" si="0"/>
        <v>178</v>
      </c>
      <c r="FX2" s="118">
        <f t="shared" si="0"/>
        <v>179</v>
      </c>
      <c r="FY2" s="118">
        <f t="shared" si="0"/>
        <v>180</v>
      </c>
      <c r="FZ2" s="118">
        <f t="shared" si="0"/>
        <v>181</v>
      </c>
      <c r="GA2" s="118">
        <f t="shared" si="0"/>
        <v>182</v>
      </c>
      <c r="GB2" s="118">
        <f t="shared" si="0"/>
        <v>183</v>
      </c>
      <c r="GC2" s="118">
        <f t="shared" si="0"/>
        <v>184</v>
      </c>
      <c r="GD2" s="118">
        <f t="shared" si="0"/>
        <v>185</v>
      </c>
      <c r="GE2" s="118">
        <f t="shared" si="0"/>
        <v>186</v>
      </c>
      <c r="GF2" s="118">
        <f t="shared" si="0"/>
        <v>187</v>
      </c>
      <c r="GG2" s="118">
        <f t="shared" si="0"/>
        <v>188</v>
      </c>
      <c r="GH2" s="118">
        <f t="shared" si="0"/>
        <v>189</v>
      </c>
      <c r="GI2" s="118">
        <f t="shared" si="0"/>
        <v>190</v>
      </c>
      <c r="GJ2" s="118">
        <f t="shared" si="0"/>
        <v>191</v>
      </c>
      <c r="GK2" s="118">
        <f t="shared" si="0"/>
        <v>192</v>
      </c>
      <c r="GL2" s="118">
        <f t="shared" si="0"/>
        <v>193</v>
      </c>
      <c r="GM2" s="118">
        <f t="shared" si="0"/>
        <v>194</v>
      </c>
      <c r="GN2" s="118">
        <f t="shared" si="0"/>
        <v>195</v>
      </c>
      <c r="GO2" s="118">
        <f t="shared" si="0"/>
        <v>196</v>
      </c>
      <c r="GP2" s="118">
        <f t="shared" si="0"/>
        <v>197</v>
      </c>
      <c r="GQ2" s="118">
        <f t="shared" si="0"/>
        <v>198</v>
      </c>
      <c r="GR2" s="118">
        <f t="shared" si="0"/>
        <v>199</v>
      </c>
      <c r="GS2" s="118">
        <f t="shared" si="0"/>
        <v>200</v>
      </c>
      <c r="GT2" s="118">
        <f t="shared" si="0"/>
        <v>201</v>
      </c>
      <c r="GU2" s="118">
        <f t="shared" si="0"/>
        <v>202</v>
      </c>
      <c r="GV2" s="118">
        <f t="shared" si="0"/>
        <v>203</v>
      </c>
      <c r="GW2" s="118">
        <f t="shared" si="0"/>
        <v>204</v>
      </c>
      <c r="GX2" s="118">
        <f t="shared" si="0"/>
        <v>205</v>
      </c>
      <c r="GY2" s="118">
        <f t="shared" si="0"/>
        <v>206</v>
      </c>
      <c r="GZ2" s="118">
        <f t="shared" si="0"/>
        <v>207</v>
      </c>
      <c r="HA2" s="118">
        <f t="shared" si="0"/>
        <v>208</v>
      </c>
      <c r="HB2" s="118">
        <f t="shared" si="0"/>
        <v>209</v>
      </c>
      <c r="HC2" s="118">
        <f t="shared" si="0"/>
        <v>210</v>
      </c>
      <c r="HD2" s="118">
        <f t="shared" si="0"/>
        <v>211</v>
      </c>
      <c r="HE2" s="118">
        <f t="shared" si="0"/>
        <v>212</v>
      </c>
      <c r="HF2" s="118">
        <f t="shared" si="0"/>
        <v>213</v>
      </c>
      <c r="HG2" s="118">
        <f t="shared" si="0"/>
        <v>214</v>
      </c>
      <c r="HH2" s="118">
        <f t="shared" si="0"/>
        <v>215</v>
      </c>
      <c r="HI2" s="118">
        <f t="shared" si="0"/>
        <v>216</v>
      </c>
      <c r="HJ2" s="118">
        <f t="shared" si="0"/>
        <v>217</v>
      </c>
      <c r="HK2" s="118">
        <f t="shared" si="0"/>
        <v>218</v>
      </c>
      <c r="HL2" s="118">
        <f t="shared" si="0"/>
        <v>219</v>
      </c>
      <c r="HM2" s="118">
        <f t="shared" si="0"/>
        <v>220</v>
      </c>
      <c r="HN2" s="118">
        <f t="shared" si="0"/>
        <v>221</v>
      </c>
      <c r="HO2" s="118">
        <f t="shared" si="0"/>
        <v>222</v>
      </c>
      <c r="HP2" s="118">
        <f t="shared" si="0"/>
        <v>223</v>
      </c>
      <c r="HQ2" s="118">
        <f t="shared" si="0"/>
        <v>224</v>
      </c>
      <c r="HR2" s="118">
        <f t="shared" si="0"/>
        <v>225</v>
      </c>
      <c r="HS2" s="118">
        <f t="shared" si="0"/>
        <v>226</v>
      </c>
      <c r="HT2" s="118">
        <f t="shared" si="0"/>
        <v>227</v>
      </c>
      <c r="HU2" s="118">
        <f t="shared" si="0"/>
        <v>228</v>
      </c>
      <c r="HV2" s="118">
        <f t="shared" si="0"/>
        <v>229</v>
      </c>
      <c r="HW2" s="118">
        <f t="shared" si="0"/>
        <v>230</v>
      </c>
      <c r="HX2" s="118">
        <f t="shared" si="0"/>
        <v>231</v>
      </c>
      <c r="HY2" s="118">
        <f t="shared" si="0"/>
        <v>232</v>
      </c>
      <c r="HZ2" s="118">
        <f t="shared" si="0"/>
        <v>233</v>
      </c>
      <c r="IA2" s="118">
        <f t="shared" si="0"/>
        <v>234</v>
      </c>
      <c r="IB2" s="118">
        <f t="shared" si="0"/>
        <v>235</v>
      </c>
      <c r="IC2" s="118">
        <f t="shared" si="0"/>
        <v>236</v>
      </c>
      <c r="ID2" s="118">
        <f t="shared" si="0"/>
        <v>237</v>
      </c>
      <c r="IE2" s="118">
        <f t="shared" si="0"/>
        <v>238</v>
      </c>
      <c r="IF2" s="118">
        <f t="shared" si="0"/>
        <v>239</v>
      </c>
      <c r="IG2" s="118">
        <f t="shared" si="0"/>
        <v>240</v>
      </c>
      <c r="IH2" s="118">
        <f t="shared" si="0"/>
        <v>241</v>
      </c>
      <c r="II2" s="118">
        <f t="shared" si="0"/>
        <v>242</v>
      </c>
      <c r="IJ2" s="118">
        <f t="shared" si="0"/>
        <v>243</v>
      </c>
      <c r="IK2" s="118">
        <f t="shared" si="0"/>
        <v>244</v>
      </c>
      <c r="IL2" s="118">
        <f t="shared" si="0"/>
        <v>245</v>
      </c>
      <c r="IM2" s="118">
        <f t="shared" si="0"/>
        <v>246</v>
      </c>
      <c r="IN2" s="118">
        <f t="shared" si="0"/>
        <v>247</v>
      </c>
      <c r="IO2" s="118">
        <f t="shared" si="0"/>
        <v>248</v>
      </c>
      <c r="IP2" s="118">
        <f t="shared" si="0"/>
        <v>249</v>
      </c>
      <c r="IQ2" s="118">
        <f t="shared" si="0"/>
        <v>250</v>
      </c>
      <c r="IR2" s="118">
        <f t="shared" si="0"/>
        <v>251</v>
      </c>
      <c r="IS2" s="118">
        <f t="shared" si="0"/>
        <v>252</v>
      </c>
      <c r="IT2" s="118">
        <f t="shared" si="0"/>
        <v>253</v>
      </c>
      <c r="IU2" s="118">
        <f t="shared" si="0"/>
        <v>254</v>
      </c>
      <c r="IV2" s="118">
        <f t="shared" si="0"/>
        <v>255</v>
      </c>
      <c r="IW2" s="118">
        <f t="shared" si="0"/>
        <v>256</v>
      </c>
      <c r="IX2" s="118">
        <f t="shared" si="0"/>
        <v>257</v>
      </c>
      <c r="IY2" s="118">
        <f t="shared" si="0"/>
        <v>258</v>
      </c>
      <c r="IZ2" s="118">
        <f t="shared" si="0"/>
        <v>259</v>
      </c>
      <c r="JA2" s="118">
        <f t="shared" si="0"/>
        <v>260</v>
      </c>
      <c r="JB2" s="118">
        <f t="shared" si="0"/>
        <v>261</v>
      </c>
      <c r="JC2" s="118">
        <f t="shared" si="0"/>
        <v>262</v>
      </c>
      <c r="JD2" s="118">
        <f t="shared" si="0"/>
        <v>263</v>
      </c>
      <c r="JE2" s="118">
        <f t="shared" si="0"/>
        <v>264</v>
      </c>
      <c r="JF2" s="118">
        <f t="shared" si="0"/>
        <v>265</v>
      </c>
      <c r="JG2" s="118">
        <f t="shared" si="0"/>
        <v>266</v>
      </c>
      <c r="JH2" s="118">
        <f t="shared" si="0"/>
        <v>267</v>
      </c>
      <c r="JI2" s="118">
        <f t="shared" si="0"/>
        <v>268</v>
      </c>
      <c r="JJ2" s="118">
        <f t="shared" si="0"/>
        <v>269</v>
      </c>
      <c r="JK2" s="118">
        <f t="shared" si="0"/>
        <v>270</v>
      </c>
      <c r="JL2" s="118">
        <f t="shared" si="0"/>
        <v>271</v>
      </c>
      <c r="JM2" s="118">
        <f t="shared" si="0"/>
        <v>272</v>
      </c>
      <c r="JN2" s="118">
        <f t="shared" si="0"/>
        <v>273</v>
      </c>
      <c r="JO2" s="118">
        <f t="shared" si="0"/>
        <v>274</v>
      </c>
      <c r="JP2" s="118">
        <f t="shared" si="0"/>
        <v>275</v>
      </c>
      <c r="JQ2" s="118">
        <f t="shared" si="0"/>
        <v>276</v>
      </c>
      <c r="JR2" s="118">
        <f t="shared" si="0"/>
        <v>277</v>
      </c>
      <c r="JS2" s="118">
        <f t="shared" si="0"/>
        <v>278</v>
      </c>
      <c r="JT2" s="118">
        <f t="shared" si="0"/>
        <v>279</v>
      </c>
      <c r="JU2" s="118">
        <f t="shared" si="0"/>
        <v>280</v>
      </c>
      <c r="JV2" s="118">
        <f t="shared" si="0"/>
        <v>281</v>
      </c>
      <c r="JW2" s="118">
        <f t="shared" si="0"/>
        <v>282</v>
      </c>
      <c r="JX2" s="118">
        <f t="shared" si="0"/>
        <v>283</v>
      </c>
      <c r="JY2" s="118">
        <f t="shared" si="0"/>
        <v>284</v>
      </c>
      <c r="JZ2" s="118">
        <f t="shared" si="0"/>
        <v>285</v>
      </c>
      <c r="KA2" s="118">
        <f t="shared" si="0"/>
        <v>286</v>
      </c>
      <c r="KB2" s="118">
        <f t="shared" si="0"/>
        <v>287</v>
      </c>
      <c r="KC2" s="118">
        <f t="shared" si="0"/>
        <v>288</v>
      </c>
      <c r="KD2" s="118">
        <f t="shared" si="0"/>
        <v>289</v>
      </c>
      <c r="KE2" s="118">
        <f t="shared" si="0"/>
        <v>290</v>
      </c>
      <c r="KF2" s="118">
        <f t="shared" si="0"/>
        <v>291</v>
      </c>
      <c r="KG2" s="118">
        <f t="shared" si="0"/>
        <v>292</v>
      </c>
      <c r="KH2" s="118">
        <f t="shared" si="0"/>
        <v>293</v>
      </c>
      <c r="KI2" s="118">
        <f t="shared" si="0"/>
        <v>294</v>
      </c>
      <c r="KJ2" s="118">
        <f t="shared" si="0"/>
        <v>295</v>
      </c>
      <c r="KK2" s="118">
        <f t="shared" si="0"/>
        <v>296</v>
      </c>
      <c r="KL2" s="118">
        <f t="shared" si="0"/>
        <v>297</v>
      </c>
      <c r="KM2" s="118">
        <f t="shared" si="0"/>
        <v>298</v>
      </c>
      <c r="KN2" s="118">
        <f t="shared" si="0"/>
        <v>299</v>
      </c>
      <c r="KO2" s="118">
        <f t="shared" si="0"/>
        <v>300</v>
      </c>
      <c r="KP2" s="118">
        <f t="shared" si="0"/>
        <v>301</v>
      </c>
      <c r="KQ2" s="118">
        <f t="shared" si="0"/>
        <v>302</v>
      </c>
      <c r="KR2" s="118">
        <f t="shared" si="0"/>
        <v>303</v>
      </c>
      <c r="KS2" s="118">
        <f t="shared" si="0"/>
        <v>304</v>
      </c>
      <c r="KT2" s="118">
        <f t="shared" si="0"/>
        <v>305</v>
      </c>
      <c r="KU2" s="118">
        <f t="shared" si="0"/>
        <v>306</v>
      </c>
      <c r="KV2" s="118">
        <f t="shared" si="0"/>
        <v>307</v>
      </c>
      <c r="KW2" s="118">
        <f t="shared" si="0"/>
        <v>308</v>
      </c>
      <c r="KX2" s="118">
        <f t="shared" si="0"/>
        <v>309</v>
      </c>
      <c r="KY2" s="118">
        <f t="shared" si="0"/>
        <v>310</v>
      </c>
      <c r="KZ2" s="118">
        <f t="shared" si="0"/>
        <v>311</v>
      </c>
      <c r="LA2" s="118">
        <f t="shared" si="0"/>
        <v>312</v>
      </c>
      <c r="LB2" s="118">
        <f t="shared" si="0"/>
        <v>313</v>
      </c>
      <c r="LC2" s="118">
        <f t="shared" si="0"/>
        <v>314</v>
      </c>
      <c r="LD2" s="118">
        <f t="shared" si="0"/>
        <v>315</v>
      </c>
      <c r="LE2" s="118">
        <f t="shared" si="0"/>
        <v>316</v>
      </c>
      <c r="LF2" s="118">
        <f t="shared" si="0"/>
        <v>317</v>
      </c>
      <c r="LG2" s="118">
        <f t="shared" si="0"/>
        <v>318</v>
      </c>
      <c r="LH2" s="118">
        <f t="shared" si="0"/>
        <v>319</v>
      </c>
      <c r="LI2" s="118">
        <f t="shared" si="0"/>
        <v>320</v>
      </c>
      <c r="LJ2" s="118">
        <f t="shared" si="0"/>
        <v>321</v>
      </c>
      <c r="LK2" s="118">
        <f t="shared" si="0"/>
        <v>322</v>
      </c>
      <c r="LL2" s="118">
        <f t="shared" si="0"/>
        <v>323</v>
      </c>
      <c r="LM2" s="118">
        <f t="shared" si="0"/>
        <v>324</v>
      </c>
      <c r="LN2" s="118">
        <f t="shared" si="0"/>
        <v>325</v>
      </c>
      <c r="LO2" s="118">
        <f t="shared" si="0"/>
        <v>326</v>
      </c>
      <c r="LP2" s="118">
        <f t="shared" si="0"/>
        <v>327</v>
      </c>
      <c r="LQ2" s="118">
        <f t="shared" si="0"/>
        <v>328</v>
      </c>
      <c r="LR2" s="118">
        <f t="shared" si="0"/>
        <v>329</v>
      </c>
      <c r="LS2" s="118">
        <f t="shared" si="0"/>
        <v>330</v>
      </c>
      <c r="LT2" s="118">
        <f t="shared" si="0"/>
        <v>331</v>
      </c>
      <c r="LU2" s="118">
        <f t="shared" si="0"/>
        <v>332</v>
      </c>
      <c r="LV2" s="118">
        <f t="shared" si="0"/>
        <v>333</v>
      </c>
      <c r="LW2" s="118">
        <f t="shared" si="0"/>
        <v>334</v>
      </c>
      <c r="LX2" s="118">
        <f t="shared" si="0"/>
        <v>335</v>
      </c>
      <c r="LY2" s="118">
        <f t="shared" si="0"/>
        <v>336</v>
      </c>
      <c r="LZ2" s="118">
        <f t="shared" si="0"/>
        <v>337</v>
      </c>
      <c r="MA2" s="118">
        <f t="shared" si="0"/>
        <v>338</v>
      </c>
      <c r="MB2" s="118">
        <f t="shared" si="0"/>
        <v>339</v>
      </c>
      <c r="MC2" s="118">
        <f t="shared" si="0"/>
        <v>340</v>
      </c>
      <c r="MD2" s="118">
        <f t="shared" si="0"/>
        <v>341</v>
      </c>
      <c r="ME2" s="118">
        <f t="shared" si="0"/>
        <v>342</v>
      </c>
      <c r="MF2" s="118">
        <f t="shared" si="0"/>
        <v>343</v>
      </c>
      <c r="MG2" s="118">
        <f t="shared" si="0"/>
        <v>344</v>
      </c>
      <c r="MH2" s="118">
        <f t="shared" si="0"/>
        <v>345</v>
      </c>
      <c r="MI2" s="118">
        <f t="shared" si="0"/>
        <v>346</v>
      </c>
      <c r="MJ2" s="118">
        <f t="shared" si="0"/>
        <v>347</v>
      </c>
      <c r="MK2" s="118">
        <f t="shared" si="0"/>
        <v>348</v>
      </c>
      <c r="ML2" s="118">
        <f t="shared" si="0"/>
        <v>349</v>
      </c>
      <c r="MM2" s="118">
        <f t="shared" si="0"/>
        <v>350</v>
      </c>
      <c r="MN2" s="118">
        <f t="shared" si="0"/>
        <v>351</v>
      </c>
      <c r="MO2" s="118">
        <f t="shared" si="0"/>
        <v>352</v>
      </c>
      <c r="MP2" s="118">
        <f t="shared" si="0"/>
        <v>353</v>
      </c>
      <c r="MQ2" s="118">
        <f t="shared" si="0"/>
        <v>354</v>
      </c>
      <c r="MR2" s="118">
        <f t="shared" si="0"/>
        <v>355</v>
      </c>
      <c r="MS2" s="118">
        <f t="shared" si="0"/>
        <v>356</v>
      </c>
      <c r="MT2" s="118">
        <f t="shared" si="0"/>
        <v>357</v>
      </c>
      <c r="MU2" s="118">
        <f t="shared" si="0"/>
        <v>358</v>
      </c>
      <c r="MV2" s="118">
        <f t="shared" si="0"/>
        <v>359</v>
      </c>
      <c r="MW2" s="118">
        <f t="shared" si="0"/>
        <v>360</v>
      </c>
      <c r="MX2" s="118">
        <f t="shared" si="0"/>
        <v>361</v>
      </c>
      <c r="MY2" s="118">
        <f t="shared" si="0"/>
        <v>362</v>
      </c>
      <c r="MZ2" s="118">
        <f t="shared" si="0"/>
        <v>363</v>
      </c>
      <c r="NA2" s="118">
        <f t="shared" si="0"/>
        <v>364</v>
      </c>
      <c r="NB2" s="118">
        <f t="shared" si="0"/>
        <v>365</v>
      </c>
      <c r="NC2" s="118">
        <f t="shared" si="0"/>
        <v>366</v>
      </c>
      <c r="ND2" s="118">
        <f t="shared" si="0"/>
        <v>367</v>
      </c>
      <c r="NE2" s="118">
        <f t="shared" si="0"/>
        <v>368</v>
      </c>
      <c r="NF2" s="118">
        <f t="shared" si="0"/>
        <v>369</v>
      </c>
      <c r="NG2" s="118">
        <f t="shared" si="0"/>
        <v>370</v>
      </c>
      <c r="NH2" s="118">
        <f t="shared" si="0"/>
        <v>371</v>
      </c>
      <c r="NI2" s="118">
        <f t="shared" si="0"/>
        <v>372</v>
      </c>
      <c r="NJ2" s="118">
        <f t="shared" si="0"/>
        <v>373</v>
      </c>
    </row>
    <row r="3" spans="1:374" ht="13.5" customHeight="1">
      <c r="A3" s="118" t="s">
        <v>13</v>
      </c>
      <c r="B3" s="121" t="s">
        <v>23</v>
      </c>
      <c r="C3" s="121" t="s">
        <v>67</v>
      </c>
      <c r="D3" s="121" t="s">
        <v>66</v>
      </c>
      <c r="E3" s="121" t="s">
        <v>68</v>
      </c>
      <c r="F3" s="121" t="s">
        <v>48</v>
      </c>
      <c r="G3" s="121" t="s">
        <v>71</v>
      </c>
      <c r="H3" s="141" t="s">
        <v>43</v>
      </c>
      <c r="I3" s="143"/>
      <c r="J3" s="143"/>
      <c r="K3" s="143"/>
      <c r="L3" s="143"/>
      <c r="M3" s="143"/>
      <c r="N3" s="143"/>
      <c r="O3" s="143"/>
      <c r="P3" s="143"/>
      <c r="Q3" s="143"/>
      <c r="R3" s="143"/>
      <c r="S3" s="143"/>
      <c r="T3" s="143"/>
      <c r="U3" s="143"/>
      <c r="V3" s="143"/>
      <c r="W3" s="156" t="s">
        <v>58</v>
      </c>
      <c r="X3" s="157"/>
      <c r="Y3" s="159"/>
      <c r="Z3" s="157"/>
      <c r="AA3" s="157"/>
      <c r="AB3" s="157"/>
      <c r="AC3" s="157"/>
      <c r="AD3" s="157"/>
      <c r="AE3" s="157"/>
      <c r="AF3" s="157"/>
      <c r="AG3" s="157"/>
      <c r="AH3" s="157"/>
      <c r="AI3" s="157"/>
      <c r="AJ3" s="157"/>
      <c r="AK3" s="157"/>
      <c r="AL3" s="157"/>
      <c r="AM3" s="157"/>
      <c r="AN3" s="157"/>
      <c r="AO3" s="157"/>
      <c r="AP3" s="157"/>
      <c r="AQ3" s="157"/>
      <c r="AR3" s="157"/>
      <c r="AS3" s="157"/>
      <c r="AT3" s="157"/>
      <c r="AU3" s="157"/>
      <c r="AV3" s="162" t="s">
        <v>72</v>
      </c>
      <c r="AW3" s="143"/>
      <c r="AX3" s="165"/>
      <c r="AY3" s="157" t="s">
        <v>69</v>
      </c>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62" t="s">
        <v>59</v>
      </c>
      <c r="DA3" s="157"/>
      <c r="DB3" s="157"/>
      <c r="DC3" s="157"/>
      <c r="DD3" s="157"/>
      <c r="DE3" s="157"/>
      <c r="DF3" s="157"/>
      <c r="DG3" s="157"/>
      <c r="DH3" s="157"/>
      <c r="DI3" s="157"/>
      <c r="DJ3" s="157"/>
      <c r="DK3" s="157" t="str">
        <f>CZ3</f>
        <v>施設全体</v>
      </c>
      <c r="DL3" s="157"/>
      <c r="DM3" s="157"/>
      <c r="DN3" s="157"/>
      <c r="DO3" s="157"/>
      <c r="DP3" s="157"/>
      <c r="DQ3" s="157"/>
      <c r="DR3" s="157"/>
      <c r="DS3" s="157"/>
      <c r="DT3" s="157"/>
      <c r="DU3" s="157" t="str">
        <f>CZ3</f>
        <v>施設全体</v>
      </c>
      <c r="DV3" s="157"/>
      <c r="DW3" s="157"/>
      <c r="DX3" s="157"/>
      <c r="DY3" s="157"/>
      <c r="DZ3" s="157"/>
      <c r="EA3" s="157"/>
      <c r="EB3" s="157"/>
      <c r="EC3" s="157"/>
      <c r="ED3" s="157"/>
      <c r="EE3" s="157" t="str">
        <f>CZ3</f>
        <v>施設全体</v>
      </c>
      <c r="EF3" s="157"/>
      <c r="EG3" s="157"/>
      <c r="EH3" s="157"/>
      <c r="EI3" s="157"/>
      <c r="EJ3" s="157"/>
      <c r="EK3" s="157"/>
      <c r="EL3" s="157"/>
      <c r="EM3" s="157"/>
      <c r="EN3" s="157"/>
      <c r="EO3" s="157" t="str">
        <f>DK3</f>
        <v>施設全体</v>
      </c>
      <c r="EP3" s="157"/>
      <c r="EQ3" s="157"/>
      <c r="ER3" s="157"/>
      <c r="ES3" s="157"/>
      <c r="ET3" s="157"/>
      <c r="EU3" s="157"/>
      <c r="EV3" s="157"/>
      <c r="EW3" s="157"/>
      <c r="EX3" s="160"/>
      <c r="EY3" s="162" t="s">
        <v>18</v>
      </c>
      <c r="EZ3" s="157"/>
      <c r="FA3" s="157"/>
      <c r="FB3" s="157"/>
      <c r="FC3" s="157"/>
      <c r="FD3" s="157"/>
      <c r="FE3" s="157"/>
      <c r="FF3" s="157"/>
      <c r="FG3" s="157"/>
      <c r="FH3" s="157"/>
      <c r="FI3" s="157"/>
      <c r="FJ3" s="157" t="str">
        <f>EY3</f>
        <v>水力発電</v>
      </c>
      <c r="FK3" s="157"/>
      <c r="FL3" s="157"/>
      <c r="FM3" s="157"/>
      <c r="FN3" s="157"/>
      <c r="FO3" s="157"/>
      <c r="FP3" s="157"/>
      <c r="FQ3" s="157"/>
      <c r="FR3" s="157"/>
      <c r="FS3" s="157"/>
      <c r="FT3" s="157" t="str">
        <f>EY3</f>
        <v>水力発電</v>
      </c>
      <c r="FU3" s="157"/>
      <c r="FV3" s="157"/>
      <c r="FW3" s="157"/>
      <c r="FX3" s="157"/>
      <c r="FY3" s="157"/>
      <c r="FZ3" s="157"/>
      <c r="GA3" s="157"/>
      <c r="GB3" s="157"/>
      <c r="GC3" s="157"/>
      <c r="GD3" s="157" t="str">
        <f>EY3</f>
        <v>水力発電</v>
      </c>
      <c r="GE3" s="157"/>
      <c r="GF3" s="157"/>
      <c r="GG3" s="157"/>
      <c r="GH3" s="157"/>
      <c r="GI3" s="157"/>
      <c r="GJ3" s="157"/>
      <c r="GK3" s="157"/>
      <c r="GL3" s="157"/>
      <c r="GM3" s="157"/>
      <c r="GN3" s="157" t="str">
        <f>FJ3</f>
        <v>水力発電</v>
      </c>
      <c r="GO3" s="157"/>
      <c r="GP3" s="157"/>
      <c r="GQ3" s="157"/>
      <c r="GR3" s="157"/>
      <c r="GS3" s="157"/>
      <c r="GT3" s="157"/>
      <c r="GU3" s="157"/>
      <c r="GV3" s="157"/>
      <c r="GW3" s="160"/>
      <c r="GX3" s="162" t="s">
        <v>73</v>
      </c>
      <c r="GY3" s="157"/>
      <c r="GZ3" s="157"/>
      <c r="HA3" s="157"/>
      <c r="HB3" s="157"/>
      <c r="HC3" s="157"/>
      <c r="HD3" s="157"/>
      <c r="HE3" s="157"/>
      <c r="HF3" s="157"/>
      <c r="HG3" s="157"/>
      <c r="HH3" s="157"/>
      <c r="HI3" s="157" t="str">
        <f>GX3</f>
        <v>ごみ発電</v>
      </c>
      <c r="HJ3" s="157"/>
      <c r="HK3" s="157"/>
      <c r="HL3" s="157"/>
      <c r="HM3" s="157"/>
      <c r="HN3" s="157"/>
      <c r="HO3" s="157"/>
      <c r="HP3" s="157"/>
      <c r="HQ3" s="157"/>
      <c r="HR3" s="157"/>
      <c r="HS3" s="157" t="str">
        <f>GX3</f>
        <v>ごみ発電</v>
      </c>
      <c r="HT3" s="157"/>
      <c r="HU3" s="157"/>
      <c r="HV3" s="157"/>
      <c r="HW3" s="157"/>
      <c r="HX3" s="157"/>
      <c r="HY3" s="157"/>
      <c r="HZ3" s="157"/>
      <c r="IA3" s="157"/>
      <c r="IB3" s="157"/>
      <c r="IC3" s="157" t="str">
        <f>GX3</f>
        <v>ごみ発電</v>
      </c>
      <c r="ID3" s="157"/>
      <c r="IE3" s="157"/>
      <c r="IF3" s="157"/>
      <c r="IG3" s="157"/>
      <c r="IH3" s="157"/>
      <c r="II3" s="157"/>
      <c r="IJ3" s="157"/>
      <c r="IK3" s="157"/>
      <c r="IL3" s="157"/>
      <c r="IM3" s="157" t="str">
        <f>HI3</f>
        <v>ごみ発電</v>
      </c>
      <c r="IN3" s="157"/>
      <c r="IO3" s="157"/>
      <c r="IP3" s="157"/>
      <c r="IQ3" s="157"/>
      <c r="IR3" s="157"/>
      <c r="IS3" s="157"/>
      <c r="IT3" s="157"/>
      <c r="IU3" s="157"/>
      <c r="IV3" s="160"/>
      <c r="IW3" s="162" t="s">
        <v>31</v>
      </c>
      <c r="IX3" s="157"/>
      <c r="IY3" s="157"/>
      <c r="IZ3" s="157"/>
      <c r="JA3" s="157"/>
      <c r="JB3" s="157"/>
      <c r="JC3" s="157"/>
      <c r="JD3" s="157"/>
      <c r="JE3" s="157"/>
      <c r="JF3" s="157"/>
      <c r="JG3" s="157"/>
      <c r="JH3" s="157" t="str">
        <f>IW3</f>
        <v>風力発電</v>
      </c>
      <c r="JI3" s="157"/>
      <c r="JJ3" s="157"/>
      <c r="JK3" s="157"/>
      <c r="JL3" s="157"/>
      <c r="JM3" s="157"/>
      <c r="JN3" s="157"/>
      <c r="JO3" s="157"/>
      <c r="JP3" s="157"/>
      <c r="JQ3" s="157"/>
      <c r="JR3" s="157" t="str">
        <f>IW3</f>
        <v>風力発電</v>
      </c>
      <c r="JS3" s="157"/>
      <c r="JT3" s="157"/>
      <c r="JU3" s="157"/>
      <c r="JV3" s="157"/>
      <c r="JW3" s="157"/>
      <c r="JX3" s="157"/>
      <c r="JY3" s="157"/>
      <c r="JZ3" s="157"/>
      <c r="KA3" s="157"/>
      <c r="KB3" s="157" t="str">
        <f>IW3</f>
        <v>風力発電</v>
      </c>
      <c r="KC3" s="157"/>
      <c r="KD3" s="157"/>
      <c r="KE3" s="157"/>
      <c r="KF3" s="157"/>
      <c r="KG3" s="157"/>
      <c r="KH3" s="157"/>
      <c r="KI3" s="157"/>
      <c r="KJ3" s="157"/>
      <c r="KK3" s="157"/>
      <c r="KL3" s="157" t="str">
        <f>JH3</f>
        <v>風力発電</v>
      </c>
      <c r="KM3" s="157"/>
      <c r="KN3" s="157"/>
      <c r="KO3" s="157"/>
      <c r="KP3" s="157"/>
      <c r="KQ3" s="157"/>
      <c r="KR3" s="157"/>
      <c r="KS3" s="157"/>
      <c r="KT3" s="157"/>
      <c r="KU3" s="160"/>
      <c r="KV3" s="162" t="s">
        <v>74</v>
      </c>
      <c r="KW3" s="157"/>
      <c r="KX3" s="157"/>
      <c r="KY3" s="157"/>
      <c r="KZ3" s="157"/>
      <c r="LA3" s="157"/>
      <c r="LB3" s="157"/>
      <c r="LC3" s="157"/>
      <c r="LD3" s="157"/>
      <c r="LE3" s="157"/>
      <c r="LF3" s="157"/>
      <c r="LG3" s="157" t="str">
        <f>KV3</f>
        <v>太陽光発電</v>
      </c>
      <c r="LH3" s="157"/>
      <c r="LI3" s="157"/>
      <c r="LJ3" s="157"/>
      <c r="LK3" s="157"/>
      <c r="LL3" s="157"/>
      <c r="LM3" s="157"/>
      <c r="LN3" s="157"/>
      <c r="LO3" s="157"/>
      <c r="LP3" s="157"/>
      <c r="LQ3" s="157" t="str">
        <f>KV3</f>
        <v>太陽光発電</v>
      </c>
      <c r="LR3" s="157"/>
      <c r="LS3" s="157"/>
      <c r="LT3" s="157"/>
      <c r="LU3" s="157"/>
      <c r="LV3" s="157"/>
      <c r="LW3" s="157"/>
      <c r="LX3" s="157"/>
      <c r="LY3" s="157"/>
      <c r="LZ3" s="157"/>
      <c r="MA3" s="157" t="str">
        <f>KV3</f>
        <v>太陽光発電</v>
      </c>
      <c r="MB3" s="157"/>
      <c r="MC3" s="157"/>
      <c r="MD3" s="157"/>
      <c r="ME3" s="157"/>
      <c r="MF3" s="157"/>
      <c r="MG3" s="157"/>
      <c r="MH3" s="157"/>
      <c r="MI3" s="157"/>
      <c r="MJ3" s="157"/>
      <c r="MK3" s="157" t="str">
        <f>LG3</f>
        <v>太陽光発電</v>
      </c>
      <c r="ML3" s="157"/>
      <c r="MM3" s="157"/>
      <c r="MN3" s="157"/>
      <c r="MO3" s="157"/>
      <c r="MP3" s="157"/>
      <c r="MQ3" s="157"/>
      <c r="MR3" s="157"/>
      <c r="MS3" s="157"/>
      <c r="MT3" s="160"/>
      <c r="MU3" s="156" t="s">
        <v>76</v>
      </c>
      <c r="MV3" s="157"/>
      <c r="MW3" s="157"/>
      <c r="MX3" s="157"/>
      <c r="MY3" s="157"/>
      <c r="MZ3" s="157"/>
      <c r="NA3" s="157"/>
      <c r="NB3" s="157"/>
      <c r="NC3" s="157"/>
      <c r="ND3" s="157"/>
      <c r="NE3" s="157"/>
      <c r="NF3" s="157"/>
      <c r="NG3" s="157"/>
      <c r="NH3" s="157"/>
      <c r="NI3" s="157"/>
      <c r="NJ3" s="160"/>
    </row>
    <row r="4" spans="1:374">
      <c r="A4" s="118" t="s">
        <v>45</v>
      </c>
      <c r="B4" s="122"/>
      <c r="C4" s="122"/>
      <c r="D4" s="122"/>
      <c r="E4" s="122"/>
      <c r="F4" s="122"/>
      <c r="G4" s="122"/>
      <c r="H4" s="142"/>
      <c r="I4" s="144"/>
      <c r="J4" s="144"/>
      <c r="K4" s="144"/>
      <c r="L4" s="144"/>
      <c r="M4" s="144"/>
      <c r="N4" s="144"/>
      <c r="O4" s="144"/>
      <c r="P4" s="144"/>
      <c r="Q4" s="144"/>
      <c r="R4" s="144"/>
      <c r="S4" s="144"/>
      <c r="T4" s="144"/>
      <c r="U4" s="144"/>
      <c r="V4" s="144"/>
      <c r="W4" s="156" t="s">
        <v>78</v>
      </c>
      <c r="X4" s="157"/>
      <c r="Y4" s="157"/>
      <c r="Z4" s="157"/>
      <c r="AA4" s="157"/>
      <c r="AB4" s="156" t="s">
        <v>79</v>
      </c>
      <c r="AC4" s="157"/>
      <c r="AD4" s="157"/>
      <c r="AE4" s="157"/>
      <c r="AF4" s="160"/>
      <c r="AG4" s="156" t="s">
        <v>62</v>
      </c>
      <c r="AH4" s="157"/>
      <c r="AI4" s="157"/>
      <c r="AJ4" s="157"/>
      <c r="AK4" s="160"/>
      <c r="AL4" s="156" t="s">
        <v>15</v>
      </c>
      <c r="AM4" s="157"/>
      <c r="AN4" s="157"/>
      <c r="AO4" s="157"/>
      <c r="AP4" s="160"/>
      <c r="AQ4" s="156" t="s">
        <v>81</v>
      </c>
      <c r="AR4" s="157"/>
      <c r="AS4" s="157"/>
      <c r="AT4" s="157"/>
      <c r="AU4" s="157"/>
      <c r="AV4" s="163"/>
      <c r="AW4" s="144"/>
      <c r="AX4" s="166"/>
      <c r="AY4" s="156" t="s">
        <v>82</v>
      </c>
      <c r="AZ4" s="157"/>
      <c r="BA4" s="157"/>
      <c r="BB4" s="157"/>
      <c r="BC4" s="157"/>
      <c r="BD4" s="157"/>
      <c r="BE4" s="157"/>
      <c r="BF4" s="157"/>
      <c r="BG4" s="157"/>
      <c r="BH4" s="157"/>
      <c r="BI4" s="160"/>
      <c r="BJ4" s="156" t="s">
        <v>83</v>
      </c>
      <c r="BK4" s="157"/>
      <c r="BL4" s="157"/>
      <c r="BM4" s="157"/>
      <c r="BN4" s="157"/>
      <c r="BO4" s="157"/>
      <c r="BP4" s="157"/>
      <c r="BQ4" s="157"/>
      <c r="BR4" s="157"/>
      <c r="BS4" s="157"/>
      <c r="BT4" s="160"/>
      <c r="BU4" s="156" t="s">
        <v>26</v>
      </c>
      <c r="BV4" s="157"/>
      <c r="BW4" s="157"/>
      <c r="BX4" s="157"/>
      <c r="BY4" s="157"/>
      <c r="BZ4" s="157"/>
      <c r="CA4" s="157"/>
      <c r="CB4" s="157"/>
      <c r="CC4" s="157"/>
      <c r="CD4" s="157"/>
      <c r="CE4" s="160"/>
      <c r="CF4" s="156" t="s">
        <v>85</v>
      </c>
      <c r="CG4" s="157"/>
      <c r="CH4" s="157"/>
      <c r="CI4" s="157"/>
      <c r="CJ4" s="157"/>
      <c r="CK4" s="157"/>
      <c r="CL4" s="157"/>
      <c r="CM4" s="157"/>
      <c r="CN4" s="157"/>
      <c r="CO4" s="160"/>
      <c r="CP4" s="156" t="s">
        <v>86</v>
      </c>
      <c r="CQ4" s="157"/>
      <c r="CR4" s="157"/>
      <c r="CS4" s="157"/>
      <c r="CT4" s="157"/>
      <c r="CU4" s="157"/>
      <c r="CV4" s="157"/>
      <c r="CW4" s="157"/>
      <c r="CX4" s="157"/>
      <c r="CY4" s="160"/>
      <c r="CZ4" s="180"/>
      <c r="DA4" s="156" t="s">
        <v>70</v>
      </c>
      <c r="DB4" s="157"/>
      <c r="DC4" s="157"/>
      <c r="DD4" s="157"/>
      <c r="DE4" s="157"/>
      <c r="DF4" s="157"/>
      <c r="DG4" s="157"/>
      <c r="DH4" s="157"/>
      <c r="DI4" s="157"/>
      <c r="DJ4" s="160"/>
      <c r="DK4" s="156" t="s">
        <v>87</v>
      </c>
      <c r="DL4" s="157"/>
      <c r="DM4" s="157"/>
      <c r="DN4" s="157"/>
      <c r="DO4" s="157"/>
      <c r="DP4" s="157"/>
      <c r="DQ4" s="157"/>
      <c r="DR4" s="157"/>
      <c r="DS4" s="157"/>
      <c r="DT4" s="160"/>
      <c r="DU4" s="156" t="s">
        <v>88</v>
      </c>
      <c r="DV4" s="157"/>
      <c r="DW4" s="157"/>
      <c r="DX4" s="157"/>
      <c r="DY4" s="157"/>
      <c r="DZ4" s="157"/>
      <c r="EA4" s="157"/>
      <c r="EB4" s="157"/>
      <c r="EC4" s="157"/>
      <c r="ED4" s="160"/>
      <c r="EE4" s="156" t="s">
        <v>16</v>
      </c>
      <c r="EF4" s="157"/>
      <c r="EG4" s="157"/>
      <c r="EH4" s="157"/>
      <c r="EI4" s="157"/>
      <c r="EJ4" s="157"/>
      <c r="EK4" s="157"/>
      <c r="EL4" s="157"/>
      <c r="EM4" s="157"/>
      <c r="EN4" s="160"/>
      <c r="EO4" s="156" t="s">
        <v>89</v>
      </c>
      <c r="EP4" s="157"/>
      <c r="EQ4" s="157"/>
      <c r="ER4" s="157"/>
      <c r="ES4" s="157"/>
      <c r="ET4" s="157"/>
      <c r="EU4" s="157"/>
      <c r="EV4" s="157"/>
      <c r="EW4" s="157"/>
      <c r="EX4" s="160"/>
      <c r="EY4" s="180"/>
      <c r="EZ4" s="156" t="s">
        <v>70</v>
      </c>
      <c r="FA4" s="157"/>
      <c r="FB4" s="157"/>
      <c r="FC4" s="157"/>
      <c r="FD4" s="157"/>
      <c r="FE4" s="157"/>
      <c r="FF4" s="157"/>
      <c r="FG4" s="157"/>
      <c r="FH4" s="157"/>
      <c r="FI4" s="160"/>
      <c r="FJ4" s="156" t="s">
        <v>87</v>
      </c>
      <c r="FK4" s="157"/>
      <c r="FL4" s="157"/>
      <c r="FM4" s="157"/>
      <c r="FN4" s="157"/>
      <c r="FO4" s="157"/>
      <c r="FP4" s="157"/>
      <c r="FQ4" s="157"/>
      <c r="FR4" s="157"/>
      <c r="FS4" s="160"/>
      <c r="FT4" s="156" t="s">
        <v>88</v>
      </c>
      <c r="FU4" s="157"/>
      <c r="FV4" s="157"/>
      <c r="FW4" s="157"/>
      <c r="FX4" s="157"/>
      <c r="FY4" s="157"/>
      <c r="FZ4" s="157"/>
      <c r="GA4" s="157"/>
      <c r="GB4" s="157"/>
      <c r="GC4" s="160"/>
      <c r="GD4" s="156" t="s">
        <v>16</v>
      </c>
      <c r="GE4" s="157"/>
      <c r="GF4" s="157"/>
      <c r="GG4" s="157"/>
      <c r="GH4" s="157"/>
      <c r="GI4" s="157"/>
      <c r="GJ4" s="157"/>
      <c r="GK4" s="157"/>
      <c r="GL4" s="157"/>
      <c r="GM4" s="160"/>
      <c r="GN4" s="156" t="s">
        <v>89</v>
      </c>
      <c r="GO4" s="157"/>
      <c r="GP4" s="157"/>
      <c r="GQ4" s="157"/>
      <c r="GR4" s="157"/>
      <c r="GS4" s="157"/>
      <c r="GT4" s="157"/>
      <c r="GU4" s="157"/>
      <c r="GV4" s="157"/>
      <c r="GW4" s="160"/>
      <c r="GX4" s="180"/>
      <c r="GY4" s="156" t="s">
        <v>70</v>
      </c>
      <c r="GZ4" s="157"/>
      <c r="HA4" s="157"/>
      <c r="HB4" s="157"/>
      <c r="HC4" s="157"/>
      <c r="HD4" s="157"/>
      <c r="HE4" s="157"/>
      <c r="HF4" s="157"/>
      <c r="HG4" s="157"/>
      <c r="HH4" s="160"/>
      <c r="HI4" s="156" t="s">
        <v>87</v>
      </c>
      <c r="HJ4" s="157"/>
      <c r="HK4" s="157"/>
      <c r="HL4" s="157"/>
      <c r="HM4" s="157"/>
      <c r="HN4" s="157"/>
      <c r="HO4" s="157"/>
      <c r="HP4" s="157"/>
      <c r="HQ4" s="157"/>
      <c r="HR4" s="160"/>
      <c r="HS4" s="156" t="s">
        <v>88</v>
      </c>
      <c r="HT4" s="157"/>
      <c r="HU4" s="157"/>
      <c r="HV4" s="157"/>
      <c r="HW4" s="157"/>
      <c r="HX4" s="157"/>
      <c r="HY4" s="157"/>
      <c r="HZ4" s="157"/>
      <c r="IA4" s="157"/>
      <c r="IB4" s="160"/>
      <c r="IC4" s="156" t="s">
        <v>16</v>
      </c>
      <c r="ID4" s="157"/>
      <c r="IE4" s="157"/>
      <c r="IF4" s="157"/>
      <c r="IG4" s="157"/>
      <c r="IH4" s="157"/>
      <c r="II4" s="157"/>
      <c r="IJ4" s="157"/>
      <c r="IK4" s="157"/>
      <c r="IL4" s="160"/>
      <c r="IM4" s="156" t="s">
        <v>89</v>
      </c>
      <c r="IN4" s="157"/>
      <c r="IO4" s="157"/>
      <c r="IP4" s="157"/>
      <c r="IQ4" s="157"/>
      <c r="IR4" s="157"/>
      <c r="IS4" s="157"/>
      <c r="IT4" s="157"/>
      <c r="IU4" s="157"/>
      <c r="IV4" s="160"/>
      <c r="IW4" s="180"/>
      <c r="IX4" s="156" t="s">
        <v>70</v>
      </c>
      <c r="IY4" s="157"/>
      <c r="IZ4" s="157"/>
      <c r="JA4" s="157"/>
      <c r="JB4" s="157"/>
      <c r="JC4" s="157"/>
      <c r="JD4" s="157"/>
      <c r="JE4" s="157"/>
      <c r="JF4" s="157"/>
      <c r="JG4" s="160"/>
      <c r="JH4" s="156" t="s">
        <v>87</v>
      </c>
      <c r="JI4" s="157"/>
      <c r="JJ4" s="157"/>
      <c r="JK4" s="157"/>
      <c r="JL4" s="157"/>
      <c r="JM4" s="157"/>
      <c r="JN4" s="157"/>
      <c r="JO4" s="157"/>
      <c r="JP4" s="157"/>
      <c r="JQ4" s="160"/>
      <c r="JR4" s="156" t="s">
        <v>88</v>
      </c>
      <c r="JS4" s="157"/>
      <c r="JT4" s="157"/>
      <c r="JU4" s="157"/>
      <c r="JV4" s="157"/>
      <c r="JW4" s="157"/>
      <c r="JX4" s="157"/>
      <c r="JY4" s="157"/>
      <c r="JZ4" s="157"/>
      <c r="KA4" s="160"/>
      <c r="KB4" s="156" t="s">
        <v>16</v>
      </c>
      <c r="KC4" s="157"/>
      <c r="KD4" s="157"/>
      <c r="KE4" s="157"/>
      <c r="KF4" s="157"/>
      <c r="KG4" s="157"/>
      <c r="KH4" s="157"/>
      <c r="KI4" s="157"/>
      <c r="KJ4" s="157"/>
      <c r="KK4" s="160"/>
      <c r="KL4" s="156" t="s">
        <v>89</v>
      </c>
      <c r="KM4" s="157"/>
      <c r="KN4" s="157"/>
      <c r="KO4" s="157"/>
      <c r="KP4" s="157"/>
      <c r="KQ4" s="157"/>
      <c r="KR4" s="157"/>
      <c r="KS4" s="157"/>
      <c r="KT4" s="157"/>
      <c r="KU4" s="160"/>
      <c r="KV4" s="180"/>
      <c r="KW4" s="156" t="s">
        <v>70</v>
      </c>
      <c r="KX4" s="157"/>
      <c r="KY4" s="157"/>
      <c r="KZ4" s="157"/>
      <c r="LA4" s="157"/>
      <c r="LB4" s="157"/>
      <c r="LC4" s="157"/>
      <c r="LD4" s="157"/>
      <c r="LE4" s="157"/>
      <c r="LF4" s="160"/>
      <c r="LG4" s="156" t="s">
        <v>87</v>
      </c>
      <c r="LH4" s="157"/>
      <c r="LI4" s="157"/>
      <c r="LJ4" s="157"/>
      <c r="LK4" s="157"/>
      <c r="LL4" s="157"/>
      <c r="LM4" s="157"/>
      <c r="LN4" s="157"/>
      <c r="LO4" s="157"/>
      <c r="LP4" s="160"/>
      <c r="LQ4" s="156" t="s">
        <v>88</v>
      </c>
      <c r="LR4" s="157"/>
      <c r="LS4" s="157"/>
      <c r="LT4" s="157"/>
      <c r="LU4" s="157"/>
      <c r="LV4" s="157"/>
      <c r="LW4" s="157"/>
      <c r="LX4" s="157"/>
      <c r="LY4" s="157"/>
      <c r="LZ4" s="160"/>
      <c r="MA4" s="156" t="s">
        <v>16</v>
      </c>
      <c r="MB4" s="157"/>
      <c r="MC4" s="157"/>
      <c r="MD4" s="157"/>
      <c r="ME4" s="157"/>
      <c r="MF4" s="157"/>
      <c r="MG4" s="157"/>
      <c r="MH4" s="157"/>
      <c r="MI4" s="157"/>
      <c r="MJ4" s="160"/>
      <c r="MK4" s="156" t="s">
        <v>89</v>
      </c>
      <c r="ML4" s="157"/>
      <c r="MM4" s="157"/>
      <c r="MN4" s="157"/>
      <c r="MO4" s="157"/>
      <c r="MP4" s="157"/>
      <c r="MQ4" s="157"/>
      <c r="MR4" s="157"/>
      <c r="MS4" s="157"/>
      <c r="MT4" s="160"/>
      <c r="MU4" s="156" t="s">
        <v>90</v>
      </c>
      <c r="MV4" s="157"/>
      <c r="MW4" s="157"/>
      <c r="MX4" s="160"/>
      <c r="MY4" s="156" t="s">
        <v>92</v>
      </c>
      <c r="MZ4" s="157"/>
      <c r="NA4" s="157"/>
      <c r="NB4" s="160"/>
      <c r="NC4" s="156" t="s">
        <v>94</v>
      </c>
      <c r="ND4" s="157"/>
      <c r="NE4" s="157"/>
      <c r="NF4" s="160"/>
      <c r="NG4" s="156" t="s">
        <v>95</v>
      </c>
      <c r="NH4" s="157"/>
      <c r="NI4" s="157"/>
      <c r="NJ4" s="160"/>
    </row>
    <row r="5" spans="1:374">
      <c r="A5" s="118" t="s">
        <v>96</v>
      </c>
      <c r="B5" s="123"/>
      <c r="C5" s="123"/>
      <c r="D5" s="123"/>
      <c r="E5" s="123"/>
      <c r="F5" s="123"/>
      <c r="G5" s="123"/>
      <c r="H5" s="123" t="s">
        <v>98</v>
      </c>
      <c r="I5" s="145" t="s">
        <v>99</v>
      </c>
      <c r="J5" s="145" t="s">
        <v>100</v>
      </c>
      <c r="K5" s="145" t="s">
        <v>101</v>
      </c>
      <c r="L5" s="145" t="s">
        <v>103</v>
      </c>
      <c r="M5" s="145" t="s">
        <v>104</v>
      </c>
      <c r="N5" s="145" t="s">
        <v>105</v>
      </c>
      <c r="O5" s="145" t="s">
        <v>106</v>
      </c>
      <c r="P5" s="145" t="s">
        <v>107</v>
      </c>
      <c r="Q5" s="145" t="s">
        <v>110</v>
      </c>
      <c r="R5" s="145" t="s">
        <v>32</v>
      </c>
      <c r="S5" s="145" t="s">
        <v>36</v>
      </c>
      <c r="T5" s="145" t="s">
        <v>6</v>
      </c>
      <c r="U5" s="145" t="s">
        <v>108</v>
      </c>
      <c r="V5" s="145" t="s">
        <v>111</v>
      </c>
      <c r="W5" s="145" t="s">
        <v>113</v>
      </c>
      <c r="X5" s="145" t="s">
        <v>114</v>
      </c>
      <c r="Y5" s="145" t="s">
        <v>115</v>
      </c>
      <c r="Z5" s="145" t="s">
        <v>117</v>
      </c>
      <c r="AA5" s="145" t="s">
        <v>119</v>
      </c>
      <c r="AB5" s="145" t="s">
        <v>113</v>
      </c>
      <c r="AC5" s="145" t="s">
        <v>114</v>
      </c>
      <c r="AD5" s="145" t="s">
        <v>115</v>
      </c>
      <c r="AE5" s="145" t="s">
        <v>117</v>
      </c>
      <c r="AF5" s="145" t="s">
        <v>119</v>
      </c>
      <c r="AG5" s="145" t="s">
        <v>113</v>
      </c>
      <c r="AH5" s="145" t="s">
        <v>114</v>
      </c>
      <c r="AI5" s="145" t="s">
        <v>115</v>
      </c>
      <c r="AJ5" s="145" t="s">
        <v>117</v>
      </c>
      <c r="AK5" s="145" t="s">
        <v>119</v>
      </c>
      <c r="AL5" s="145" t="s">
        <v>113</v>
      </c>
      <c r="AM5" s="145" t="s">
        <v>114</v>
      </c>
      <c r="AN5" s="145" t="s">
        <v>115</v>
      </c>
      <c r="AO5" s="145" t="s">
        <v>117</v>
      </c>
      <c r="AP5" s="145" t="s">
        <v>119</v>
      </c>
      <c r="AQ5" s="145" t="s">
        <v>113</v>
      </c>
      <c r="AR5" s="145" t="s">
        <v>114</v>
      </c>
      <c r="AS5" s="145" t="s">
        <v>115</v>
      </c>
      <c r="AT5" s="145" t="s">
        <v>117</v>
      </c>
      <c r="AU5" s="145" t="s">
        <v>119</v>
      </c>
      <c r="AV5" s="145" t="s">
        <v>120</v>
      </c>
      <c r="AW5" s="145" t="s">
        <v>35</v>
      </c>
      <c r="AX5" s="145" t="s">
        <v>121</v>
      </c>
      <c r="AY5" s="145" t="s">
        <v>118</v>
      </c>
      <c r="AZ5" s="145" t="s">
        <v>77</v>
      </c>
      <c r="BA5" s="145" t="s">
        <v>122</v>
      </c>
      <c r="BB5" s="145" t="s">
        <v>125</v>
      </c>
      <c r="BC5" s="145" t="s">
        <v>126</v>
      </c>
      <c r="BD5" s="145" t="s">
        <v>127</v>
      </c>
      <c r="BE5" s="145" t="s">
        <v>128</v>
      </c>
      <c r="BF5" s="145" t="s">
        <v>130</v>
      </c>
      <c r="BG5" s="145" t="s">
        <v>34</v>
      </c>
      <c r="BH5" s="145" t="s">
        <v>131</v>
      </c>
      <c r="BI5" s="145" t="s">
        <v>133</v>
      </c>
      <c r="BJ5" s="145" t="s">
        <v>118</v>
      </c>
      <c r="BK5" s="145" t="s">
        <v>77</v>
      </c>
      <c r="BL5" s="145" t="s">
        <v>122</v>
      </c>
      <c r="BM5" s="145" t="s">
        <v>125</v>
      </c>
      <c r="BN5" s="145" t="s">
        <v>126</v>
      </c>
      <c r="BO5" s="145" t="s">
        <v>127</v>
      </c>
      <c r="BP5" s="145" t="s">
        <v>128</v>
      </c>
      <c r="BQ5" s="145" t="s">
        <v>130</v>
      </c>
      <c r="BR5" s="145" t="s">
        <v>34</v>
      </c>
      <c r="BS5" s="145" t="s">
        <v>131</v>
      </c>
      <c r="BT5" s="145" t="s">
        <v>133</v>
      </c>
      <c r="BU5" s="145" t="s">
        <v>118</v>
      </c>
      <c r="BV5" s="145" t="s">
        <v>77</v>
      </c>
      <c r="BW5" s="145" t="s">
        <v>122</v>
      </c>
      <c r="BX5" s="145" t="s">
        <v>125</v>
      </c>
      <c r="BY5" s="145" t="s">
        <v>126</v>
      </c>
      <c r="BZ5" s="145" t="s">
        <v>127</v>
      </c>
      <c r="CA5" s="145" t="s">
        <v>128</v>
      </c>
      <c r="CB5" s="145" t="s">
        <v>130</v>
      </c>
      <c r="CC5" s="145" t="s">
        <v>34</v>
      </c>
      <c r="CD5" s="145" t="s">
        <v>131</v>
      </c>
      <c r="CE5" s="145" t="s">
        <v>133</v>
      </c>
      <c r="CF5" s="145" t="s">
        <v>118</v>
      </c>
      <c r="CG5" s="145" t="s">
        <v>77</v>
      </c>
      <c r="CH5" s="145" t="s">
        <v>122</v>
      </c>
      <c r="CI5" s="145" t="s">
        <v>125</v>
      </c>
      <c r="CJ5" s="145" t="s">
        <v>126</v>
      </c>
      <c r="CK5" s="145" t="s">
        <v>127</v>
      </c>
      <c r="CL5" s="145" t="s">
        <v>128</v>
      </c>
      <c r="CM5" s="145" t="s">
        <v>130</v>
      </c>
      <c r="CN5" s="145" t="s">
        <v>34</v>
      </c>
      <c r="CO5" s="145" t="s">
        <v>131</v>
      </c>
      <c r="CP5" s="145" t="s">
        <v>118</v>
      </c>
      <c r="CQ5" s="145" t="s">
        <v>77</v>
      </c>
      <c r="CR5" s="145" t="s">
        <v>122</v>
      </c>
      <c r="CS5" s="145" t="s">
        <v>125</v>
      </c>
      <c r="CT5" s="145" t="s">
        <v>126</v>
      </c>
      <c r="CU5" s="145" t="s">
        <v>127</v>
      </c>
      <c r="CV5" s="145" t="s">
        <v>128</v>
      </c>
      <c r="CW5" s="145" t="s">
        <v>130</v>
      </c>
      <c r="CX5" s="145" t="s">
        <v>34</v>
      </c>
      <c r="CY5" s="145" t="s">
        <v>131</v>
      </c>
      <c r="CZ5" s="145" t="s">
        <v>60</v>
      </c>
      <c r="DA5" s="145" t="s">
        <v>118</v>
      </c>
      <c r="DB5" s="145" t="s">
        <v>77</v>
      </c>
      <c r="DC5" s="145" t="s">
        <v>122</v>
      </c>
      <c r="DD5" s="145" t="s">
        <v>125</v>
      </c>
      <c r="DE5" s="145" t="s">
        <v>126</v>
      </c>
      <c r="DF5" s="145" t="s">
        <v>127</v>
      </c>
      <c r="DG5" s="145" t="s">
        <v>128</v>
      </c>
      <c r="DH5" s="145" t="s">
        <v>130</v>
      </c>
      <c r="DI5" s="145" t="s">
        <v>34</v>
      </c>
      <c r="DJ5" s="145" t="s">
        <v>131</v>
      </c>
      <c r="DK5" s="145" t="s">
        <v>118</v>
      </c>
      <c r="DL5" s="145" t="s">
        <v>77</v>
      </c>
      <c r="DM5" s="145" t="s">
        <v>122</v>
      </c>
      <c r="DN5" s="145" t="s">
        <v>125</v>
      </c>
      <c r="DO5" s="145" t="s">
        <v>126</v>
      </c>
      <c r="DP5" s="145" t="s">
        <v>127</v>
      </c>
      <c r="DQ5" s="145" t="s">
        <v>128</v>
      </c>
      <c r="DR5" s="145" t="s">
        <v>130</v>
      </c>
      <c r="DS5" s="145" t="s">
        <v>34</v>
      </c>
      <c r="DT5" s="145" t="s">
        <v>131</v>
      </c>
      <c r="DU5" s="145" t="s">
        <v>118</v>
      </c>
      <c r="DV5" s="145" t="s">
        <v>77</v>
      </c>
      <c r="DW5" s="145" t="s">
        <v>122</v>
      </c>
      <c r="DX5" s="145" t="s">
        <v>125</v>
      </c>
      <c r="DY5" s="145" t="s">
        <v>126</v>
      </c>
      <c r="DZ5" s="145" t="s">
        <v>127</v>
      </c>
      <c r="EA5" s="145" t="s">
        <v>128</v>
      </c>
      <c r="EB5" s="145" t="s">
        <v>130</v>
      </c>
      <c r="EC5" s="145" t="s">
        <v>34</v>
      </c>
      <c r="ED5" s="145" t="s">
        <v>131</v>
      </c>
      <c r="EE5" s="145" t="s">
        <v>118</v>
      </c>
      <c r="EF5" s="145" t="s">
        <v>77</v>
      </c>
      <c r="EG5" s="145" t="s">
        <v>122</v>
      </c>
      <c r="EH5" s="145" t="s">
        <v>125</v>
      </c>
      <c r="EI5" s="145" t="s">
        <v>126</v>
      </c>
      <c r="EJ5" s="145" t="s">
        <v>127</v>
      </c>
      <c r="EK5" s="145" t="s">
        <v>128</v>
      </c>
      <c r="EL5" s="145" t="s">
        <v>130</v>
      </c>
      <c r="EM5" s="145" t="s">
        <v>34</v>
      </c>
      <c r="EN5" s="145" t="s">
        <v>131</v>
      </c>
      <c r="EO5" s="145" t="s">
        <v>118</v>
      </c>
      <c r="EP5" s="145" t="s">
        <v>77</v>
      </c>
      <c r="EQ5" s="145" t="s">
        <v>122</v>
      </c>
      <c r="ER5" s="145" t="s">
        <v>125</v>
      </c>
      <c r="ES5" s="145" t="s">
        <v>126</v>
      </c>
      <c r="ET5" s="145" t="s">
        <v>127</v>
      </c>
      <c r="EU5" s="145" t="s">
        <v>128</v>
      </c>
      <c r="EV5" s="145" t="s">
        <v>130</v>
      </c>
      <c r="EW5" s="145" t="s">
        <v>34</v>
      </c>
      <c r="EX5" s="145" t="s">
        <v>131</v>
      </c>
      <c r="EY5" s="145" t="s">
        <v>60</v>
      </c>
      <c r="EZ5" s="145" t="s">
        <v>118</v>
      </c>
      <c r="FA5" s="145" t="s">
        <v>77</v>
      </c>
      <c r="FB5" s="145" t="s">
        <v>122</v>
      </c>
      <c r="FC5" s="145" t="s">
        <v>125</v>
      </c>
      <c r="FD5" s="145" t="s">
        <v>126</v>
      </c>
      <c r="FE5" s="145" t="s">
        <v>127</v>
      </c>
      <c r="FF5" s="145" t="s">
        <v>128</v>
      </c>
      <c r="FG5" s="145" t="s">
        <v>130</v>
      </c>
      <c r="FH5" s="145" t="s">
        <v>34</v>
      </c>
      <c r="FI5" s="145" t="s">
        <v>131</v>
      </c>
      <c r="FJ5" s="145" t="s">
        <v>118</v>
      </c>
      <c r="FK5" s="145" t="s">
        <v>77</v>
      </c>
      <c r="FL5" s="145" t="s">
        <v>122</v>
      </c>
      <c r="FM5" s="145" t="s">
        <v>125</v>
      </c>
      <c r="FN5" s="145" t="s">
        <v>126</v>
      </c>
      <c r="FO5" s="145" t="s">
        <v>127</v>
      </c>
      <c r="FP5" s="145" t="s">
        <v>128</v>
      </c>
      <c r="FQ5" s="145" t="s">
        <v>130</v>
      </c>
      <c r="FR5" s="145" t="s">
        <v>34</v>
      </c>
      <c r="FS5" s="145" t="s">
        <v>131</v>
      </c>
      <c r="FT5" s="145" t="s">
        <v>118</v>
      </c>
      <c r="FU5" s="145" t="s">
        <v>77</v>
      </c>
      <c r="FV5" s="145" t="s">
        <v>122</v>
      </c>
      <c r="FW5" s="145" t="s">
        <v>125</v>
      </c>
      <c r="FX5" s="145" t="s">
        <v>126</v>
      </c>
      <c r="FY5" s="145" t="s">
        <v>127</v>
      </c>
      <c r="FZ5" s="145" t="s">
        <v>128</v>
      </c>
      <c r="GA5" s="145" t="s">
        <v>130</v>
      </c>
      <c r="GB5" s="145" t="s">
        <v>34</v>
      </c>
      <c r="GC5" s="145" t="s">
        <v>131</v>
      </c>
      <c r="GD5" s="145" t="s">
        <v>118</v>
      </c>
      <c r="GE5" s="145" t="s">
        <v>77</v>
      </c>
      <c r="GF5" s="145" t="s">
        <v>122</v>
      </c>
      <c r="GG5" s="145" t="s">
        <v>125</v>
      </c>
      <c r="GH5" s="145" t="s">
        <v>126</v>
      </c>
      <c r="GI5" s="145" t="s">
        <v>127</v>
      </c>
      <c r="GJ5" s="145" t="s">
        <v>128</v>
      </c>
      <c r="GK5" s="145" t="s">
        <v>130</v>
      </c>
      <c r="GL5" s="145" t="s">
        <v>34</v>
      </c>
      <c r="GM5" s="145" t="s">
        <v>131</v>
      </c>
      <c r="GN5" s="145" t="s">
        <v>118</v>
      </c>
      <c r="GO5" s="145" t="s">
        <v>77</v>
      </c>
      <c r="GP5" s="145" t="s">
        <v>122</v>
      </c>
      <c r="GQ5" s="145" t="s">
        <v>125</v>
      </c>
      <c r="GR5" s="145" t="s">
        <v>126</v>
      </c>
      <c r="GS5" s="145" t="s">
        <v>127</v>
      </c>
      <c r="GT5" s="145" t="s">
        <v>128</v>
      </c>
      <c r="GU5" s="145" t="s">
        <v>130</v>
      </c>
      <c r="GV5" s="145" t="s">
        <v>34</v>
      </c>
      <c r="GW5" s="145" t="s">
        <v>131</v>
      </c>
      <c r="GX5" s="145" t="s">
        <v>60</v>
      </c>
      <c r="GY5" s="145" t="s">
        <v>118</v>
      </c>
      <c r="GZ5" s="145" t="s">
        <v>77</v>
      </c>
      <c r="HA5" s="145" t="s">
        <v>122</v>
      </c>
      <c r="HB5" s="145" t="s">
        <v>125</v>
      </c>
      <c r="HC5" s="145" t="s">
        <v>126</v>
      </c>
      <c r="HD5" s="145" t="s">
        <v>127</v>
      </c>
      <c r="HE5" s="145" t="s">
        <v>128</v>
      </c>
      <c r="HF5" s="145" t="s">
        <v>130</v>
      </c>
      <c r="HG5" s="145" t="s">
        <v>34</v>
      </c>
      <c r="HH5" s="145" t="s">
        <v>131</v>
      </c>
      <c r="HI5" s="145" t="s">
        <v>118</v>
      </c>
      <c r="HJ5" s="145" t="s">
        <v>77</v>
      </c>
      <c r="HK5" s="145" t="s">
        <v>122</v>
      </c>
      <c r="HL5" s="145" t="s">
        <v>125</v>
      </c>
      <c r="HM5" s="145" t="s">
        <v>126</v>
      </c>
      <c r="HN5" s="145" t="s">
        <v>127</v>
      </c>
      <c r="HO5" s="145" t="s">
        <v>128</v>
      </c>
      <c r="HP5" s="145" t="s">
        <v>130</v>
      </c>
      <c r="HQ5" s="145" t="s">
        <v>34</v>
      </c>
      <c r="HR5" s="145" t="s">
        <v>131</v>
      </c>
      <c r="HS5" s="145" t="s">
        <v>118</v>
      </c>
      <c r="HT5" s="145" t="s">
        <v>77</v>
      </c>
      <c r="HU5" s="145" t="s">
        <v>122</v>
      </c>
      <c r="HV5" s="145" t="s">
        <v>125</v>
      </c>
      <c r="HW5" s="145" t="s">
        <v>126</v>
      </c>
      <c r="HX5" s="145" t="s">
        <v>127</v>
      </c>
      <c r="HY5" s="145" t="s">
        <v>128</v>
      </c>
      <c r="HZ5" s="145" t="s">
        <v>130</v>
      </c>
      <c r="IA5" s="145" t="s">
        <v>34</v>
      </c>
      <c r="IB5" s="145" t="s">
        <v>131</v>
      </c>
      <c r="IC5" s="145" t="s">
        <v>118</v>
      </c>
      <c r="ID5" s="145" t="s">
        <v>77</v>
      </c>
      <c r="IE5" s="145" t="s">
        <v>122</v>
      </c>
      <c r="IF5" s="145" t="s">
        <v>125</v>
      </c>
      <c r="IG5" s="145" t="s">
        <v>126</v>
      </c>
      <c r="IH5" s="145" t="s">
        <v>127</v>
      </c>
      <c r="II5" s="145" t="s">
        <v>128</v>
      </c>
      <c r="IJ5" s="145" t="s">
        <v>130</v>
      </c>
      <c r="IK5" s="145" t="s">
        <v>34</v>
      </c>
      <c r="IL5" s="145" t="s">
        <v>131</v>
      </c>
      <c r="IM5" s="145" t="s">
        <v>118</v>
      </c>
      <c r="IN5" s="145" t="s">
        <v>77</v>
      </c>
      <c r="IO5" s="145" t="s">
        <v>122</v>
      </c>
      <c r="IP5" s="145" t="s">
        <v>125</v>
      </c>
      <c r="IQ5" s="145" t="s">
        <v>126</v>
      </c>
      <c r="IR5" s="145" t="s">
        <v>127</v>
      </c>
      <c r="IS5" s="145" t="s">
        <v>128</v>
      </c>
      <c r="IT5" s="145" t="s">
        <v>130</v>
      </c>
      <c r="IU5" s="145" t="s">
        <v>34</v>
      </c>
      <c r="IV5" s="145" t="s">
        <v>131</v>
      </c>
      <c r="IW5" s="145" t="s">
        <v>60</v>
      </c>
      <c r="IX5" s="145" t="s">
        <v>118</v>
      </c>
      <c r="IY5" s="145" t="s">
        <v>77</v>
      </c>
      <c r="IZ5" s="145" t="s">
        <v>122</v>
      </c>
      <c r="JA5" s="145" t="s">
        <v>125</v>
      </c>
      <c r="JB5" s="145" t="s">
        <v>126</v>
      </c>
      <c r="JC5" s="145" t="s">
        <v>127</v>
      </c>
      <c r="JD5" s="145" t="s">
        <v>128</v>
      </c>
      <c r="JE5" s="145" t="s">
        <v>130</v>
      </c>
      <c r="JF5" s="145" t="s">
        <v>34</v>
      </c>
      <c r="JG5" s="145" t="s">
        <v>131</v>
      </c>
      <c r="JH5" s="145" t="s">
        <v>118</v>
      </c>
      <c r="JI5" s="145" t="s">
        <v>77</v>
      </c>
      <c r="JJ5" s="145" t="s">
        <v>122</v>
      </c>
      <c r="JK5" s="145" t="s">
        <v>125</v>
      </c>
      <c r="JL5" s="145" t="s">
        <v>126</v>
      </c>
      <c r="JM5" s="145" t="s">
        <v>127</v>
      </c>
      <c r="JN5" s="145" t="s">
        <v>128</v>
      </c>
      <c r="JO5" s="145" t="s">
        <v>130</v>
      </c>
      <c r="JP5" s="145" t="s">
        <v>34</v>
      </c>
      <c r="JQ5" s="145" t="s">
        <v>131</v>
      </c>
      <c r="JR5" s="145" t="s">
        <v>118</v>
      </c>
      <c r="JS5" s="145" t="s">
        <v>77</v>
      </c>
      <c r="JT5" s="145" t="s">
        <v>122</v>
      </c>
      <c r="JU5" s="145" t="s">
        <v>125</v>
      </c>
      <c r="JV5" s="145" t="s">
        <v>126</v>
      </c>
      <c r="JW5" s="145" t="s">
        <v>127</v>
      </c>
      <c r="JX5" s="145" t="s">
        <v>128</v>
      </c>
      <c r="JY5" s="145" t="s">
        <v>130</v>
      </c>
      <c r="JZ5" s="145" t="s">
        <v>34</v>
      </c>
      <c r="KA5" s="145" t="s">
        <v>131</v>
      </c>
      <c r="KB5" s="145" t="s">
        <v>118</v>
      </c>
      <c r="KC5" s="145" t="s">
        <v>77</v>
      </c>
      <c r="KD5" s="145" t="s">
        <v>122</v>
      </c>
      <c r="KE5" s="145" t="s">
        <v>125</v>
      </c>
      <c r="KF5" s="145" t="s">
        <v>126</v>
      </c>
      <c r="KG5" s="145" t="s">
        <v>127</v>
      </c>
      <c r="KH5" s="145" t="s">
        <v>128</v>
      </c>
      <c r="KI5" s="145" t="s">
        <v>130</v>
      </c>
      <c r="KJ5" s="145" t="s">
        <v>34</v>
      </c>
      <c r="KK5" s="145" t="s">
        <v>131</v>
      </c>
      <c r="KL5" s="145" t="s">
        <v>118</v>
      </c>
      <c r="KM5" s="145" t="s">
        <v>77</v>
      </c>
      <c r="KN5" s="145" t="s">
        <v>122</v>
      </c>
      <c r="KO5" s="145" t="s">
        <v>125</v>
      </c>
      <c r="KP5" s="145" t="s">
        <v>126</v>
      </c>
      <c r="KQ5" s="145" t="s">
        <v>127</v>
      </c>
      <c r="KR5" s="145" t="s">
        <v>128</v>
      </c>
      <c r="KS5" s="145" t="s">
        <v>130</v>
      </c>
      <c r="KT5" s="145" t="s">
        <v>34</v>
      </c>
      <c r="KU5" s="145" t="s">
        <v>131</v>
      </c>
      <c r="KV5" s="145" t="s">
        <v>60</v>
      </c>
      <c r="KW5" s="145" t="s">
        <v>118</v>
      </c>
      <c r="KX5" s="145" t="s">
        <v>77</v>
      </c>
      <c r="KY5" s="145" t="s">
        <v>122</v>
      </c>
      <c r="KZ5" s="145" t="s">
        <v>125</v>
      </c>
      <c r="LA5" s="145" t="s">
        <v>126</v>
      </c>
      <c r="LB5" s="145" t="s">
        <v>127</v>
      </c>
      <c r="LC5" s="145" t="s">
        <v>128</v>
      </c>
      <c r="LD5" s="145" t="s">
        <v>130</v>
      </c>
      <c r="LE5" s="145" t="s">
        <v>34</v>
      </c>
      <c r="LF5" s="145" t="s">
        <v>131</v>
      </c>
      <c r="LG5" s="145" t="s">
        <v>118</v>
      </c>
      <c r="LH5" s="145" t="s">
        <v>77</v>
      </c>
      <c r="LI5" s="145" t="s">
        <v>122</v>
      </c>
      <c r="LJ5" s="145" t="s">
        <v>125</v>
      </c>
      <c r="LK5" s="145" t="s">
        <v>126</v>
      </c>
      <c r="LL5" s="145" t="s">
        <v>127</v>
      </c>
      <c r="LM5" s="145" t="s">
        <v>128</v>
      </c>
      <c r="LN5" s="145" t="s">
        <v>130</v>
      </c>
      <c r="LO5" s="145" t="s">
        <v>34</v>
      </c>
      <c r="LP5" s="145" t="s">
        <v>131</v>
      </c>
      <c r="LQ5" s="145" t="s">
        <v>118</v>
      </c>
      <c r="LR5" s="145" t="s">
        <v>77</v>
      </c>
      <c r="LS5" s="145" t="s">
        <v>122</v>
      </c>
      <c r="LT5" s="145" t="s">
        <v>125</v>
      </c>
      <c r="LU5" s="145" t="s">
        <v>126</v>
      </c>
      <c r="LV5" s="145" t="s">
        <v>127</v>
      </c>
      <c r="LW5" s="145" t="s">
        <v>128</v>
      </c>
      <c r="LX5" s="145" t="s">
        <v>130</v>
      </c>
      <c r="LY5" s="145" t="s">
        <v>34</v>
      </c>
      <c r="LZ5" s="145" t="s">
        <v>131</v>
      </c>
      <c r="MA5" s="145" t="s">
        <v>118</v>
      </c>
      <c r="MB5" s="145" t="s">
        <v>77</v>
      </c>
      <c r="MC5" s="145" t="s">
        <v>122</v>
      </c>
      <c r="MD5" s="145" t="s">
        <v>125</v>
      </c>
      <c r="ME5" s="145" t="s">
        <v>126</v>
      </c>
      <c r="MF5" s="145" t="s">
        <v>127</v>
      </c>
      <c r="MG5" s="145" t="s">
        <v>128</v>
      </c>
      <c r="MH5" s="145" t="s">
        <v>130</v>
      </c>
      <c r="MI5" s="145" t="s">
        <v>34</v>
      </c>
      <c r="MJ5" s="145" t="s">
        <v>131</v>
      </c>
      <c r="MK5" s="145" t="s">
        <v>118</v>
      </c>
      <c r="ML5" s="145" t="s">
        <v>77</v>
      </c>
      <c r="MM5" s="145" t="s">
        <v>122</v>
      </c>
      <c r="MN5" s="145" t="s">
        <v>125</v>
      </c>
      <c r="MO5" s="145" t="s">
        <v>126</v>
      </c>
      <c r="MP5" s="145" t="s">
        <v>127</v>
      </c>
      <c r="MQ5" s="145" t="s">
        <v>128</v>
      </c>
      <c r="MR5" s="145" t="s">
        <v>130</v>
      </c>
      <c r="MS5" s="145" t="s">
        <v>34</v>
      </c>
      <c r="MT5" s="145" t="s">
        <v>131</v>
      </c>
      <c r="MU5" s="145" t="s">
        <v>134</v>
      </c>
      <c r="MV5" s="145" t="s">
        <v>135</v>
      </c>
      <c r="MW5" s="145" t="s">
        <v>138</v>
      </c>
      <c r="MX5" s="145" t="s">
        <v>139</v>
      </c>
      <c r="MY5" s="145" t="s">
        <v>134</v>
      </c>
      <c r="MZ5" s="145" t="s">
        <v>135</v>
      </c>
      <c r="NA5" s="145" t="s">
        <v>138</v>
      </c>
      <c r="NB5" s="145" t="s">
        <v>139</v>
      </c>
      <c r="NC5" s="145" t="s">
        <v>134</v>
      </c>
      <c r="ND5" s="145" t="s">
        <v>135</v>
      </c>
      <c r="NE5" s="145" t="s">
        <v>138</v>
      </c>
      <c r="NF5" s="145" t="s">
        <v>139</v>
      </c>
      <c r="NG5" s="145" t="s">
        <v>134</v>
      </c>
      <c r="NH5" s="145" t="s">
        <v>135</v>
      </c>
      <c r="NI5" s="145" t="s">
        <v>138</v>
      </c>
      <c r="NJ5" s="145" t="s">
        <v>139</v>
      </c>
    </row>
    <row r="6" spans="1:374" s="117" customFormat="1" ht="40.5">
      <c r="A6" s="118" t="s">
        <v>141</v>
      </c>
      <c r="B6" s="124" t="str">
        <f t="shared" ref="B6:AX6" si="1">B7</f>
        <v>2018</v>
      </c>
      <c r="C6" s="124" t="str">
        <f t="shared" si="1"/>
        <v>343692</v>
      </c>
      <c r="D6" s="124" t="str">
        <f t="shared" si="1"/>
        <v>47</v>
      </c>
      <c r="E6" s="124" t="str">
        <f t="shared" si="1"/>
        <v>04</v>
      </c>
      <c r="F6" s="124" t="str">
        <f t="shared" si="1"/>
        <v>0</v>
      </c>
      <c r="G6" s="124" t="str">
        <f t="shared" si="1"/>
        <v>000</v>
      </c>
      <c r="H6" s="124" t="str">
        <f t="shared" si="1"/>
        <v>広島県　北広島町</v>
      </c>
      <c r="I6" s="124" t="str">
        <f t="shared" si="1"/>
        <v>法非適用</v>
      </c>
      <c r="J6" s="124" t="str">
        <f t="shared" si="1"/>
        <v>電気事業</v>
      </c>
      <c r="K6" s="124" t="str">
        <f t="shared" si="1"/>
        <v>非設置</v>
      </c>
      <c r="L6" s="149" t="str">
        <f t="shared" si="1"/>
        <v>該当数値なし</v>
      </c>
      <c r="M6" s="151">
        <f t="shared" si="1"/>
        <v>1</v>
      </c>
      <c r="N6" s="151" t="str">
        <f t="shared" si="1"/>
        <v>-</v>
      </c>
      <c r="O6" s="151" t="str">
        <f t="shared" si="1"/>
        <v>-</v>
      </c>
      <c r="P6" s="151" t="str">
        <f t="shared" si="1"/>
        <v>-</v>
      </c>
      <c r="Q6" s="151" t="str">
        <f t="shared" si="1"/>
        <v>-</v>
      </c>
      <c r="R6" s="153" t="str">
        <f t="shared" si="1"/>
        <v>令和5年8月31日　川小田発電所</v>
      </c>
      <c r="S6" s="155" t="str">
        <f t="shared" si="1"/>
        <v>令和5年8月31日　川小田発電所</v>
      </c>
      <c r="T6" s="124" t="str">
        <f t="shared" si="1"/>
        <v>無</v>
      </c>
      <c r="U6" s="155" t="str">
        <f t="shared" si="1"/>
        <v>中国電力株式会社</v>
      </c>
      <c r="V6" s="149" t="str">
        <f t="shared" si="1"/>
        <v>-</v>
      </c>
      <c r="W6" s="151">
        <f t="shared" si="1"/>
        <v>4097</v>
      </c>
      <c r="X6" s="151">
        <f t="shared" si="1"/>
        <v>3025</v>
      </c>
      <c r="Y6" s="151">
        <f t="shared" si="1"/>
        <v>4063</v>
      </c>
      <c r="Z6" s="151">
        <f t="shared" si="1"/>
        <v>3273</v>
      </c>
      <c r="AA6" s="151">
        <f t="shared" si="1"/>
        <v>3046</v>
      </c>
      <c r="AB6" s="151" t="str">
        <f t="shared" si="1"/>
        <v>-</v>
      </c>
      <c r="AC6" s="151" t="str">
        <f t="shared" si="1"/>
        <v>-</v>
      </c>
      <c r="AD6" s="151" t="str">
        <f t="shared" si="1"/>
        <v>-</v>
      </c>
      <c r="AE6" s="151" t="str">
        <f t="shared" si="1"/>
        <v>-</v>
      </c>
      <c r="AF6" s="151" t="str">
        <f t="shared" si="1"/>
        <v>-</v>
      </c>
      <c r="AG6" s="151" t="str">
        <f t="shared" si="1"/>
        <v>-</v>
      </c>
      <c r="AH6" s="151" t="str">
        <f t="shared" si="1"/>
        <v>-</v>
      </c>
      <c r="AI6" s="151" t="str">
        <f t="shared" si="1"/>
        <v>-</v>
      </c>
      <c r="AJ6" s="151" t="str">
        <f t="shared" si="1"/>
        <v>-</v>
      </c>
      <c r="AK6" s="151" t="str">
        <f t="shared" si="1"/>
        <v>-</v>
      </c>
      <c r="AL6" s="151" t="str">
        <f t="shared" si="1"/>
        <v>-</v>
      </c>
      <c r="AM6" s="151" t="str">
        <f t="shared" si="1"/>
        <v>-</v>
      </c>
      <c r="AN6" s="151" t="str">
        <f t="shared" si="1"/>
        <v>-</v>
      </c>
      <c r="AO6" s="151" t="str">
        <f t="shared" si="1"/>
        <v>-</v>
      </c>
      <c r="AP6" s="151" t="str">
        <f t="shared" si="1"/>
        <v>-</v>
      </c>
      <c r="AQ6" s="151">
        <f t="shared" si="1"/>
        <v>4097</v>
      </c>
      <c r="AR6" s="151">
        <f t="shared" si="1"/>
        <v>3025</v>
      </c>
      <c r="AS6" s="151">
        <f t="shared" si="1"/>
        <v>4063</v>
      </c>
      <c r="AT6" s="151">
        <f t="shared" si="1"/>
        <v>3273</v>
      </c>
      <c r="AU6" s="151">
        <f t="shared" si="1"/>
        <v>3046</v>
      </c>
      <c r="AV6" s="151">
        <f t="shared" si="1"/>
        <v>27410</v>
      </c>
      <c r="AW6" s="151">
        <f t="shared" si="1"/>
        <v>20562</v>
      </c>
      <c r="AX6" s="151">
        <f t="shared" si="1"/>
        <v>47972</v>
      </c>
      <c r="AY6" s="169"/>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6"/>
      <c r="CQ6" s="176"/>
      <c r="CR6" s="176"/>
      <c r="CS6" s="176"/>
      <c r="CT6" s="176"/>
      <c r="CU6" s="176"/>
      <c r="CV6" s="176"/>
      <c r="CW6" s="176"/>
      <c r="CX6" s="176"/>
      <c r="CY6" s="176"/>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4"/>
      <c r="KC6" s="174"/>
      <c r="KD6" s="174"/>
      <c r="KE6" s="174"/>
      <c r="KF6" s="174"/>
      <c r="KG6" s="174"/>
      <c r="KH6" s="174"/>
      <c r="KI6" s="174"/>
      <c r="KJ6" s="174"/>
      <c r="KK6" s="174"/>
      <c r="KL6" s="174"/>
      <c r="KM6" s="174"/>
      <c r="KN6" s="174"/>
      <c r="KO6" s="174"/>
      <c r="KP6" s="174"/>
      <c r="KQ6" s="174"/>
      <c r="KR6" s="174"/>
      <c r="KS6" s="174"/>
      <c r="KT6" s="174"/>
      <c r="KU6" s="174"/>
      <c r="KV6" s="174"/>
      <c r="KW6" s="174"/>
      <c r="KX6" s="174"/>
      <c r="KY6" s="174"/>
      <c r="KZ6" s="174"/>
      <c r="LA6" s="174"/>
      <c r="LB6" s="174"/>
      <c r="LC6" s="174"/>
      <c r="LD6" s="174"/>
      <c r="LE6" s="174"/>
      <c r="LF6" s="174"/>
      <c r="LG6" s="174"/>
      <c r="LH6" s="174"/>
      <c r="LI6" s="174"/>
      <c r="LJ6" s="174"/>
      <c r="LK6" s="174"/>
      <c r="LL6" s="174"/>
      <c r="LM6" s="174"/>
      <c r="LN6" s="174"/>
      <c r="LO6" s="174"/>
      <c r="LP6" s="174"/>
      <c r="LQ6" s="174"/>
      <c r="LR6" s="174"/>
      <c r="LS6" s="174"/>
      <c r="LT6" s="174"/>
      <c r="LU6" s="174"/>
      <c r="LV6" s="174"/>
      <c r="LW6" s="174"/>
      <c r="LX6" s="174"/>
      <c r="LY6" s="174"/>
      <c r="LZ6" s="174"/>
      <c r="MA6" s="174"/>
      <c r="MB6" s="174"/>
      <c r="MC6" s="174"/>
      <c r="MD6" s="174"/>
      <c r="ME6" s="174"/>
      <c r="MF6" s="174"/>
      <c r="MG6" s="174"/>
      <c r="MH6" s="174"/>
      <c r="MI6" s="174"/>
      <c r="MJ6" s="174"/>
      <c r="MK6" s="174"/>
      <c r="ML6" s="174"/>
      <c r="MM6" s="174"/>
      <c r="MN6" s="174"/>
      <c r="MO6" s="174"/>
      <c r="MP6" s="174"/>
      <c r="MQ6" s="174"/>
      <c r="MR6" s="174"/>
      <c r="MS6" s="174"/>
      <c r="MT6" s="181"/>
      <c r="MU6" s="181"/>
      <c r="MV6" s="181"/>
      <c r="MW6" s="181"/>
      <c r="MX6" s="181"/>
      <c r="MY6" s="181"/>
      <c r="MZ6" s="181"/>
      <c r="NA6" s="181"/>
      <c r="NB6" s="181"/>
      <c r="NC6" s="181"/>
      <c r="ND6" s="181"/>
      <c r="NE6" s="181"/>
      <c r="NF6" s="181"/>
      <c r="NG6" s="181"/>
      <c r="NH6" s="181"/>
      <c r="NI6" s="181"/>
      <c r="NJ6" s="181"/>
    </row>
    <row r="7" spans="1:374" s="117" customFormat="1" ht="40.5">
      <c r="A7" s="118"/>
      <c r="B7" s="125" t="s">
        <v>143</v>
      </c>
      <c r="C7" s="125" t="s">
        <v>144</v>
      </c>
      <c r="D7" s="125" t="s">
        <v>140</v>
      </c>
      <c r="E7" s="125" t="s">
        <v>145</v>
      </c>
      <c r="F7" s="125" t="s">
        <v>146</v>
      </c>
      <c r="G7" s="125" t="s">
        <v>148</v>
      </c>
      <c r="H7" s="125" t="s">
        <v>142</v>
      </c>
      <c r="I7" s="125" t="s">
        <v>149</v>
      </c>
      <c r="J7" s="125" t="s">
        <v>151</v>
      </c>
      <c r="K7" s="125" t="s">
        <v>152</v>
      </c>
      <c r="L7" s="150" t="s">
        <v>129</v>
      </c>
      <c r="M7" s="152">
        <v>1</v>
      </c>
      <c r="N7" s="152" t="s">
        <v>153</v>
      </c>
      <c r="O7" s="152" t="s">
        <v>153</v>
      </c>
      <c r="P7" s="152" t="s">
        <v>153</v>
      </c>
      <c r="Q7" s="152" t="s">
        <v>153</v>
      </c>
      <c r="R7" s="154" t="s">
        <v>154</v>
      </c>
      <c r="S7" s="154" t="s">
        <v>154</v>
      </c>
      <c r="T7" s="125" t="s">
        <v>156</v>
      </c>
      <c r="U7" s="154" t="s">
        <v>157</v>
      </c>
      <c r="V7" s="150" t="s">
        <v>153</v>
      </c>
      <c r="W7" s="152">
        <v>4097</v>
      </c>
      <c r="X7" s="152">
        <v>3025</v>
      </c>
      <c r="Y7" s="152">
        <v>4063</v>
      </c>
      <c r="Z7" s="152">
        <v>3273</v>
      </c>
      <c r="AA7" s="152">
        <v>3046</v>
      </c>
      <c r="AB7" s="152" t="s">
        <v>153</v>
      </c>
      <c r="AC7" s="152" t="s">
        <v>153</v>
      </c>
      <c r="AD7" s="152" t="s">
        <v>153</v>
      </c>
      <c r="AE7" s="152" t="s">
        <v>153</v>
      </c>
      <c r="AF7" s="152" t="s">
        <v>153</v>
      </c>
      <c r="AG7" s="152" t="s">
        <v>153</v>
      </c>
      <c r="AH7" s="152" t="s">
        <v>153</v>
      </c>
      <c r="AI7" s="152" t="s">
        <v>153</v>
      </c>
      <c r="AJ7" s="152" t="s">
        <v>153</v>
      </c>
      <c r="AK7" s="152" t="s">
        <v>153</v>
      </c>
      <c r="AL7" s="152" t="s">
        <v>153</v>
      </c>
      <c r="AM7" s="152" t="s">
        <v>153</v>
      </c>
      <c r="AN7" s="152" t="s">
        <v>153</v>
      </c>
      <c r="AO7" s="152" t="s">
        <v>153</v>
      </c>
      <c r="AP7" s="152" t="s">
        <v>153</v>
      </c>
      <c r="AQ7" s="152">
        <v>4097</v>
      </c>
      <c r="AR7" s="152">
        <v>3025</v>
      </c>
      <c r="AS7" s="152">
        <v>4063</v>
      </c>
      <c r="AT7" s="152">
        <v>3273</v>
      </c>
      <c r="AU7" s="152">
        <v>3046</v>
      </c>
      <c r="AV7" s="152">
        <v>27410</v>
      </c>
      <c r="AW7" s="152">
        <v>20562</v>
      </c>
      <c r="AX7" s="152">
        <v>47972</v>
      </c>
      <c r="AY7" s="150">
        <v>109.8</v>
      </c>
      <c r="AZ7" s="150">
        <v>82</v>
      </c>
      <c r="BA7" s="150">
        <v>121.4</v>
      </c>
      <c r="BB7" s="150">
        <v>94.7</v>
      </c>
      <c r="BC7" s="150">
        <v>107.1</v>
      </c>
      <c r="BD7" s="150">
        <v>124.4</v>
      </c>
      <c r="BE7" s="150">
        <v>118.8</v>
      </c>
      <c r="BF7" s="150">
        <v>88.8</v>
      </c>
      <c r="BG7" s="150">
        <v>121.3</v>
      </c>
      <c r="BH7" s="150">
        <v>123.2</v>
      </c>
      <c r="BI7" s="150">
        <v>100</v>
      </c>
      <c r="BJ7" s="150">
        <v>397.3</v>
      </c>
      <c r="BK7" s="150">
        <v>278.60000000000002</v>
      </c>
      <c r="BL7" s="150">
        <v>437.6</v>
      </c>
      <c r="BM7" s="150">
        <v>332.9</v>
      </c>
      <c r="BN7" s="150">
        <v>311.60000000000002</v>
      </c>
      <c r="BO7" s="150">
        <v>324.60000000000002</v>
      </c>
      <c r="BP7" s="150">
        <v>255.4</v>
      </c>
      <c r="BQ7" s="150">
        <v>269.8</v>
      </c>
      <c r="BR7" s="150">
        <v>247.9</v>
      </c>
      <c r="BS7" s="150">
        <v>240.1</v>
      </c>
      <c r="BT7" s="150">
        <v>100</v>
      </c>
      <c r="BU7" s="150" t="s">
        <v>153</v>
      </c>
      <c r="BV7" s="150" t="s">
        <v>153</v>
      </c>
      <c r="BW7" s="150" t="s">
        <v>153</v>
      </c>
      <c r="BX7" s="150" t="s">
        <v>153</v>
      </c>
      <c r="BY7" s="150" t="s">
        <v>153</v>
      </c>
      <c r="BZ7" s="150" t="s">
        <v>153</v>
      </c>
      <c r="CA7" s="150" t="s">
        <v>153</v>
      </c>
      <c r="CB7" s="150" t="s">
        <v>153</v>
      </c>
      <c r="CC7" s="150" t="s">
        <v>153</v>
      </c>
      <c r="CD7" s="150" t="s">
        <v>153</v>
      </c>
      <c r="CE7" s="150" t="s">
        <v>153</v>
      </c>
      <c r="CF7" s="150">
        <v>10728.4</v>
      </c>
      <c r="CG7" s="150">
        <v>14817.8</v>
      </c>
      <c r="CH7" s="150">
        <v>10495.3</v>
      </c>
      <c r="CI7" s="150">
        <v>13280.3</v>
      </c>
      <c r="CJ7" s="150">
        <v>15696.4</v>
      </c>
      <c r="CK7" s="150">
        <v>17642.5</v>
      </c>
      <c r="CL7" s="150">
        <v>18815.8</v>
      </c>
      <c r="CM7" s="150">
        <v>22847.9</v>
      </c>
      <c r="CN7" s="150">
        <v>19199</v>
      </c>
      <c r="CO7" s="150">
        <v>19830.400000000001</v>
      </c>
      <c r="CP7" s="152">
        <v>35052</v>
      </c>
      <c r="CQ7" s="152">
        <v>22005</v>
      </c>
      <c r="CR7" s="152">
        <v>39533</v>
      </c>
      <c r="CS7" s="152">
        <v>28064</v>
      </c>
      <c r="CT7" s="152">
        <v>33857</v>
      </c>
      <c r="CU7" s="152">
        <v>58539</v>
      </c>
      <c r="CV7" s="152">
        <v>37685</v>
      </c>
      <c r="CW7" s="152">
        <v>2390</v>
      </c>
      <c r="CX7" s="152">
        <v>32739</v>
      </c>
      <c r="CY7" s="152">
        <v>34140</v>
      </c>
      <c r="CZ7" s="152">
        <v>720</v>
      </c>
      <c r="DA7" s="150">
        <v>65</v>
      </c>
      <c r="DB7" s="150">
        <v>47.8</v>
      </c>
      <c r="DC7" s="150">
        <v>64.400000000000006</v>
      </c>
      <c r="DD7" s="150">
        <v>51.9</v>
      </c>
      <c r="DE7" s="150">
        <v>48.3</v>
      </c>
      <c r="DF7" s="150">
        <v>33.9</v>
      </c>
      <c r="DG7" s="150">
        <v>31</v>
      </c>
      <c r="DH7" s="150">
        <v>34.700000000000003</v>
      </c>
      <c r="DI7" s="150">
        <v>30</v>
      </c>
      <c r="DJ7" s="150">
        <v>30.2</v>
      </c>
      <c r="DK7" s="150">
        <v>48</v>
      </c>
      <c r="DL7" s="150">
        <v>34.200000000000003</v>
      </c>
      <c r="DM7" s="150">
        <v>4.8</v>
      </c>
      <c r="DN7" s="150">
        <v>12.6</v>
      </c>
      <c r="DO7" s="150">
        <v>0</v>
      </c>
      <c r="DP7" s="150">
        <v>14.6</v>
      </c>
      <c r="DQ7" s="150">
        <v>17.5</v>
      </c>
      <c r="DR7" s="150">
        <v>14.4</v>
      </c>
      <c r="DS7" s="150">
        <v>11.8</v>
      </c>
      <c r="DT7" s="150">
        <v>14.2</v>
      </c>
      <c r="DU7" s="150">
        <v>651.79999999999995</v>
      </c>
      <c r="DV7" s="150">
        <v>819.8</v>
      </c>
      <c r="DW7" s="150">
        <v>558.5</v>
      </c>
      <c r="DX7" s="150">
        <v>632.29999999999995</v>
      </c>
      <c r="DY7" s="150">
        <v>457.9</v>
      </c>
      <c r="DZ7" s="150">
        <v>109.9</v>
      </c>
      <c r="EA7" s="150">
        <v>107.3</v>
      </c>
      <c r="EB7" s="150">
        <v>104.1</v>
      </c>
      <c r="EC7" s="150">
        <v>136</v>
      </c>
      <c r="ED7" s="150">
        <v>133.5</v>
      </c>
      <c r="EE7" s="150" t="s">
        <v>153</v>
      </c>
      <c r="EF7" s="150" t="s">
        <v>153</v>
      </c>
      <c r="EG7" s="150" t="s">
        <v>153</v>
      </c>
      <c r="EH7" s="150" t="s">
        <v>153</v>
      </c>
      <c r="EI7" s="150" t="s">
        <v>153</v>
      </c>
      <c r="EJ7" s="150" t="s">
        <v>153</v>
      </c>
      <c r="EK7" s="150" t="s">
        <v>153</v>
      </c>
      <c r="EL7" s="150" t="s">
        <v>153</v>
      </c>
      <c r="EM7" s="150" t="s">
        <v>153</v>
      </c>
      <c r="EN7" s="150" t="s">
        <v>153</v>
      </c>
      <c r="EO7" s="150">
        <v>0</v>
      </c>
      <c r="EP7" s="150">
        <v>0</v>
      </c>
      <c r="EQ7" s="150">
        <v>0</v>
      </c>
      <c r="ER7" s="150">
        <v>0</v>
      </c>
      <c r="ES7" s="150">
        <v>42.9</v>
      </c>
      <c r="ET7" s="150">
        <v>72.5</v>
      </c>
      <c r="EU7" s="150">
        <v>75.599999999999994</v>
      </c>
      <c r="EV7" s="150">
        <v>78.8</v>
      </c>
      <c r="EW7" s="150">
        <v>87.3</v>
      </c>
      <c r="EX7" s="150">
        <v>82.1</v>
      </c>
      <c r="EY7" s="152">
        <v>720</v>
      </c>
      <c r="EZ7" s="150">
        <v>65</v>
      </c>
      <c r="FA7" s="150">
        <v>47.8</v>
      </c>
      <c r="FB7" s="150">
        <v>64.400000000000006</v>
      </c>
      <c r="FC7" s="150">
        <v>51.9</v>
      </c>
      <c r="FD7" s="150">
        <v>48.3</v>
      </c>
      <c r="FE7" s="150">
        <v>56.1</v>
      </c>
      <c r="FF7" s="150">
        <v>61.8</v>
      </c>
      <c r="FG7" s="150">
        <v>61.6</v>
      </c>
      <c r="FH7" s="150">
        <v>57.7</v>
      </c>
      <c r="FI7" s="150">
        <v>57.6</v>
      </c>
      <c r="FJ7" s="150">
        <v>48</v>
      </c>
      <c r="FK7" s="150">
        <v>34.200000000000003</v>
      </c>
      <c r="FL7" s="150">
        <v>4.8</v>
      </c>
      <c r="FM7" s="150">
        <v>12.6</v>
      </c>
      <c r="FN7" s="150">
        <v>10</v>
      </c>
      <c r="FO7" s="150">
        <v>16.7</v>
      </c>
      <c r="FP7" s="150">
        <v>8.6999999999999993</v>
      </c>
      <c r="FQ7" s="150">
        <v>6.4</v>
      </c>
      <c r="FR7" s="150">
        <v>5.4</v>
      </c>
      <c r="FS7" s="150">
        <v>8.6999999999999993</v>
      </c>
      <c r="FT7" s="150">
        <v>651.79999999999995</v>
      </c>
      <c r="FU7" s="150">
        <v>819.8</v>
      </c>
      <c r="FV7" s="150">
        <v>558.5</v>
      </c>
      <c r="FW7" s="150">
        <v>632.29999999999995</v>
      </c>
      <c r="FX7" s="150">
        <v>457.9</v>
      </c>
      <c r="FY7" s="150">
        <v>333.7</v>
      </c>
      <c r="FZ7" s="150">
        <v>351.4</v>
      </c>
      <c r="GA7" s="150">
        <v>390.3</v>
      </c>
      <c r="GB7" s="150">
        <v>394.9</v>
      </c>
      <c r="GC7" s="150">
        <v>375</v>
      </c>
      <c r="GD7" s="150" t="s">
        <v>153</v>
      </c>
      <c r="GE7" s="150" t="s">
        <v>153</v>
      </c>
      <c r="GF7" s="150" t="s">
        <v>153</v>
      </c>
      <c r="GG7" s="150" t="s">
        <v>153</v>
      </c>
      <c r="GH7" s="150" t="s">
        <v>153</v>
      </c>
      <c r="GI7" s="150" t="s">
        <v>153</v>
      </c>
      <c r="GJ7" s="150" t="s">
        <v>153</v>
      </c>
      <c r="GK7" s="150" t="s">
        <v>153</v>
      </c>
      <c r="GL7" s="150" t="s">
        <v>153</v>
      </c>
      <c r="GM7" s="150" t="s">
        <v>153</v>
      </c>
      <c r="GN7" s="150">
        <v>0</v>
      </c>
      <c r="GO7" s="150">
        <v>0</v>
      </c>
      <c r="GP7" s="150">
        <v>0</v>
      </c>
      <c r="GQ7" s="150">
        <v>0</v>
      </c>
      <c r="GR7" s="150">
        <v>42.9</v>
      </c>
      <c r="GS7" s="150">
        <v>58.4</v>
      </c>
      <c r="GT7" s="150">
        <v>80.599999999999994</v>
      </c>
      <c r="GU7" s="150">
        <v>85.6</v>
      </c>
      <c r="GV7" s="150">
        <v>92</v>
      </c>
      <c r="GW7" s="150">
        <v>94.7</v>
      </c>
      <c r="GX7" s="152" t="s">
        <v>153</v>
      </c>
      <c r="GY7" s="150" t="s">
        <v>153</v>
      </c>
      <c r="GZ7" s="150" t="s">
        <v>153</v>
      </c>
      <c r="HA7" s="150" t="s">
        <v>153</v>
      </c>
      <c r="HB7" s="150" t="s">
        <v>153</v>
      </c>
      <c r="HC7" s="150" t="s">
        <v>153</v>
      </c>
      <c r="HD7" s="150">
        <v>47.4</v>
      </c>
      <c r="HE7" s="150">
        <v>46.6</v>
      </c>
      <c r="HF7" s="150">
        <v>53.1</v>
      </c>
      <c r="HG7" s="150">
        <v>63.3</v>
      </c>
      <c r="HH7" s="150">
        <v>65.099999999999994</v>
      </c>
      <c r="HI7" s="150" t="s">
        <v>153</v>
      </c>
      <c r="HJ7" s="150" t="s">
        <v>153</v>
      </c>
      <c r="HK7" s="150" t="s">
        <v>153</v>
      </c>
      <c r="HL7" s="150" t="s">
        <v>153</v>
      </c>
      <c r="HM7" s="150" t="s">
        <v>153</v>
      </c>
      <c r="HN7" s="150">
        <v>5.0999999999999996</v>
      </c>
      <c r="HO7" s="150">
        <v>14</v>
      </c>
      <c r="HP7" s="150">
        <v>8.9</v>
      </c>
      <c r="HQ7" s="150">
        <v>7.4</v>
      </c>
      <c r="HR7" s="150">
        <v>6.8</v>
      </c>
      <c r="HS7" s="150" t="s">
        <v>153</v>
      </c>
      <c r="HT7" s="150" t="s">
        <v>153</v>
      </c>
      <c r="HU7" s="150" t="s">
        <v>153</v>
      </c>
      <c r="HV7" s="150" t="s">
        <v>153</v>
      </c>
      <c r="HW7" s="150" t="s">
        <v>153</v>
      </c>
      <c r="HX7" s="150">
        <v>15.5</v>
      </c>
      <c r="HY7" s="150">
        <v>12.4</v>
      </c>
      <c r="HZ7" s="150">
        <v>0.5</v>
      </c>
      <c r="IA7" s="150">
        <v>21.4</v>
      </c>
      <c r="IB7" s="150">
        <v>35</v>
      </c>
      <c r="IC7" s="150" t="s">
        <v>153</v>
      </c>
      <c r="ID7" s="150" t="s">
        <v>153</v>
      </c>
      <c r="IE7" s="150" t="s">
        <v>153</v>
      </c>
      <c r="IF7" s="150" t="s">
        <v>153</v>
      </c>
      <c r="IG7" s="150" t="s">
        <v>153</v>
      </c>
      <c r="IH7" s="150" t="s">
        <v>153</v>
      </c>
      <c r="II7" s="150" t="s">
        <v>153</v>
      </c>
      <c r="IJ7" s="150" t="s">
        <v>153</v>
      </c>
      <c r="IK7" s="150" t="s">
        <v>153</v>
      </c>
      <c r="IL7" s="150" t="s">
        <v>153</v>
      </c>
      <c r="IM7" s="150" t="s">
        <v>153</v>
      </c>
      <c r="IN7" s="150" t="s">
        <v>153</v>
      </c>
      <c r="IO7" s="150" t="s">
        <v>153</v>
      </c>
      <c r="IP7" s="150" t="s">
        <v>153</v>
      </c>
      <c r="IQ7" s="150" t="s">
        <v>153</v>
      </c>
      <c r="IR7" s="150">
        <v>48.2</v>
      </c>
      <c r="IS7" s="150">
        <v>50.8</v>
      </c>
      <c r="IT7" s="150">
        <v>47.7</v>
      </c>
      <c r="IU7" s="150">
        <v>46.5</v>
      </c>
      <c r="IV7" s="150">
        <v>27.1</v>
      </c>
      <c r="IW7" s="152" t="s">
        <v>153</v>
      </c>
      <c r="IX7" s="150" t="s">
        <v>153</v>
      </c>
      <c r="IY7" s="150" t="s">
        <v>153</v>
      </c>
      <c r="IZ7" s="150" t="s">
        <v>153</v>
      </c>
      <c r="JA7" s="150" t="s">
        <v>153</v>
      </c>
      <c r="JB7" s="150" t="s">
        <v>153</v>
      </c>
      <c r="JC7" s="150">
        <v>18.5</v>
      </c>
      <c r="JD7" s="150">
        <v>16.100000000000001</v>
      </c>
      <c r="JE7" s="150">
        <v>19.600000000000001</v>
      </c>
      <c r="JF7" s="150">
        <v>17.899999999999999</v>
      </c>
      <c r="JG7" s="150">
        <v>16.399999999999999</v>
      </c>
      <c r="JH7" s="150" t="s">
        <v>153</v>
      </c>
      <c r="JI7" s="150" t="s">
        <v>153</v>
      </c>
      <c r="JJ7" s="150" t="s">
        <v>153</v>
      </c>
      <c r="JK7" s="150" t="s">
        <v>153</v>
      </c>
      <c r="JL7" s="150" t="s">
        <v>153</v>
      </c>
      <c r="JM7" s="150">
        <v>46.6</v>
      </c>
      <c r="JN7" s="150">
        <v>48.3</v>
      </c>
      <c r="JO7" s="150">
        <v>48.2</v>
      </c>
      <c r="JP7" s="150">
        <v>34.5</v>
      </c>
      <c r="JQ7" s="150">
        <v>45.8</v>
      </c>
      <c r="JR7" s="150" t="s">
        <v>153</v>
      </c>
      <c r="JS7" s="150" t="s">
        <v>153</v>
      </c>
      <c r="JT7" s="150" t="s">
        <v>153</v>
      </c>
      <c r="JU7" s="150" t="s">
        <v>153</v>
      </c>
      <c r="JV7" s="150" t="s">
        <v>153</v>
      </c>
      <c r="JW7" s="150">
        <v>146.19999999999999</v>
      </c>
      <c r="JX7" s="150">
        <v>137.1</v>
      </c>
      <c r="JY7" s="150">
        <v>83.3</v>
      </c>
      <c r="JZ7" s="150">
        <v>61.6</v>
      </c>
      <c r="KA7" s="150">
        <v>64.400000000000006</v>
      </c>
      <c r="KB7" s="150" t="s">
        <v>153</v>
      </c>
      <c r="KC7" s="150" t="s">
        <v>153</v>
      </c>
      <c r="KD7" s="150" t="s">
        <v>153</v>
      </c>
      <c r="KE7" s="150" t="s">
        <v>153</v>
      </c>
      <c r="KF7" s="150" t="s">
        <v>153</v>
      </c>
      <c r="KG7" s="150" t="s">
        <v>153</v>
      </c>
      <c r="KH7" s="150" t="s">
        <v>153</v>
      </c>
      <c r="KI7" s="150" t="s">
        <v>153</v>
      </c>
      <c r="KJ7" s="150" t="s">
        <v>153</v>
      </c>
      <c r="KK7" s="150" t="s">
        <v>153</v>
      </c>
      <c r="KL7" s="150" t="s">
        <v>153</v>
      </c>
      <c r="KM7" s="150" t="s">
        <v>153</v>
      </c>
      <c r="KN7" s="150" t="s">
        <v>153</v>
      </c>
      <c r="KO7" s="150" t="s">
        <v>153</v>
      </c>
      <c r="KP7" s="150" t="s">
        <v>153</v>
      </c>
      <c r="KQ7" s="150">
        <v>98.4</v>
      </c>
      <c r="KR7" s="150">
        <v>98.4</v>
      </c>
      <c r="KS7" s="150">
        <v>99.1</v>
      </c>
      <c r="KT7" s="150">
        <v>98.8</v>
      </c>
      <c r="KU7" s="150">
        <v>94.9</v>
      </c>
      <c r="KV7" s="152" t="s">
        <v>153</v>
      </c>
      <c r="KW7" s="150" t="s">
        <v>153</v>
      </c>
      <c r="KX7" s="150" t="s">
        <v>153</v>
      </c>
      <c r="KY7" s="150" t="s">
        <v>153</v>
      </c>
      <c r="KZ7" s="150" t="s">
        <v>153</v>
      </c>
      <c r="LA7" s="150" t="s">
        <v>153</v>
      </c>
      <c r="LB7" s="150">
        <v>13.7</v>
      </c>
      <c r="LC7" s="150">
        <v>12</v>
      </c>
      <c r="LD7" s="150">
        <v>14.5</v>
      </c>
      <c r="LE7" s="150">
        <v>14.9</v>
      </c>
      <c r="LF7" s="150">
        <v>15.2</v>
      </c>
      <c r="LG7" s="150" t="s">
        <v>153</v>
      </c>
      <c r="LH7" s="150" t="s">
        <v>153</v>
      </c>
      <c r="LI7" s="150" t="s">
        <v>153</v>
      </c>
      <c r="LJ7" s="150" t="s">
        <v>153</v>
      </c>
      <c r="LK7" s="150" t="s">
        <v>153</v>
      </c>
      <c r="LL7" s="150">
        <v>2.5</v>
      </c>
      <c r="LM7" s="150">
        <v>0.3</v>
      </c>
      <c r="LN7" s="150">
        <v>0.3</v>
      </c>
      <c r="LO7" s="150">
        <v>0.3</v>
      </c>
      <c r="LP7" s="150">
        <v>0.7</v>
      </c>
      <c r="LQ7" s="150" t="s">
        <v>153</v>
      </c>
      <c r="LR7" s="150" t="s">
        <v>153</v>
      </c>
      <c r="LS7" s="150" t="s">
        <v>153</v>
      </c>
      <c r="LT7" s="150" t="s">
        <v>153</v>
      </c>
      <c r="LU7" s="150" t="s">
        <v>153</v>
      </c>
      <c r="LV7" s="150">
        <v>259</v>
      </c>
      <c r="LW7" s="150">
        <v>197.2</v>
      </c>
      <c r="LX7" s="150">
        <v>181.3</v>
      </c>
      <c r="LY7" s="150">
        <v>164.9</v>
      </c>
      <c r="LZ7" s="150">
        <v>146.19999999999999</v>
      </c>
      <c r="MA7" s="150" t="s">
        <v>153</v>
      </c>
      <c r="MB7" s="150" t="s">
        <v>153</v>
      </c>
      <c r="MC7" s="150" t="s">
        <v>153</v>
      </c>
      <c r="MD7" s="150" t="s">
        <v>153</v>
      </c>
      <c r="ME7" s="150" t="s">
        <v>153</v>
      </c>
      <c r="MF7" s="150" t="s">
        <v>153</v>
      </c>
      <c r="MG7" s="150" t="s">
        <v>153</v>
      </c>
      <c r="MH7" s="150" t="s">
        <v>153</v>
      </c>
      <c r="MI7" s="150" t="s">
        <v>153</v>
      </c>
      <c r="MJ7" s="150" t="s">
        <v>153</v>
      </c>
      <c r="MK7" s="150" t="s">
        <v>153</v>
      </c>
      <c r="ML7" s="150" t="s">
        <v>153</v>
      </c>
      <c r="MM7" s="150" t="s">
        <v>153</v>
      </c>
      <c r="MN7" s="150" t="s">
        <v>153</v>
      </c>
      <c r="MO7" s="150" t="s">
        <v>153</v>
      </c>
      <c r="MP7" s="150">
        <v>100</v>
      </c>
      <c r="MQ7" s="150">
        <v>98.2</v>
      </c>
      <c r="MR7" s="150">
        <v>98.8</v>
      </c>
      <c r="MS7" s="150">
        <v>98.3</v>
      </c>
      <c r="MT7" s="150">
        <v>98.7</v>
      </c>
      <c r="MU7" s="150">
        <v>1</v>
      </c>
      <c r="MV7" s="150">
        <v>1</v>
      </c>
      <c r="MW7" s="150">
        <v>1</v>
      </c>
      <c r="MX7" s="150">
        <v>1</v>
      </c>
      <c r="MY7" s="150" t="s">
        <v>153</v>
      </c>
      <c r="MZ7" s="150" t="s">
        <v>153</v>
      </c>
      <c r="NA7" s="150" t="s">
        <v>153</v>
      </c>
      <c r="NB7" s="150" t="s">
        <v>153</v>
      </c>
      <c r="NC7" s="150" t="s">
        <v>153</v>
      </c>
      <c r="ND7" s="150" t="s">
        <v>153</v>
      </c>
      <c r="NE7" s="150" t="s">
        <v>153</v>
      </c>
      <c r="NF7" s="150" t="s">
        <v>153</v>
      </c>
      <c r="NG7" s="150" t="s">
        <v>153</v>
      </c>
      <c r="NH7" s="150" t="s">
        <v>153</v>
      </c>
      <c r="NI7" s="150" t="s">
        <v>153</v>
      </c>
      <c r="NJ7" s="150" t="s">
        <v>153</v>
      </c>
    </row>
    <row r="8" spans="1:374">
      <c r="A8" s="2"/>
      <c r="B8" s="126"/>
      <c r="C8" s="126"/>
      <c r="D8" s="126"/>
      <c r="E8" s="126"/>
      <c r="F8" s="126"/>
      <c r="G8" s="126"/>
      <c r="H8" s="126"/>
      <c r="I8" s="126"/>
      <c r="J8" s="126"/>
      <c r="K8" s="126"/>
      <c r="L8" s="126"/>
      <c r="M8" s="126"/>
      <c r="N8" s="126"/>
      <c r="O8" s="126"/>
      <c r="P8" s="126"/>
      <c r="Q8" s="126"/>
      <c r="R8" s="126"/>
      <c r="S8" s="126"/>
      <c r="T8" s="126"/>
      <c r="U8" s="126"/>
      <c r="V8" s="126"/>
      <c r="W8" s="126"/>
      <c r="X8" s="158"/>
      <c r="Y8" s="158"/>
      <c r="Z8" s="158"/>
      <c r="AA8" s="158"/>
      <c r="AB8" s="158"/>
      <c r="AC8" s="158"/>
      <c r="AD8" s="158"/>
      <c r="AE8" s="158"/>
      <c r="AF8" s="158"/>
      <c r="AG8" s="158"/>
      <c r="AH8" s="161"/>
      <c r="AI8" s="158"/>
      <c r="AJ8" s="158"/>
      <c r="AK8" s="158"/>
      <c r="AL8" s="158"/>
      <c r="AM8" s="158"/>
      <c r="AN8" s="158"/>
      <c r="AO8" s="158"/>
      <c r="AP8" s="158"/>
      <c r="AQ8" s="158"/>
      <c r="AR8" s="158"/>
      <c r="AS8" s="161"/>
      <c r="AT8" s="158"/>
      <c r="AU8" s="158"/>
      <c r="AV8" s="158"/>
      <c r="AW8" s="158"/>
      <c r="AX8" s="158" t="str">
        <f>AY4</f>
        <v>収益的収支比率（％）</v>
      </c>
      <c r="AY8" s="158"/>
      <c r="AZ8" s="175"/>
      <c r="BA8" s="158"/>
      <c r="BB8" s="158"/>
      <c r="BC8" s="158"/>
      <c r="BD8" s="161"/>
      <c r="BE8" s="158"/>
      <c r="BF8" s="158"/>
      <c r="BG8" s="158"/>
      <c r="BH8" s="158"/>
      <c r="BI8" s="158" t="str">
        <f>BJ4</f>
        <v>営業収支比率（％）</v>
      </c>
      <c r="BJ8" s="158"/>
      <c r="BK8" s="158"/>
      <c r="BL8" s="158"/>
      <c r="BM8" s="158"/>
      <c r="BN8" s="158"/>
      <c r="BO8" s="161"/>
      <c r="BP8" s="158"/>
      <c r="BQ8" s="158"/>
      <c r="BR8" s="158"/>
      <c r="BS8" s="158"/>
      <c r="BT8" s="158" t="str">
        <f>BU4</f>
        <v>流動比率（％）</v>
      </c>
      <c r="BU8" s="158"/>
      <c r="BV8" s="158"/>
      <c r="BW8" s="158"/>
      <c r="BX8" s="158"/>
      <c r="BY8" s="158"/>
      <c r="BZ8" s="161"/>
      <c r="CA8" s="158"/>
      <c r="CB8" s="158"/>
      <c r="CC8" s="158"/>
      <c r="CD8" s="158"/>
      <c r="CE8" s="158" t="str">
        <f>CF4</f>
        <v>供給原価（円）</v>
      </c>
      <c r="CF8" s="158"/>
      <c r="CG8" s="158"/>
      <c r="CH8" s="158"/>
      <c r="CI8" s="158"/>
      <c r="CJ8" s="158"/>
      <c r="CK8" s="161"/>
      <c r="CL8" s="158"/>
      <c r="CM8" s="158"/>
      <c r="CN8" s="158"/>
      <c r="CO8" s="158" t="str">
        <f>CP4</f>
        <v>EBITDA（千円）</v>
      </c>
      <c r="CP8" s="158"/>
      <c r="CQ8" s="158"/>
      <c r="CR8" s="158"/>
      <c r="CS8" s="158"/>
      <c r="CT8" s="158"/>
      <c r="CU8" s="158"/>
      <c r="CV8" s="161"/>
      <c r="CW8" s="158"/>
      <c r="CX8" s="158"/>
      <c r="CY8" s="158" t="str">
        <f>CZ5</f>
        <v>最大出力合計</v>
      </c>
      <c r="CZ8" s="158" t="str">
        <f>DA4</f>
        <v>設備利用率（％）</v>
      </c>
      <c r="DA8" s="158"/>
      <c r="DB8" s="158"/>
      <c r="DC8" s="158"/>
      <c r="DD8" s="158"/>
      <c r="DE8" s="158"/>
      <c r="DF8" s="158"/>
      <c r="DG8" s="161"/>
      <c r="DH8" s="158"/>
      <c r="DI8" s="158"/>
      <c r="DJ8" s="158" t="str">
        <f>DK4</f>
        <v>修繕費比率（％）</v>
      </c>
      <c r="DK8" s="158"/>
      <c r="DL8" s="158"/>
      <c r="DM8" s="158"/>
      <c r="DN8" s="158"/>
      <c r="DO8" s="158"/>
      <c r="DP8" s="158"/>
      <c r="DQ8" s="158"/>
      <c r="DR8" s="161"/>
      <c r="DS8" s="158"/>
      <c r="DT8" s="158" t="str">
        <f>DU4</f>
        <v>企業債残高対料金収入比率（％）</v>
      </c>
      <c r="DU8" s="158"/>
      <c r="DV8" s="158"/>
      <c r="DW8" s="158"/>
      <c r="DX8" s="158"/>
      <c r="DY8" s="158"/>
      <c r="DZ8" s="158"/>
      <c r="EA8" s="158"/>
      <c r="EB8" s="158"/>
      <c r="EC8" s="161"/>
      <c r="ED8" s="158" t="str">
        <f>EE4</f>
        <v>有形固定資産減価償却率（％）</v>
      </c>
      <c r="EE8" s="158"/>
      <c r="EF8" s="158"/>
      <c r="EG8" s="158"/>
      <c r="EH8" s="158"/>
      <c r="EI8" s="158"/>
      <c r="EJ8" s="158"/>
      <c r="EK8" s="158"/>
      <c r="EL8" s="158"/>
      <c r="EM8" s="158"/>
      <c r="EN8" s="158" t="str">
        <f>EO4</f>
        <v>FIT収入割合（％）</v>
      </c>
      <c r="EO8" s="158"/>
      <c r="EP8" s="158"/>
      <c r="EQ8" s="158"/>
      <c r="ER8" s="158"/>
      <c r="ES8" s="158"/>
      <c r="ET8" s="126"/>
      <c r="EU8" s="126"/>
      <c r="EV8" s="126"/>
      <c r="EW8" s="126"/>
      <c r="EX8" s="158" t="str">
        <f>EY5</f>
        <v>最大出力合計</v>
      </c>
      <c r="EY8" s="158" t="str">
        <f>EZ4</f>
        <v>設備利用率（％）</v>
      </c>
      <c r="EZ8" s="158" t="b">
        <f>IF(SUM($M$6,$MU$7:$MX$7)=0,FALSE,TRUE)</f>
        <v>1</v>
      </c>
      <c r="FA8" s="175" t="s">
        <v>158</v>
      </c>
      <c r="FB8" s="158"/>
      <c r="FC8" s="158"/>
      <c r="FD8" s="158"/>
      <c r="FE8" s="158"/>
      <c r="FF8" s="161"/>
      <c r="FG8" s="158"/>
      <c r="FH8" s="158"/>
      <c r="FI8" s="158" t="str">
        <f>FJ4</f>
        <v>修繕費比率（％）</v>
      </c>
      <c r="FJ8" s="158" t="b">
        <f>IF(SUM($M$6,$MU$7:$MX$7)=0,FALSE,TRUE)</f>
        <v>1</v>
      </c>
      <c r="FK8" s="175" t="s">
        <v>158</v>
      </c>
      <c r="FL8" s="158"/>
      <c r="FM8" s="158"/>
      <c r="FN8" s="158"/>
      <c r="FO8" s="158"/>
      <c r="FP8" s="158"/>
      <c r="FQ8" s="161"/>
      <c r="FR8" s="158"/>
      <c r="FS8" s="158" t="str">
        <f>FT4</f>
        <v>企業債残高対料金収入比率（％）</v>
      </c>
      <c r="FT8" s="158" t="b">
        <f>IF(SUM($M$6,$MU$7:$MX$7)=0,FALSE,TRUE)</f>
        <v>1</v>
      </c>
      <c r="FU8" s="175" t="s">
        <v>158</v>
      </c>
      <c r="FV8" s="158"/>
      <c r="FW8" s="158"/>
      <c r="FX8" s="158"/>
      <c r="FY8" s="158"/>
      <c r="FZ8" s="158"/>
      <c r="GA8" s="158"/>
      <c r="GB8" s="161"/>
      <c r="GC8" s="158" t="str">
        <f>GD4</f>
        <v>有形固定資産減価償却率（％）</v>
      </c>
      <c r="GD8" s="158" t="b">
        <v>0</v>
      </c>
      <c r="GE8" s="175" t="s">
        <v>159</v>
      </c>
      <c r="GF8" s="158"/>
      <c r="GG8" s="158"/>
      <c r="GH8" s="158"/>
      <c r="GI8" s="158"/>
      <c r="GJ8" s="158"/>
      <c r="GK8" s="158"/>
      <c r="GL8" s="158"/>
      <c r="GM8" s="158" t="str">
        <f>GN4</f>
        <v>FIT収入割合（％）</v>
      </c>
      <c r="GN8" s="158" t="b">
        <f>IF(SUM($M$6,$MU$7:$MX$7)=0,FALSE,TRUE)</f>
        <v>1</v>
      </c>
      <c r="GO8" s="175" t="s">
        <v>158</v>
      </c>
      <c r="GP8" s="158"/>
      <c r="GQ8" s="158"/>
      <c r="GR8" s="158"/>
      <c r="GS8" s="126"/>
      <c r="GT8" s="126"/>
      <c r="GU8" s="126"/>
      <c r="GV8" s="126"/>
      <c r="GW8" s="158" t="str">
        <f>GX5</f>
        <v>最大出力合計</v>
      </c>
      <c r="GX8" s="158" t="str">
        <f>GY4</f>
        <v>設備利用率（％）</v>
      </c>
      <c r="GY8" s="158" t="b">
        <f>IF(SUM($N$7,$MY$7:$NB$7)=0,FALSE,TRUE)</f>
        <v>0</v>
      </c>
      <c r="GZ8" s="175" t="s">
        <v>158</v>
      </c>
      <c r="HA8" s="158"/>
      <c r="HB8" s="158"/>
      <c r="HC8" s="158"/>
      <c r="HD8" s="158"/>
      <c r="HE8" s="161"/>
      <c r="HF8" s="158"/>
      <c r="HG8" s="158"/>
      <c r="HH8" s="158" t="str">
        <f>HI4</f>
        <v>修繕費比率（％）</v>
      </c>
      <c r="HI8" s="158" t="b">
        <f>IF(SUM($N$7,$MY$7:$NB$7)=0,FALSE,TRUE)</f>
        <v>0</v>
      </c>
      <c r="HJ8" s="175" t="s">
        <v>158</v>
      </c>
      <c r="HK8" s="158"/>
      <c r="HL8" s="158"/>
      <c r="HM8" s="158"/>
      <c r="HN8" s="158"/>
      <c r="HO8" s="158"/>
      <c r="HP8" s="161"/>
      <c r="HQ8" s="158"/>
      <c r="HR8" s="158" t="str">
        <f>HS4</f>
        <v>企業債残高対料金収入比率（％）</v>
      </c>
      <c r="HS8" s="158" t="b">
        <f>IF(SUM($N$7,$MY$7:$NB$7)=0,FALSE,TRUE)</f>
        <v>0</v>
      </c>
      <c r="HT8" s="175" t="s">
        <v>158</v>
      </c>
      <c r="HU8" s="158"/>
      <c r="HV8" s="158"/>
      <c r="HW8" s="158"/>
      <c r="HX8" s="158"/>
      <c r="HY8" s="158"/>
      <c r="HZ8" s="158"/>
      <c r="IA8" s="161"/>
      <c r="IB8" s="158" t="str">
        <f>IC4</f>
        <v>有形固定資産減価償却率（％）</v>
      </c>
      <c r="IC8" s="158" t="b">
        <v>0</v>
      </c>
      <c r="ID8" s="175" t="s">
        <v>159</v>
      </c>
      <c r="IE8" s="158"/>
      <c r="IF8" s="158"/>
      <c r="IG8" s="158"/>
      <c r="IH8" s="158"/>
      <c r="II8" s="158"/>
      <c r="IJ8" s="158"/>
      <c r="IK8" s="158"/>
      <c r="IL8" s="158" t="str">
        <f>IM4</f>
        <v>FIT収入割合（％）</v>
      </c>
      <c r="IM8" s="158" t="b">
        <f>IF(SUM($N$7,$MY$7:$NB$7)=0,FALSE,TRUE)</f>
        <v>0</v>
      </c>
      <c r="IN8" s="175" t="s">
        <v>158</v>
      </c>
      <c r="IO8" s="158"/>
      <c r="IP8" s="158"/>
      <c r="IQ8" s="158"/>
      <c r="IR8" s="126"/>
      <c r="IS8" s="126"/>
      <c r="IT8" s="126"/>
      <c r="IU8" s="126"/>
      <c r="IV8" s="158" t="str">
        <f>IW5</f>
        <v>最大出力合計</v>
      </c>
      <c r="IW8" s="158" t="str">
        <f>IX4</f>
        <v>設備利用率（％）</v>
      </c>
      <c r="IX8" s="158" t="b">
        <f>IF(SUM($O$7,$NC$7:$NF$7)=0,FALSE,TRUE)</f>
        <v>0</v>
      </c>
      <c r="IY8" s="175" t="s">
        <v>158</v>
      </c>
      <c r="IZ8" s="158"/>
      <c r="JA8" s="158"/>
      <c r="JB8" s="158"/>
      <c r="JC8" s="158"/>
      <c r="JD8" s="161"/>
      <c r="JE8" s="158"/>
      <c r="JF8" s="158"/>
      <c r="JG8" s="158" t="str">
        <f>JH4</f>
        <v>修繕費比率（％）</v>
      </c>
      <c r="JH8" s="158" t="b">
        <f>IF(SUM($O$7,$NC$7:$NF$7)=0,FALSE,TRUE)</f>
        <v>0</v>
      </c>
      <c r="JI8" s="175" t="s">
        <v>158</v>
      </c>
      <c r="JJ8" s="158"/>
      <c r="JK8" s="158"/>
      <c r="JL8" s="158"/>
      <c r="JM8" s="158"/>
      <c r="JN8" s="158"/>
      <c r="JO8" s="161"/>
      <c r="JP8" s="158"/>
      <c r="JQ8" s="158" t="str">
        <f>JR4</f>
        <v>企業債残高対料金収入比率（％）</v>
      </c>
      <c r="JR8" s="158" t="b">
        <f>IF(SUM($O$7,$NC$7:$NF$7)=0,FALSE,TRUE)</f>
        <v>0</v>
      </c>
      <c r="JS8" s="175" t="s">
        <v>158</v>
      </c>
      <c r="JT8" s="158"/>
      <c r="JU8" s="158"/>
      <c r="JV8" s="158"/>
      <c r="JW8" s="158"/>
      <c r="JX8" s="158"/>
      <c r="JY8" s="158"/>
      <c r="JZ8" s="161"/>
      <c r="KA8" s="158" t="str">
        <f>KB4</f>
        <v>有形固定資産減価償却率（％）</v>
      </c>
      <c r="KB8" s="158" t="b">
        <v>0</v>
      </c>
      <c r="KC8" s="175" t="s">
        <v>159</v>
      </c>
      <c r="KD8" s="158"/>
      <c r="KE8" s="158"/>
      <c r="KF8" s="158"/>
      <c r="KG8" s="158"/>
      <c r="KH8" s="158"/>
      <c r="KI8" s="158"/>
      <c r="KJ8" s="158"/>
      <c r="KK8" s="158" t="str">
        <f>KL4</f>
        <v>FIT収入割合（％）</v>
      </c>
      <c r="KL8" s="158" t="b">
        <f>IF(SUM($O$7,$NC$7:$NF$7)=0,FALSE,TRUE)</f>
        <v>0</v>
      </c>
      <c r="KM8" s="175" t="s">
        <v>158</v>
      </c>
      <c r="KN8" s="158"/>
      <c r="KO8" s="158"/>
      <c r="KP8" s="158"/>
      <c r="KQ8" s="126"/>
      <c r="KR8" s="126"/>
      <c r="KS8" s="126"/>
      <c r="KT8" s="126"/>
      <c r="KU8" s="158" t="str">
        <f>KV5</f>
        <v>最大出力合計</v>
      </c>
      <c r="KV8" s="158" t="str">
        <f>KW4</f>
        <v>設備利用率（％）</v>
      </c>
      <c r="KW8" s="158" t="b">
        <f>IF(SUM($P$7,$NG$7:$NJ$7)=0,FALSE,TRUE)</f>
        <v>0</v>
      </c>
      <c r="KX8" s="175" t="s">
        <v>158</v>
      </c>
      <c r="KY8" s="158"/>
      <c r="KZ8" s="158"/>
      <c r="LA8" s="158"/>
      <c r="LB8" s="158"/>
      <c r="LC8" s="161"/>
      <c r="LD8" s="158"/>
      <c r="LE8" s="158"/>
      <c r="LF8" s="158" t="str">
        <f>LG4</f>
        <v>修繕費比率（％）</v>
      </c>
      <c r="LG8" s="158" t="b">
        <f>IF(SUM($P$7,$NG$7:$NJ$7)=0,FALSE,TRUE)</f>
        <v>0</v>
      </c>
      <c r="LH8" s="175" t="s">
        <v>158</v>
      </c>
      <c r="LI8" s="158"/>
      <c r="LJ8" s="158"/>
      <c r="LK8" s="158"/>
      <c r="LL8" s="158"/>
      <c r="LM8" s="158"/>
      <c r="LN8" s="161"/>
      <c r="LO8" s="158"/>
      <c r="LP8" s="158" t="str">
        <f>LQ4</f>
        <v>企業債残高対料金収入比率（％）</v>
      </c>
      <c r="LQ8" s="158" t="b">
        <f>IF(SUM($P$7,$NG$7:$NJ$7)=0,FALSE,TRUE)</f>
        <v>0</v>
      </c>
      <c r="LR8" s="175" t="s">
        <v>158</v>
      </c>
      <c r="LS8" s="158"/>
      <c r="LT8" s="158"/>
      <c r="LU8" s="158"/>
      <c r="LV8" s="158"/>
      <c r="LW8" s="158"/>
      <c r="LX8" s="158"/>
      <c r="LY8" s="161"/>
      <c r="LZ8" s="158" t="str">
        <f>MA4</f>
        <v>有形固定資産減価償却率（％）</v>
      </c>
      <c r="MA8" s="158" t="b">
        <v>0</v>
      </c>
      <c r="MB8" s="175" t="s">
        <v>159</v>
      </c>
      <c r="MC8" s="158"/>
      <c r="MD8" s="158"/>
      <c r="ME8" s="158"/>
      <c r="MF8" s="158"/>
      <c r="MG8" s="158"/>
      <c r="MH8" s="158"/>
      <c r="MI8" s="158"/>
      <c r="MJ8" s="158" t="str">
        <f>MK4</f>
        <v>FIT収入割合（％）</v>
      </c>
      <c r="MK8" s="158" t="b">
        <f>IF(SUM($P$7,$NG$7:$NJ$7)=0,FALSE,TRUE)</f>
        <v>0</v>
      </c>
      <c r="ML8" s="175" t="s">
        <v>158</v>
      </c>
      <c r="MM8" s="158"/>
      <c r="MN8" s="158"/>
      <c r="MO8" s="158"/>
      <c r="MP8" s="126"/>
      <c r="MQ8" s="126"/>
      <c r="MR8" s="126"/>
      <c r="MS8" s="126"/>
      <c r="MT8" s="126"/>
      <c r="MU8" s="126"/>
      <c r="MV8" s="126"/>
      <c r="MW8" s="126"/>
      <c r="MX8" s="126"/>
      <c r="MY8" s="126"/>
      <c r="MZ8" s="126"/>
      <c r="NA8" s="126"/>
      <c r="NB8" s="126"/>
      <c r="NC8" s="126"/>
      <c r="ND8" s="126"/>
      <c r="NE8" s="126"/>
      <c r="NF8" s="126"/>
      <c r="NG8" s="126"/>
      <c r="NH8" s="126"/>
      <c r="NI8" s="126"/>
      <c r="NJ8" s="126"/>
    </row>
    <row r="9" spans="1:374">
      <c r="A9" s="119"/>
      <c r="B9" s="127" t="s">
        <v>33</v>
      </c>
      <c r="C9" s="127" t="s">
        <v>160</v>
      </c>
      <c r="D9" s="127" t="s">
        <v>161</v>
      </c>
      <c r="E9" s="127" t="s">
        <v>136</v>
      </c>
      <c r="F9" s="127" t="s">
        <v>162</v>
      </c>
      <c r="G9" s="126"/>
      <c r="H9" s="126"/>
      <c r="I9" s="126"/>
      <c r="J9" s="126"/>
      <c r="K9" s="126"/>
      <c r="L9" s="126"/>
      <c r="M9" s="126"/>
      <c r="N9" s="126"/>
      <c r="O9" s="126"/>
      <c r="P9" s="126"/>
      <c r="Q9" s="126"/>
      <c r="R9" s="126"/>
      <c r="S9" s="126"/>
      <c r="T9" s="126"/>
      <c r="U9" s="126"/>
      <c r="V9" s="126"/>
      <c r="W9" s="126"/>
      <c r="X9" s="158"/>
      <c r="Y9" s="158"/>
      <c r="Z9" s="158"/>
      <c r="AA9" s="158"/>
      <c r="AB9" s="158"/>
      <c r="AC9" s="158"/>
      <c r="AD9" s="158"/>
      <c r="AE9" s="158"/>
      <c r="AF9" s="158"/>
      <c r="AG9" s="158"/>
      <c r="AH9" s="126"/>
      <c r="AI9" s="158"/>
      <c r="AJ9" s="158"/>
      <c r="AK9" s="158"/>
      <c r="AL9" s="158"/>
      <c r="AM9" s="158"/>
      <c r="AN9" s="158"/>
      <c r="AO9" s="158"/>
      <c r="AP9" s="158"/>
      <c r="AQ9" s="158"/>
      <c r="AR9" s="158"/>
      <c r="AS9" s="126"/>
      <c r="AT9" s="158"/>
      <c r="AU9" s="158"/>
      <c r="AV9" s="158"/>
      <c r="AW9" s="158"/>
      <c r="AX9" s="158" t="s">
        <v>164</v>
      </c>
      <c r="AY9" s="126"/>
      <c r="AZ9" s="126"/>
      <c r="BA9" s="126"/>
      <c r="BB9" s="126"/>
      <c r="BC9" s="126"/>
      <c r="BD9" s="126"/>
      <c r="BE9" s="158"/>
      <c r="BF9" s="158"/>
      <c r="BG9" s="158"/>
      <c r="BH9" s="158"/>
      <c r="BI9" s="158" t="s">
        <v>164</v>
      </c>
      <c r="BJ9" s="126"/>
      <c r="BK9" s="126"/>
      <c r="BL9" s="126"/>
      <c r="BM9" s="126"/>
      <c r="BN9" s="126"/>
      <c r="BO9" s="126"/>
      <c r="BP9" s="158"/>
      <c r="BQ9" s="158"/>
      <c r="BR9" s="158"/>
      <c r="BS9" s="158"/>
      <c r="BT9" s="158" t="s">
        <v>164</v>
      </c>
      <c r="BU9" s="126"/>
      <c r="BV9" s="126"/>
      <c r="BW9" s="126"/>
      <c r="BX9" s="126"/>
      <c r="BY9" s="126"/>
      <c r="BZ9" s="126"/>
      <c r="CA9" s="158"/>
      <c r="CB9" s="158"/>
      <c r="CC9" s="158"/>
      <c r="CD9" s="158"/>
      <c r="CE9" s="158" t="s">
        <v>164</v>
      </c>
      <c r="CF9" s="126"/>
      <c r="CG9" s="126"/>
      <c r="CH9" s="126"/>
      <c r="CI9" s="126"/>
      <c r="CJ9" s="126"/>
      <c r="CK9" s="126"/>
      <c r="CL9" s="158"/>
      <c r="CM9" s="158"/>
      <c r="CN9" s="158"/>
      <c r="CO9" s="158" t="s">
        <v>164</v>
      </c>
      <c r="CP9" s="126"/>
      <c r="CQ9" s="126"/>
      <c r="CR9" s="126"/>
      <c r="CS9" s="126"/>
      <c r="CT9" s="126"/>
      <c r="CU9" s="158"/>
      <c r="CV9" s="126"/>
      <c r="CW9" s="158"/>
      <c r="CX9" s="158"/>
      <c r="CY9" s="179" t="str">
        <f>"（最大出力合計"&amp;TEXT(CZ7,"#,##0")&amp;"kW）"</f>
        <v>（最大出力合計720kW）</v>
      </c>
      <c r="CZ9" s="158" t="s">
        <v>164</v>
      </c>
      <c r="DA9" s="126"/>
      <c r="DB9" s="126"/>
      <c r="DC9" s="126"/>
      <c r="DD9" s="126"/>
      <c r="DE9" s="126"/>
      <c r="DF9" s="158"/>
      <c r="DG9" s="126"/>
      <c r="DH9" s="158"/>
      <c r="DI9" s="158"/>
      <c r="DJ9" s="158" t="s">
        <v>164</v>
      </c>
      <c r="DK9" s="126"/>
      <c r="DL9" s="126"/>
      <c r="DM9" s="126"/>
      <c r="DN9" s="126"/>
      <c r="DO9" s="126"/>
      <c r="DP9" s="158"/>
      <c r="DQ9" s="158"/>
      <c r="DR9" s="126"/>
      <c r="DS9" s="158"/>
      <c r="DT9" s="158" t="s">
        <v>164</v>
      </c>
      <c r="DU9" s="126"/>
      <c r="DV9" s="126"/>
      <c r="DW9" s="126"/>
      <c r="DX9" s="126"/>
      <c r="DY9" s="126"/>
      <c r="DZ9" s="158"/>
      <c r="EA9" s="158"/>
      <c r="EB9" s="158"/>
      <c r="EC9" s="126"/>
      <c r="ED9" s="158" t="s">
        <v>164</v>
      </c>
      <c r="EE9" s="126"/>
      <c r="EF9" s="126"/>
      <c r="EG9" s="126"/>
      <c r="EH9" s="126"/>
      <c r="EI9" s="126"/>
      <c r="EJ9" s="158"/>
      <c r="EK9" s="158"/>
      <c r="EL9" s="158"/>
      <c r="EM9" s="158"/>
      <c r="EN9" s="158" t="s">
        <v>164</v>
      </c>
      <c r="EO9" s="126"/>
      <c r="EP9" s="126"/>
      <c r="EQ9" s="126"/>
      <c r="ER9" s="126"/>
      <c r="ES9" s="126"/>
      <c r="ET9" s="126"/>
      <c r="EU9" s="126"/>
      <c r="EV9" s="126"/>
      <c r="EW9" s="126"/>
      <c r="EX9" s="179" t="str">
        <f>"（最大出力合計"&amp;TEXT(EY7,"#,##0")&amp;"kW）"</f>
        <v>（最大出力合計720kW）</v>
      </c>
      <c r="EY9" s="158" t="s">
        <v>164</v>
      </c>
      <c r="EZ9" s="126"/>
      <c r="FA9" s="126"/>
      <c r="FB9" s="126"/>
      <c r="FC9" s="126"/>
      <c r="FD9" s="126"/>
      <c r="FE9" s="158"/>
      <c r="FF9" s="126"/>
      <c r="FG9" s="158"/>
      <c r="FH9" s="158"/>
      <c r="FI9" s="158" t="s">
        <v>164</v>
      </c>
      <c r="FJ9" s="126"/>
      <c r="FK9" s="126"/>
      <c r="FL9" s="126"/>
      <c r="FM9" s="126"/>
      <c r="FN9" s="126"/>
      <c r="FO9" s="158"/>
      <c r="FP9" s="158"/>
      <c r="FQ9" s="126"/>
      <c r="FR9" s="158"/>
      <c r="FS9" s="158" t="s">
        <v>164</v>
      </c>
      <c r="FT9" s="126"/>
      <c r="FU9" s="126"/>
      <c r="FV9" s="126"/>
      <c r="FW9" s="126"/>
      <c r="FX9" s="126"/>
      <c r="FY9" s="158"/>
      <c r="FZ9" s="158"/>
      <c r="GA9" s="158"/>
      <c r="GB9" s="126"/>
      <c r="GC9" s="158" t="s">
        <v>164</v>
      </c>
      <c r="GD9" s="126"/>
      <c r="GE9" s="126"/>
      <c r="GF9" s="126"/>
      <c r="GG9" s="126"/>
      <c r="GH9" s="126"/>
      <c r="GI9" s="158"/>
      <c r="GJ9" s="158"/>
      <c r="GK9" s="158"/>
      <c r="GL9" s="158"/>
      <c r="GM9" s="158" t="s">
        <v>164</v>
      </c>
      <c r="GN9" s="126"/>
      <c r="GO9" s="126"/>
      <c r="GP9" s="126"/>
      <c r="GQ9" s="126"/>
      <c r="GR9" s="126"/>
      <c r="GS9" s="126"/>
      <c r="GT9" s="126"/>
      <c r="GU9" s="126"/>
      <c r="GV9" s="126"/>
      <c r="GW9" s="179" t="str">
        <f>"（最大出力合計"&amp;TEXT(GX7,"#,##0")&amp;"kW）"</f>
        <v>（最大出力合計-kW）</v>
      </c>
      <c r="GX9" s="158" t="s">
        <v>164</v>
      </c>
      <c r="GY9" s="126"/>
      <c r="GZ9" s="126"/>
      <c r="HA9" s="126"/>
      <c r="HB9" s="126"/>
      <c r="HC9" s="126"/>
      <c r="HD9" s="158"/>
      <c r="HE9" s="126"/>
      <c r="HF9" s="158"/>
      <c r="HG9" s="158"/>
      <c r="HH9" s="158" t="s">
        <v>164</v>
      </c>
      <c r="HI9" s="126"/>
      <c r="HJ9" s="126"/>
      <c r="HK9" s="126"/>
      <c r="HL9" s="126"/>
      <c r="HM9" s="126"/>
      <c r="HN9" s="158"/>
      <c r="HO9" s="158"/>
      <c r="HP9" s="126"/>
      <c r="HQ9" s="158"/>
      <c r="HR9" s="158" t="s">
        <v>164</v>
      </c>
      <c r="HS9" s="126"/>
      <c r="HT9" s="126"/>
      <c r="HU9" s="126"/>
      <c r="HV9" s="126"/>
      <c r="HW9" s="126"/>
      <c r="HX9" s="158"/>
      <c r="HY9" s="158"/>
      <c r="HZ9" s="158"/>
      <c r="IA9" s="126"/>
      <c r="IB9" s="158" t="s">
        <v>164</v>
      </c>
      <c r="IC9" s="126"/>
      <c r="ID9" s="126"/>
      <c r="IE9" s="126"/>
      <c r="IF9" s="126"/>
      <c r="IG9" s="126"/>
      <c r="IH9" s="158"/>
      <c r="II9" s="158"/>
      <c r="IJ9" s="158"/>
      <c r="IK9" s="158"/>
      <c r="IL9" s="158" t="s">
        <v>164</v>
      </c>
      <c r="IM9" s="126"/>
      <c r="IN9" s="126"/>
      <c r="IO9" s="126"/>
      <c r="IP9" s="126"/>
      <c r="IQ9" s="126"/>
      <c r="IR9" s="126"/>
      <c r="IS9" s="126"/>
      <c r="IT9" s="126"/>
      <c r="IU9" s="126"/>
      <c r="IV9" s="179" t="str">
        <f>"（最大出力合計"&amp;TEXT(IW7,"#,##0")&amp;"kW）"</f>
        <v>（最大出力合計-kW）</v>
      </c>
      <c r="IW9" s="158" t="s">
        <v>164</v>
      </c>
      <c r="IX9" s="126"/>
      <c r="IY9" s="126"/>
      <c r="IZ9" s="126"/>
      <c r="JA9" s="126"/>
      <c r="JB9" s="126"/>
      <c r="JC9" s="158"/>
      <c r="JD9" s="126"/>
      <c r="JE9" s="158"/>
      <c r="JF9" s="158"/>
      <c r="JG9" s="158" t="s">
        <v>164</v>
      </c>
      <c r="JH9" s="126"/>
      <c r="JI9" s="126"/>
      <c r="JJ9" s="126"/>
      <c r="JK9" s="126"/>
      <c r="JL9" s="126"/>
      <c r="JM9" s="158"/>
      <c r="JN9" s="158"/>
      <c r="JO9" s="126"/>
      <c r="JP9" s="158"/>
      <c r="JQ9" s="158" t="s">
        <v>164</v>
      </c>
      <c r="JR9" s="126"/>
      <c r="JS9" s="126"/>
      <c r="JT9" s="126"/>
      <c r="JU9" s="126"/>
      <c r="JV9" s="126"/>
      <c r="JW9" s="158"/>
      <c r="JX9" s="158"/>
      <c r="JY9" s="158"/>
      <c r="JZ9" s="126"/>
      <c r="KA9" s="158" t="s">
        <v>164</v>
      </c>
      <c r="KB9" s="126"/>
      <c r="KC9" s="126"/>
      <c r="KD9" s="126"/>
      <c r="KE9" s="126"/>
      <c r="KF9" s="126"/>
      <c r="KG9" s="158"/>
      <c r="KH9" s="158"/>
      <c r="KI9" s="158"/>
      <c r="KJ9" s="158"/>
      <c r="KK9" s="158" t="s">
        <v>164</v>
      </c>
      <c r="KL9" s="126"/>
      <c r="KM9" s="126"/>
      <c r="KN9" s="126"/>
      <c r="KO9" s="126"/>
      <c r="KP9" s="126"/>
      <c r="KQ9" s="126"/>
      <c r="KR9" s="126"/>
      <c r="KS9" s="126"/>
      <c r="KT9" s="126"/>
      <c r="KU9" s="179" t="str">
        <f>"（最大出力合計"&amp;TEXT(KV7,"#,##0")&amp;"kW）"</f>
        <v>（最大出力合計-kW）</v>
      </c>
      <c r="KV9" s="158" t="s">
        <v>164</v>
      </c>
      <c r="KW9" s="126"/>
      <c r="KX9" s="126"/>
      <c r="KY9" s="126"/>
      <c r="KZ9" s="126"/>
      <c r="LA9" s="126"/>
      <c r="LB9" s="158"/>
      <c r="LC9" s="126"/>
      <c r="LD9" s="158"/>
      <c r="LE9" s="158"/>
      <c r="LF9" s="158" t="s">
        <v>164</v>
      </c>
      <c r="LG9" s="126"/>
      <c r="LH9" s="126"/>
      <c r="LI9" s="126"/>
      <c r="LJ9" s="126"/>
      <c r="LK9" s="126"/>
      <c r="LL9" s="158"/>
      <c r="LM9" s="158"/>
      <c r="LN9" s="126"/>
      <c r="LO9" s="158"/>
      <c r="LP9" s="158" t="s">
        <v>164</v>
      </c>
      <c r="LQ9" s="126"/>
      <c r="LR9" s="126"/>
      <c r="LS9" s="126"/>
      <c r="LT9" s="126"/>
      <c r="LU9" s="126"/>
      <c r="LV9" s="158"/>
      <c r="LW9" s="158"/>
      <c r="LX9" s="158"/>
      <c r="LY9" s="126"/>
      <c r="LZ9" s="158" t="s">
        <v>164</v>
      </c>
      <c r="MA9" s="126"/>
      <c r="MB9" s="126"/>
      <c r="MC9" s="126"/>
      <c r="MD9" s="126"/>
      <c r="ME9" s="126"/>
      <c r="MF9" s="158"/>
      <c r="MG9" s="158"/>
      <c r="MH9" s="158"/>
      <c r="MI9" s="158"/>
      <c r="MJ9" s="158" t="s">
        <v>164</v>
      </c>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6"/>
      <c r="NI9" s="126"/>
      <c r="NJ9" s="126"/>
    </row>
    <row r="10" spans="1:374">
      <c r="A10" s="119" t="s">
        <v>165</v>
      </c>
      <c r="B10" s="128">
        <f>DATEVALUE($B$6-4&amp;"年1月1日")</f>
        <v>41640</v>
      </c>
      <c r="C10" s="128">
        <f>DATEVALUE($B$6-3&amp;"年1月1日")</f>
        <v>42005</v>
      </c>
      <c r="D10" s="128">
        <f>DATEVALUE($B$6-2&amp;"年1月1日")</f>
        <v>42370</v>
      </c>
      <c r="E10" s="128">
        <f>DATEVALUE($B$6-1&amp;"年1月1日")</f>
        <v>42736</v>
      </c>
      <c r="F10" s="128">
        <f>DATEVALUE($B$6&amp;"年1月1日")</f>
        <v>43101</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58"/>
      <c r="AX10" s="158"/>
      <c r="AY10" s="170">
        <f>$B$10</f>
        <v>41640</v>
      </c>
      <c r="AZ10" s="170">
        <f>$C$10</f>
        <v>42005</v>
      </c>
      <c r="BA10" s="170">
        <f>$D$10</f>
        <v>42370</v>
      </c>
      <c r="BB10" s="170">
        <f>$E$10</f>
        <v>42736</v>
      </c>
      <c r="BC10" s="170">
        <f>$F$10</f>
        <v>43101</v>
      </c>
      <c r="BD10" s="126"/>
      <c r="BE10" s="126"/>
      <c r="BF10" s="126"/>
      <c r="BG10" s="126"/>
      <c r="BH10" s="126"/>
      <c r="BI10" s="158"/>
      <c r="BJ10" s="170">
        <f>$B$10</f>
        <v>41640</v>
      </c>
      <c r="BK10" s="170">
        <f>$C$10</f>
        <v>42005</v>
      </c>
      <c r="BL10" s="170">
        <f>$D$10</f>
        <v>42370</v>
      </c>
      <c r="BM10" s="170">
        <f>$E$10</f>
        <v>42736</v>
      </c>
      <c r="BN10" s="170">
        <f>$F$10</f>
        <v>43101</v>
      </c>
      <c r="BO10" s="126"/>
      <c r="BP10" s="126"/>
      <c r="BQ10" s="126"/>
      <c r="BR10" s="126"/>
      <c r="BS10" s="126"/>
      <c r="BT10" s="158"/>
      <c r="BU10" s="170">
        <f>$B$10</f>
        <v>41640</v>
      </c>
      <c r="BV10" s="170">
        <f>$C$10</f>
        <v>42005</v>
      </c>
      <c r="BW10" s="170">
        <f>$D$10</f>
        <v>42370</v>
      </c>
      <c r="BX10" s="170">
        <f>$E$10</f>
        <v>42736</v>
      </c>
      <c r="BY10" s="170">
        <f>$F$10</f>
        <v>43101</v>
      </c>
      <c r="BZ10" s="126"/>
      <c r="CA10" s="126"/>
      <c r="CB10" s="126"/>
      <c r="CC10" s="126"/>
      <c r="CD10" s="126"/>
      <c r="CE10" s="158"/>
      <c r="CF10" s="170">
        <f>$B$10</f>
        <v>41640</v>
      </c>
      <c r="CG10" s="170">
        <f>$C$10</f>
        <v>42005</v>
      </c>
      <c r="CH10" s="170">
        <f>$D$10</f>
        <v>42370</v>
      </c>
      <c r="CI10" s="170">
        <f>$E$10</f>
        <v>42736</v>
      </c>
      <c r="CJ10" s="170">
        <f>$F$10</f>
        <v>43101</v>
      </c>
      <c r="CK10" s="126"/>
      <c r="CL10" s="126"/>
      <c r="CM10" s="126"/>
      <c r="CN10" s="126"/>
      <c r="CO10" s="158"/>
      <c r="CP10" s="170">
        <f>$B$10</f>
        <v>41640</v>
      </c>
      <c r="CQ10" s="170">
        <f>$C$10</f>
        <v>42005</v>
      </c>
      <c r="CR10" s="170">
        <f>$D$10</f>
        <v>42370</v>
      </c>
      <c r="CS10" s="170">
        <f>$E$10</f>
        <v>42736</v>
      </c>
      <c r="CT10" s="170">
        <f>$F$10</f>
        <v>43101</v>
      </c>
      <c r="CU10" s="126"/>
      <c r="CV10" s="126"/>
      <c r="CW10" s="126"/>
      <c r="CX10" s="126"/>
      <c r="CY10" s="126"/>
      <c r="CZ10" s="158"/>
      <c r="DA10" s="170">
        <f>$B$10</f>
        <v>41640</v>
      </c>
      <c r="DB10" s="170">
        <f>$C$10</f>
        <v>42005</v>
      </c>
      <c r="DC10" s="170">
        <f>$D$10</f>
        <v>42370</v>
      </c>
      <c r="DD10" s="170">
        <f>$E$10</f>
        <v>42736</v>
      </c>
      <c r="DE10" s="170">
        <f>$F$10</f>
        <v>43101</v>
      </c>
      <c r="DF10" s="126"/>
      <c r="DG10" s="126"/>
      <c r="DH10" s="126"/>
      <c r="DI10" s="126"/>
      <c r="DJ10" s="158"/>
      <c r="DK10" s="170">
        <f>$B$10</f>
        <v>41640</v>
      </c>
      <c r="DL10" s="170">
        <f>$C$10</f>
        <v>42005</v>
      </c>
      <c r="DM10" s="170">
        <f>$D$10</f>
        <v>42370</v>
      </c>
      <c r="DN10" s="170">
        <f>$E$10</f>
        <v>42736</v>
      </c>
      <c r="DO10" s="170">
        <f>$F$10</f>
        <v>43101</v>
      </c>
      <c r="DP10" s="126"/>
      <c r="DQ10" s="126"/>
      <c r="DR10" s="126"/>
      <c r="DS10" s="126"/>
      <c r="DT10" s="158"/>
      <c r="DU10" s="170">
        <f>$B$10</f>
        <v>41640</v>
      </c>
      <c r="DV10" s="170">
        <f>$C$10</f>
        <v>42005</v>
      </c>
      <c r="DW10" s="170">
        <f>$D$10</f>
        <v>42370</v>
      </c>
      <c r="DX10" s="170">
        <f>$E$10</f>
        <v>42736</v>
      </c>
      <c r="DY10" s="170">
        <f>$F$10</f>
        <v>43101</v>
      </c>
      <c r="DZ10" s="126"/>
      <c r="EA10" s="126"/>
      <c r="EB10" s="126"/>
      <c r="EC10" s="126"/>
      <c r="ED10" s="158"/>
      <c r="EE10" s="170">
        <f>$B$10</f>
        <v>41640</v>
      </c>
      <c r="EF10" s="170">
        <f>$C$10</f>
        <v>42005</v>
      </c>
      <c r="EG10" s="170">
        <f>$D$10</f>
        <v>42370</v>
      </c>
      <c r="EH10" s="170">
        <f>$E$10</f>
        <v>42736</v>
      </c>
      <c r="EI10" s="170">
        <f>$F$10</f>
        <v>43101</v>
      </c>
      <c r="EJ10" s="126"/>
      <c r="EK10" s="126"/>
      <c r="EL10" s="126"/>
      <c r="EM10" s="126"/>
      <c r="EN10" s="158"/>
      <c r="EO10" s="170">
        <f>$B$10</f>
        <v>41640</v>
      </c>
      <c r="EP10" s="170">
        <f>$C$10</f>
        <v>42005</v>
      </c>
      <c r="EQ10" s="170">
        <f>$D$10</f>
        <v>42370</v>
      </c>
      <c r="ER10" s="170">
        <f>$E$10</f>
        <v>42736</v>
      </c>
      <c r="ES10" s="170">
        <f>$F$10</f>
        <v>43101</v>
      </c>
      <c r="ET10" s="126"/>
      <c r="EU10" s="126"/>
      <c r="EV10" s="126"/>
      <c r="EW10" s="126"/>
      <c r="EX10" s="126"/>
      <c r="EY10" s="158"/>
      <c r="EZ10" s="170">
        <f>$B$10</f>
        <v>41640</v>
      </c>
      <c r="FA10" s="170">
        <f>$C$10</f>
        <v>42005</v>
      </c>
      <c r="FB10" s="170">
        <f>$D$10</f>
        <v>42370</v>
      </c>
      <c r="FC10" s="170">
        <f>$E$10</f>
        <v>42736</v>
      </c>
      <c r="FD10" s="170">
        <f>$F$10</f>
        <v>43101</v>
      </c>
      <c r="FE10" s="126"/>
      <c r="FF10" s="126"/>
      <c r="FG10" s="126"/>
      <c r="FH10" s="126"/>
      <c r="FI10" s="158"/>
      <c r="FJ10" s="170">
        <f>$B$10</f>
        <v>41640</v>
      </c>
      <c r="FK10" s="170">
        <f>$C$10</f>
        <v>42005</v>
      </c>
      <c r="FL10" s="170">
        <f>$D$10</f>
        <v>42370</v>
      </c>
      <c r="FM10" s="170">
        <f>$E$10</f>
        <v>42736</v>
      </c>
      <c r="FN10" s="170">
        <f>$F$10</f>
        <v>43101</v>
      </c>
      <c r="FO10" s="126"/>
      <c r="FP10" s="126"/>
      <c r="FQ10" s="126"/>
      <c r="FR10" s="126"/>
      <c r="FS10" s="158"/>
      <c r="FT10" s="170">
        <f>$B$10</f>
        <v>41640</v>
      </c>
      <c r="FU10" s="170">
        <f>$C$10</f>
        <v>42005</v>
      </c>
      <c r="FV10" s="170">
        <f>$D$10</f>
        <v>42370</v>
      </c>
      <c r="FW10" s="170">
        <f>$E$10</f>
        <v>42736</v>
      </c>
      <c r="FX10" s="170">
        <f>$F$10</f>
        <v>43101</v>
      </c>
      <c r="FY10" s="126"/>
      <c r="FZ10" s="126"/>
      <c r="GA10" s="126"/>
      <c r="GB10" s="126"/>
      <c r="GC10" s="158"/>
      <c r="GD10" s="170">
        <f>$B$10</f>
        <v>41640</v>
      </c>
      <c r="GE10" s="170">
        <f>$C$10</f>
        <v>42005</v>
      </c>
      <c r="GF10" s="170">
        <f>$D$10</f>
        <v>42370</v>
      </c>
      <c r="GG10" s="170">
        <f>$E$10</f>
        <v>42736</v>
      </c>
      <c r="GH10" s="170">
        <f>$F$10</f>
        <v>43101</v>
      </c>
      <c r="GI10" s="126"/>
      <c r="GJ10" s="126"/>
      <c r="GK10" s="126"/>
      <c r="GL10" s="126"/>
      <c r="GM10" s="158"/>
      <c r="GN10" s="170">
        <f>$B$10</f>
        <v>41640</v>
      </c>
      <c r="GO10" s="170">
        <f>$C$10</f>
        <v>42005</v>
      </c>
      <c r="GP10" s="170">
        <f>$D$10</f>
        <v>42370</v>
      </c>
      <c r="GQ10" s="170">
        <f>$E$10</f>
        <v>42736</v>
      </c>
      <c r="GR10" s="170">
        <f>$F$10</f>
        <v>43101</v>
      </c>
      <c r="GS10" s="126"/>
      <c r="GT10" s="126"/>
      <c r="GU10" s="126"/>
      <c r="GV10" s="126"/>
      <c r="GW10" s="126"/>
      <c r="GX10" s="158"/>
      <c r="GY10" s="170">
        <f>$B$10</f>
        <v>41640</v>
      </c>
      <c r="GZ10" s="170">
        <f>$C$10</f>
        <v>42005</v>
      </c>
      <c r="HA10" s="170">
        <f>$D$10</f>
        <v>42370</v>
      </c>
      <c r="HB10" s="170">
        <f>$E$10</f>
        <v>42736</v>
      </c>
      <c r="HC10" s="170">
        <f>$F$10</f>
        <v>43101</v>
      </c>
      <c r="HD10" s="126"/>
      <c r="HE10" s="126"/>
      <c r="HF10" s="126"/>
      <c r="HG10" s="126"/>
      <c r="HH10" s="158"/>
      <c r="HI10" s="170">
        <f>$B$10</f>
        <v>41640</v>
      </c>
      <c r="HJ10" s="170">
        <f>$C$10</f>
        <v>42005</v>
      </c>
      <c r="HK10" s="170">
        <f>$D$10</f>
        <v>42370</v>
      </c>
      <c r="HL10" s="170">
        <f>$E$10</f>
        <v>42736</v>
      </c>
      <c r="HM10" s="170">
        <f>$F$10</f>
        <v>43101</v>
      </c>
      <c r="HN10" s="126"/>
      <c r="HO10" s="126"/>
      <c r="HP10" s="126"/>
      <c r="HQ10" s="126"/>
      <c r="HR10" s="158"/>
      <c r="HS10" s="170">
        <f>$B$10</f>
        <v>41640</v>
      </c>
      <c r="HT10" s="170">
        <f>$C$10</f>
        <v>42005</v>
      </c>
      <c r="HU10" s="170">
        <f>$D$10</f>
        <v>42370</v>
      </c>
      <c r="HV10" s="170">
        <f>$E$10</f>
        <v>42736</v>
      </c>
      <c r="HW10" s="170">
        <f>$F$10</f>
        <v>43101</v>
      </c>
      <c r="HX10" s="126"/>
      <c r="HY10" s="126"/>
      <c r="HZ10" s="126"/>
      <c r="IA10" s="126"/>
      <c r="IB10" s="158"/>
      <c r="IC10" s="170">
        <f>$B$10</f>
        <v>41640</v>
      </c>
      <c r="ID10" s="170">
        <f>$C$10</f>
        <v>42005</v>
      </c>
      <c r="IE10" s="170">
        <f>$D$10</f>
        <v>42370</v>
      </c>
      <c r="IF10" s="170">
        <f>$E$10</f>
        <v>42736</v>
      </c>
      <c r="IG10" s="170">
        <f>$F$10</f>
        <v>43101</v>
      </c>
      <c r="IH10" s="126"/>
      <c r="II10" s="126"/>
      <c r="IJ10" s="126"/>
      <c r="IK10" s="126"/>
      <c r="IL10" s="158"/>
      <c r="IM10" s="170">
        <f>$B$10</f>
        <v>41640</v>
      </c>
      <c r="IN10" s="170">
        <f>$C$10</f>
        <v>42005</v>
      </c>
      <c r="IO10" s="170">
        <f>$D$10</f>
        <v>42370</v>
      </c>
      <c r="IP10" s="170">
        <f>$E$10</f>
        <v>42736</v>
      </c>
      <c r="IQ10" s="170">
        <f>$F$10</f>
        <v>43101</v>
      </c>
      <c r="IR10" s="126"/>
      <c r="IS10" s="126"/>
      <c r="IT10" s="126"/>
      <c r="IU10" s="126"/>
      <c r="IV10" s="126"/>
      <c r="IW10" s="158"/>
      <c r="IX10" s="170">
        <f>$B$10</f>
        <v>41640</v>
      </c>
      <c r="IY10" s="170">
        <f>$C$10</f>
        <v>42005</v>
      </c>
      <c r="IZ10" s="170">
        <f>$D$10</f>
        <v>42370</v>
      </c>
      <c r="JA10" s="170">
        <f>$E$10</f>
        <v>42736</v>
      </c>
      <c r="JB10" s="170">
        <f>$F$10</f>
        <v>43101</v>
      </c>
      <c r="JC10" s="126"/>
      <c r="JD10" s="126"/>
      <c r="JE10" s="126"/>
      <c r="JF10" s="126"/>
      <c r="JG10" s="158"/>
      <c r="JH10" s="170">
        <f>$B$10</f>
        <v>41640</v>
      </c>
      <c r="JI10" s="170">
        <f>$C$10</f>
        <v>42005</v>
      </c>
      <c r="JJ10" s="170">
        <f>$D$10</f>
        <v>42370</v>
      </c>
      <c r="JK10" s="170">
        <f>$E$10</f>
        <v>42736</v>
      </c>
      <c r="JL10" s="170">
        <f>$F$10</f>
        <v>43101</v>
      </c>
      <c r="JM10" s="126"/>
      <c r="JN10" s="126"/>
      <c r="JO10" s="126"/>
      <c r="JP10" s="126"/>
      <c r="JQ10" s="158"/>
      <c r="JR10" s="170">
        <f>$B$10</f>
        <v>41640</v>
      </c>
      <c r="JS10" s="170">
        <f>$C$10</f>
        <v>42005</v>
      </c>
      <c r="JT10" s="170">
        <f>$D$10</f>
        <v>42370</v>
      </c>
      <c r="JU10" s="170">
        <f>$E$10</f>
        <v>42736</v>
      </c>
      <c r="JV10" s="170">
        <f>$F$10</f>
        <v>43101</v>
      </c>
      <c r="JW10" s="126"/>
      <c r="JX10" s="126"/>
      <c r="JY10" s="126"/>
      <c r="JZ10" s="126"/>
      <c r="KA10" s="158"/>
      <c r="KB10" s="170">
        <f>$B$10</f>
        <v>41640</v>
      </c>
      <c r="KC10" s="170">
        <f>$C$10</f>
        <v>42005</v>
      </c>
      <c r="KD10" s="170">
        <f>$D$10</f>
        <v>42370</v>
      </c>
      <c r="KE10" s="170">
        <f>$E$10</f>
        <v>42736</v>
      </c>
      <c r="KF10" s="170">
        <f>$F$10</f>
        <v>43101</v>
      </c>
      <c r="KG10" s="126"/>
      <c r="KH10" s="126"/>
      <c r="KI10" s="126"/>
      <c r="KJ10" s="126"/>
      <c r="KK10" s="158"/>
      <c r="KL10" s="170">
        <f>$B$10</f>
        <v>41640</v>
      </c>
      <c r="KM10" s="170">
        <f>$C$10</f>
        <v>42005</v>
      </c>
      <c r="KN10" s="170">
        <f>$D$10</f>
        <v>42370</v>
      </c>
      <c r="KO10" s="170">
        <f>$E$10</f>
        <v>42736</v>
      </c>
      <c r="KP10" s="170">
        <f>$F$10</f>
        <v>43101</v>
      </c>
      <c r="KQ10" s="126"/>
      <c r="KR10" s="126"/>
      <c r="KS10" s="126"/>
      <c r="KT10" s="126"/>
      <c r="KU10" s="126"/>
      <c r="KV10" s="158"/>
      <c r="KW10" s="170">
        <f>$B$10</f>
        <v>41640</v>
      </c>
      <c r="KX10" s="170">
        <f>$C$10</f>
        <v>42005</v>
      </c>
      <c r="KY10" s="170">
        <f>$D$10</f>
        <v>42370</v>
      </c>
      <c r="KZ10" s="170">
        <f>$E$10</f>
        <v>42736</v>
      </c>
      <c r="LA10" s="170">
        <f>$F$10</f>
        <v>43101</v>
      </c>
      <c r="LB10" s="126"/>
      <c r="LC10" s="126"/>
      <c r="LD10" s="126"/>
      <c r="LE10" s="126"/>
      <c r="LF10" s="158"/>
      <c r="LG10" s="170">
        <f>$B$10</f>
        <v>41640</v>
      </c>
      <c r="LH10" s="170">
        <f>$C$10</f>
        <v>42005</v>
      </c>
      <c r="LI10" s="170">
        <f>$D$10</f>
        <v>42370</v>
      </c>
      <c r="LJ10" s="170">
        <f>$E$10</f>
        <v>42736</v>
      </c>
      <c r="LK10" s="170">
        <f>$F$10</f>
        <v>43101</v>
      </c>
      <c r="LL10" s="126"/>
      <c r="LM10" s="126"/>
      <c r="LN10" s="126"/>
      <c r="LO10" s="126"/>
      <c r="LP10" s="158"/>
      <c r="LQ10" s="170">
        <f>$B$10</f>
        <v>41640</v>
      </c>
      <c r="LR10" s="170">
        <f>$C$10</f>
        <v>42005</v>
      </c>
      <c r="LS10" s="170">
        <f>$D$10</f>
        <v>42370</v>
      </c>
      <c r="LT10" s="170">
        <f>$E$10</f>
        <v>42736</v>
      </c>
      <c r="LU10" s="170">
        <f>$F$10</f>
        <v>43101</v>
      </c>
      <c r="LV10" s="126"/>
      <c r="LW10" s="126"/>
      <c r="LX10" s="126"/>
      <c r="LY10" s="126"/>
      <c r="LZ10" s="158"/>
      <c r="MA10" s="170">
        <f>$B$10</f>
        <v>41640</v>
      </c>
      <c r="MB10" s="170">
        <f>$C$10</f>
        <v>42005</v>
      </c>
      <c r="MC10" s="170">
        <f>$D$10</f>
        <v>42370</v>
      </c>
      <c r="MD10" s="170">
        <f>$E$10</f>
        <v>42736</v>
      </c>
      <c r="ME10" s="170">
        <f>$F$10</f>
        <v>43101</v>
      </c>
      <c r="MF10" s="126"/>
      <c r="MG10" s="126"/>
      <c r="MH10" s="126"/>
      <c r="MI10" s="126"/>
      <c r="MJ10" s="158"/>
      <c r="MK10" s="170">
        <f>$B$10</f>
        <v>41640</v>
      </c>
      <c r="ML10" s="170">
        <f>$C$10</f>
        <v>42005</v>
      </c>
      <c r="MM10" s="170">
        <f>$D$10</f>
        <v>42370</v>
      </c>
      <c r="MN10" s="170">
        <f>$E$10</f>
        <v>42736</v>
      </c>
      <c r="MO10" s="170">
        <f>$F$10</f>
        <v>43101</v>
      </c>
      <c r="MP10" s="126"/>
      <c r="MQ10" s="126"/>
      <c r="MR10" s="126"/>
      <c r="MS10" s="126"/>
      <c r="MT10" s="126"/>
      <c r="MU10" s="126"/>
      <c r="MV10" s="126"/>
      <c r="MW10" s="126"/>
      <c r="MX10" s="126"/>
      <c r="MY10" s="126"/>
      <c r="MZ10" s="126"/>
      <c r="NA10" s="126"/>
      <c r="NB10" s="126"/>
      <c r="NC10" s="126"/>
      <c r="ND10" s="126"/>
      <c r="NE10" s="126"/>
      <c r="NF10" s="126"/>
      <c r="NG10" s="126"/>
      <c r="NH10" s="126"/>
      <c r="NI10" s="126"/>
      <c r="NJ10" s="126"/>
    </row>
    <row r="11" spans="1:374">
      <c r="A11" s="2"/>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58"/>
      <c r="AX11" s="167" t="s">
        <v>56</v>
      </c>
      <c r="AY11" s="171">
        <f>AY7</f>
        <v>109.8</v>
      </c>
      <c r="AZ11" s="171">
        <f>AZ7</f>
        <v>82</v>
      </c>
      <c r="BA11" s="171">
        <f>BA7</f>
        <v>121.4</v>
      </c>
      <c r="BB11" s="171">
        <f>BB7</f>
        <v>94.7</v>
      </c>
      <c r="BC11" s="171">
        <f>BC7</f>
        <v>107.1</v>
      </c>
      <c r="BD11" s="126"/>
      <c r="BE11" s="126"/>
      <c r="BF11" s="126"/>
      <c r="BG11" s="126"/>
      <c r="BH11" s="126"/>
      <c r="BI11" s="167" t="s">
        <v>56</v>
      </c>
      <c r="BJ11" s="171">
        <f>BJ7</f>
        <v>397.3</v>
      </c>
      <c r="BK11" s="171">
        <f>BK7</f>
        <v>278.60000000000002</v>
      </c>
      <c r="BL11" s="171">
        <f>BL7</f>
        <v>437.6</v>
      </c>
      <c r="BM11" s="171">
        <f>BM7</f>
        <v>332.9</v>
      </c>
      <c r="BN11" s="171">
        <f>BN7</f>
        <v>311.60000000000002</v>
      </c>
      <c r="BO11" s="126"/>
      <c r="BP11" s="126"/>
      <c r="BQ11" s="126"/>
      <c r="BR11" s="126"/>
      <c r="BS11" s="126"/>
      <c r="BT11" s="167" t="s">
        <v>56</v>
      </c>
      <c r="BU11" s="171" t="str">
        <f>BU7</f>
        <v>-</v>
      </c>
      <c r="BV11" s="171" t="str">
        <f>BV7</f>
        <v>-</v>
      </c>
      <c r="BW11" s="171" t="str">
        <f>BW7</f>
        <v>-</v>
      </c>
      <c r="BX11" s="171" t="str">
        <f>BX7</f>
        <v>-</v>
      </c>
      <c r="BY11" s="171" t="str">
        <f>BY7</f>
        <v>-</v>
      </c>
      <c r="BZ11" s="126"/>
      <c r="CA11" s="126"/>
      <c r="CB11" s="126"/>
      <c r="CC11" s="126"/>
      <c r="CD11" s="126"/>
      <c r="CE11" s="167" t="s">
        <v>56</v>
      </c>
      <c r="CF11" s="171">
        <f>CF7</f>
        <v>10728.4</v>
      </c>
      <c r="CG11" s="171">
        <f>CG7</f>
        <v>14817.8</v>
      </c>
      <c r="CH11" s="171">
        <f>CH7</f>
        <v>10495.3</v>
      </c>
      <c r="CI11" s="171">
        <f>CI7</f>
        <v>13280.3</v>
      </c>
      <c r="CJ11" s="171">
        <f>CJ7</f>
        <v>15696.4</v>
      </c>
      <c r="CK11" s="126"/>
      <c r="CL11" s="126"/>
      <c r="CM11" s="126"/>
      <c r="CN11" s="126"/>
      <c r="CO11" s="167" t="s">
        <v>56</v>
      </c>
      <c r="CP11" s="177">
        <f>CP7</f>
        <v>35052</v>
      </c>
      <c r="CQ11" s="177">
        <f>CQ7</f>
        <v>22005</v>
      </c>
      <c r="CR11" s="177">
        <f>CR7</f>
        <v>39533</v>
      </c>
      <c r="CS11" s="177">
        <f>CS7</f>
        <v>28064</v>
      </c>
      <c r="CT11" s="177">
        <f>CT7</f>
        <v>33857</v>
      </c>
      <c r="CU11" s="126"/>
      <c r="CV11" s="126"/>
      <c r="CW11" s="126"/>
      <c r="CX11" s="126"/>
      <c r="CY11" s="126"/>
      <c r="CZ11" s="167" t="s">
        <v>56</v>
      </c>
      <c r="DA11" s="171">
        <f>DA7</f>
        <v>65</v>
      </c>
      <c r="DB11" s="171">
        <f>DB7</f>
        <v>47.8</v>
      </c>
      <c r="DC11" s="171">
        <f>DC7</f>
        <v>64.400000000000006</v>
      </c>
      <c r="DD11" s="171">
        <f>DD7</f>
        <v>51.9</v>
      </c>
      <c r="DE11" s="171">
        <f>DE7</f>
        <v>48.3</v>
      </c>
      <c r="DF11" s="126"/>
      <c r="DG11" s="126"/>
      <c r="DH11" s="126"/>
      <c r="DI11" s="126"/>
      <c r="DJ11" s="167" t="s">
        <v>56</v>
      </c>
      <c r="DK11" s="171">
        <f>DK7</f>
        <v>48</v>
      </c>
      <c r="DL11" s="171">
        <f>DL7</f>
        <v>34.200000000000003</v>
      </c>
      <c r="DM11" s="171">
        <f>DM7</f>
        <v>4.8</v>
      </c>
      <c r="DN11" s="171">
        <f>DN7</f>
        <v>12.6</v>
      </c>
      <c r="DO11" s="171">
        <f>DO7</f>
        <v>0</v>
      </c>
      <c r="DP11" s="126"/>
      <c r="DQ11" s="126"/>
      <c r="DR11" s="126"/>
      <c r="DS11" s="126"/>
      <c r="DT11" s="167" t="s">
        <v>56</v>
      </c>
      <c r="DU11" s="171">
        <f>DU7</f>
        <v>651.79999999999995</v>
      </c>
      <c r="DV11" s="171">
        <f>DV7</f>
        <v>819.8</v>
      </c>
      <c r="DW11" s="171">
        <f>DW7</f>
        <v>558.5</v>
      </c>
      <c r="DX11" s="171">
        <f>DX7</f>
        <v>632.29999999999995</v>
      </c>
      <c r="DY11" s="171">
        <f>DY7</f>
        <v>457.9</v>
      </c>
      <c r="DZ11" s="126"/>
      <c r="EA11" s="126"/>
      <c r="EB11" s="126"/>
      <c r="EC11" s="126"/>
      <c r="ED11" s="167" t="s">
        <v>56</v>
      </c>
      <c r="EE11" s="171" t="str">
        <f>EE7</f>
        <v>-</v>
      </c>
      <c r="EF11" s="171" t="str">
        <f>EF7</f>
        <v>-</v>
      </c>
      <c r="EG11" s="171" t="str">
        <f>EG7</f>
        <v>-</v>
      </c>
      <c r="EH11" s="171" t="str">
        <f>EH7</f>
        <v>-</v>
      </c>
      <c r="EI11" s="171" t="str">
        <f>EI7</f>
        <v>-</v>
      </c>
      <c r="EJ11" s="126"/>
      <c r="EK11" s="126"/>
      <c r="EL11" s="126"/>
      <c r="EM11" s="126"/>
      <c r="EN11" s="167" t="s">
        <v>56</v>
      </c>
      <c r="EO11" s="171">
        <f>EO7</f>
        <v>0</v>
      </c>
      <c r="EP11" s="171">
        <f>EP7</f>
        <v>0</v>
      </c>
      <c r="EQ11" s="171">
        <f>EQ7</f>
        <v>0</v>
      </c>
      <c r="ER11" s="171">
        <f>ER7</f>
        <v>0</v>
      </c>
      <c r="ES11" s="171">
        <f>ES7</f>
        <v>42.9</v>
      </c>
      <c r="ET11" s="126"/>
      <c r="EU11" s="126"/>
      <c r="EV11" s="126"/>
      <c r="EW11" s="126"/>
      <c r="EX11" s="126"/>
      <c r="EY11" s="167" t="s">
        <v>56</v>
      </c>
      <c r="EZ11" s="171">
        <f>EZ7</f>
        <v>65</v>
      </c>
      <c r="FA11" s="171">
        <f>FA7</f>
        <v>47.8</v>
      </c>
      <c r="FB11" s="171">
        <f>FB7</f>
        <v>64.400000000000006</v>
      </c>
      <c r="FC11" s="171">
        <f>FC7</f>
        <v>51.9</v>
      </c>
      <c r="FD11" s="171">
        <f>FD7</f>
        <v>48.3</v>
      </c>
      <c r="FE11" s="126"/>
      <c r="FF11" s="126"/>
      <c r="FG11" s="126"/>
      <c r="FH11" s="126"/>
      <c r="FI11" s="167" t="s">
        <v>56</v>
      </c>
      <c r="FJ11" s="171">
        <f>FJ7</f>
        <v>48</v>
      </c>
      <c r="FK11" s="171">
        <f>FK7</f>
        <v>34.200000000000003</v>
      </c>
      <c r="FL11" s="171">
        <f>FL7</f>
        <v>4.8</v>
      </c>
      <c r="FM11" s="171">
        <f>FM7</f>
        <v>12.6</v>
      </c>
      <c r="FN11" s="171">
        <f>FN7</f>
        <v>10</v>
      </c>
      <c r="FO11" s="126"/>
      <c r="FP11" s="126"/>
      <c r="FQ11" s="126"/>
      <c r="FR11" s="126"/>
      <c r="FS11" s="167" t="s">
        <v>56</v>
      </c>
      <c r="FT11" s="171">
        <f>FT7</f>
        <v>651.79999999999995</v>
      </c>
      <c r="FU11" s="171">
        <f>FU7</f>
        <v>819.8</v>
      </c>
      <c r="FV11" s="171">
        <f>FV7</f>
        <v>558.5</v>
      </c>
      <c r="FW11" s="171">
        <f>FW7</f>
        <v>632.29999999999995</v>
      </c>
      <c r="FX11" s="171">
        <f>FX7</f>
        <v>457.9</v>
      </c>
      <c r="FY11" s="126"/>
      <c r="FZ11" s="126"/>
      <c r="GA11" s="126"/>
      <c r="GB11" s="126"/>
      <c r="GC11" s="167" t="s">
        <v>56</v>
      </c>
      <c r="GD11" s="171" t="str">
        <f>GD7</f>
        <v>-</v>
      </c>
      <c r="GE11" s="171" t="str">
        <f>GE7</f>
        <v>-</v>
      </c>
      <c r="GF11" s="171" t="str">
        <f>GF7</f>
        <v>-</v>
      </c>
      <c r="GG11" s="171" t="str">
        <f>GG7</f>
        <v>-</v>
      </c>
      <c r="GH11" s="171" t="str">
        <f>GH7</f>
        <v>-</v>
      </c>
      <c r="GI11" s="126"/>
      <c r="GJ11" s="126"/>
      <c r="GK11" s="126"/>
      <c r="GL11" s="126"/>
      <c r="GM11" s="167" t="s">
        <v>56</v>
      </c>
      <c r="GN11" s="171">
        <f>GN7</f>
        <v>0</v>
      </c>
      <c r="GO11" s="171">
        <f>GO7</f>
        <v>0</v>
      </c>
      <c r="GP11" s="171">
        <f>GP7</f>
        <v>0</v>
      </c>
      <c r="GQ11" s="171">
        <f>GQ7</f>
        <v>0</v>
      </c>
      <c r="GR11" s="171">
        <f>GR7</f>
        <v>42.9</v>
      </c>
      <c r="GS11" s="126"/>
      <c r="GT11" s="126"/>
      <c r="GU11" s="126"/>
      <c r="GV11" s="126"/>
      <c r="GW11" s="126"/>
      <c r="GX11" s="167" t="s">
        <v>56</v>
      </c>
      <c r="GY11" s="171" t="str">
        <f>GY7</f>
        <v>-</v>
      </c>
      <c r="GZ11" s="171" t="str">
        <f>GZ7</f>
        <v>-</v>
      </c>
      <c r="HA11" s="171" t="str">
        <f>HA7</f>
        <v>-</v>
      </c>
      <c r="HB11" s="171" t="str">
        <f>HB7</f>
        <v>-</v>
      </c>
      <c r="HC11" s="171" t="str">
        <f>HC7</f>
        <v>-</v>
      </c>
      <c r="HD11" s="126"/>
      <c r="HE11" s="126"/>
      <c r="HF11" s="126"/>
      <c r="HG11" s="126"/>
      <c r="HH11" s="167" t="s">
        <v>56</v>
      </c>
      <c r="HI11" s="171" t="str">
        <f>HI7</f>
        <v>-</v>
      </c>
      <c r="HJ11" s="171" t="str">
        <f>HJ7</f>
        <v>-</v>
      </c>
      <c r="HK11" s="171" t="str">
        <f>HK7</f>
        <v>-</v>
      </c>
      <c r="HL11" s="171" t="str">
        <f>HL7</f>
        <v>-</v>
      </c>
      <c r="HM11" s="171" t="str">
        <f>HM7</f>
        <v>-</v>
      </c>
      <c r="HN11" s="126"/>
      <c r="HO11" s="126"/>
      <c r="HP11" s="126"/>
      <c r="HQ11" s="126"/>
      <c r="HR11" s="167" t="s">
        <v>56</v>
      </c>
      <c r="HS11" s="171" t="str">
        <f>HS7</f>
        <v>-</v>
      </c>
      <c r="HT11" s="171" t="str">
        <f>HT7</f>
        <v>-</v>
      </c>
      <c r="HU11" s="171" t="str">
        <f>HU7</f>
        <v>-</v>
      </c>
      <c r="HV11" s="171" t="str">
        <f>HV7</f>
        <v>-</v>
      </c>
      <c r="HW11" s="171" t="str">
        <f>HW7</f>
        <v>-</v>
      </c>
      <c r="HX11" s="126"/>
      <c r="HY11" s="126"/>
      <c r="HZ11" s="126"/>
      <c r="IA11" s="126"/>
      <c r="IB11" s="167" t="s">
        <v>56</v>
      </c>
      <c r="IC11" s="171" t="str">
        <f>IC7</f>
        <v>-</v>
      </c>
      <c r="ID11" s="171" t="str">
        <f>ID7</f>
        <v>-</v>
      </c>
      <c r="IE11" s="171" t="str">
        <f>IE7</f>
        <v>-</v>
      </c>
      <c r="IF11" s="171" t="str">
        <f>IF7</f>
        <v>-</v>
      </c>
      <c r="IG11" s="171" t="str">
        <f>IG7</f>
        <v>-</v>
      </c>
      <c r="IH11" s="126"/>
      <c r="II11" s="126"/>
      <c r="IJ11" s="126"/>
      <c r="IK11" s="126"/>
      <c r="IL11" s="167" t="s">
        <v>56</v>
      </c>
      <c r="IM11" s="171" t="str">
        <f>IM7</f>
        <v>-</v>
      </c>
      <c r="IN11" s="171" t="str">
        <f>IN7</f>
        <v>-</v>
      </c>
      <c r="IO11" s="171" t="str">
        <f>IO7</f>
        <v>-</v>
      </c>
      <c r="IP11" s="171" t="str">
        <f>IP7</f>
        <v>-</v>
      </c>
      <c r="IQ11" s="171" t="str">
        <f>IQ7</f>
        <v>-</v>
      </c>
      <c r="IR11" s="126"/>
      <c r="IS11" s="126"/>
      <c r="IT11" s="126"/>
      <c r="IU11" s="126"/>
      <c r="IV11" s="126"/>
      <c r="IW11" s="167" t="s">
        <v>56</v>
      </c>
      <c r="IX11" s="171" t="str">
        <f>IX7</f>
        <v>-</v>
      </c>
      <c r="IY11" s="171" t="str">
        <f>IY7</f>
        <v>-</v>
      </c>
      <c r="IZ11" s="171" t="str">
        <f>IZ7</f>
        <v>-</v>
      </c>
      <c r="JA11" s="171" t="str">
        <f>JA7</f>
        <v>-</v>
      </c>
      <c r="JB11" s="171" t="str">
        <f>JB7</f>
        <v>-</v>
      </c>
      <c r="JC11" s="126"/>
      <c r="JD11" s="126"/>
      <c r="JE11" s="126"/>
      <c r="JF11" s="126"/>
      <c r="JG11" s="167" t="s">
        <v>56</v>
      </c>
      <c r="JH11" s="171" t="str">
        <f>JH7</f>
        <v>-</v>
      </c>
      <c r="JI11" s="171" t="str">
        <f>JI7</f>
        <v>-</v>
      </c>
      <c r="JJ11" s="171" t="str">
        <f>JJ7</f>
        <v>-</v>
      </c>
      <c r="JK11" s="171" t="str">
        <f>JK7</f>
        <v>-</v>
      </c>
      <c r="JL11" s="171" t="str">
        <f>JL7</f>
        <v>-</v>
      </c>
      <c r="JM11" s="126"/>
      <c r="JN11" s="126"/>
      <c r="JO11" s="126"/>
      <c r="JP11" s="126"/>
      <c r="JQ11" s="167" t="s">
        <v>56</v>
      </c>
      <c r="JR11" s="171" t="str">
        <f>JR7</f>
        <v>-</v>
      </c>
      <c r="JS11" s="171" t="str">
        <f>JS7</f>
        <v>-</v>
      </c>
      <c r="JT11" s="171" t="str">
        <f>JT7</f>
        <v>-</v>
      </c>
      <c r="JU11" s="171" t="str">
        <f>JU7</f>
        <v>-</v>
      </c>
      <c r="JV11" s="171" t="str">
        <f>JV7</f>
        <v>-</v>
      </c>
      <c r="JW11" s="126"/>
      <c r="JX11" s="126"/>
      <c r="JY11" s="126"/>
      <c r="JZ11" s="126"/>
      <c r="KA11" s="167" t="s">
        <v>56</v>
      </c>
      <c r="KB11" s="171" t="str">
        <f>KB7</f>
        <v>-</v>
      </c>
      <c r="KC11" s="171" t="str">
        <f>KC7</f>
        <v>-</v>
      </c>
      <c r="KD11" s="171" t="str">
        <f>KD7</f>
        <v>-</v>
      </c>
      <c r="KE11" s="171" t="str">
        <f>KE7</f>
        <v>-</v>
      </c>
      <c r="KF11" s="171" t="str">
        <f>KF7</f>
        <v>-</v>
      </c>
      <c r="KG11" s="126"/>
      <c r="KH11" s="126"/>
      <c r="KI11" s="126"/>
      <c r="KJ11" s="126"/>
      <c r="KK11" s="167" t="s">
        <v>56</v>
      </c>
      <c r="KL11" s="171" t="str">
        <f>KL7</f>
        <v>-</v>
      </c>
      <c r="KM11" s="171" t="str">
        <f>KM7</f>
        <v>-</v>
      </c>
      <c r="KN11" s="171" t="str">
        <f>KN7</f>
        <v>-</v>
      </c>
      <c r="KO11" s="171" t="str">
        <f>KO7</f>
        <v>-</v>
      </c>
      <c r="KP11" s="171" t="str">
        <f>KP7</f>
        <v>-</v>
      </c>
      <c r="KQ11" s="126"/>
      <c r="KR11" s="126"/>
      <c r="KS11" s="126"/>
      <c r="KT11" s="126"/>
      <c r="KU11" s="126"/>
      <c r="KV11" s="167" t="s">
        <v>56</v>
      </c>
      <c r="KW11" s="171" t="str">
        <f>KW7</f>
        <v>-</v>
      </c>
      <c r="KX11" s="171" t="str">
        <f>KX7</f>
        <v>-</v>
      </c>
      <c r="KY11" s="171" t="str">
        <f>KY7</f>
        <v>-</v>
      </c>
      <c r="KZ11" s="171" t="str">
        <f>KZ7</f>
        <v>-</v>
      </c>
      <c r="LA11" s="171" t="str">
        <f>LA7</f>
        <v>-</v>
      </c>
      <c r="LB11" s="126"/>
      <c r="LC11" s="126"/>
      <c r="LD11" s="126"/>
      <c r="LE11" s="126"/>
      <c r="LF11" s="167" t="s">
        <v>56</v>
      </c>
      <c r="LG11" s="171" t="str">
        <f>LG7</f>
        <v>-</v>
      </c>
      <c r="LH11" s="171" t="str">
        <f>LH7</f>
        <v>-</v>
      </c>
      <c r="LI11" s="171" t="str">
        <f>LI7</f>
        <v>-</v>
      </c>
      <c r="LJ11" s="171" t="str">
        <f>LJ7</f>
        <v>-</v>
      </c>
      <c r="LK11" s="171" t="str">
        <f>LK7</f>
        <v>-</v>
      </c>
      <c r="LL11" s="126"/>
      <c r="LM11" s="126"/>
      <c r="LN11" s="126"/>
      <c r="LO11" s="126"/>
      <c r="LP11" s="167" t="s">
        <v>56</v>
      </c>
      <c r="LQ11" s="171" t="str">
        <f>LQ7</f>
        <v>-</v>
      </c>
      <c r="LR11" s="171" t="str">
        <f>LR7</f>
        <v>-</v>
      </c>
      <c r="LS11" s="171" t="str">
        <f>LS7</f>
        <v>-</v>
      </c>
      <c r="LT11" s="171" t="str">
        <f>LT7</f>
        <v>-</v>
      </c>
      <c r="LU11" s="171" t="str">
        <f>LU7</f>
        <v>-</v>
      </c>
      <c r="LV11" s="126"/>
      <c r="LW11" s="126"/>
      <c r="LX11" s="126"/>
      <c r="LY11" s="126"/>
      <c r="LZ11" s="167" t="s">
        <v>56</v>
      </c>
      <c r="MA11" s="171" t="str">
        <f>MA7</f>
        <v>-</v>
      </c>
      <c r="MB11" s="171" t="str">
        <f>MB7</f>
        <v>-</v>
      </c>
      <c r="MC11" s="171" t="str">
        <f>MC7</f>
        <v>-</v>
      </c>
      <c r="MD11" s="171" t="str">
        <f>MD7</f>
        <v>-</v>
      </c>
      <c r="ME11" s="171" t="str">
        <f>ME7</f>
        <v>-</v>
      </c>
      <c r="MF11" s="126"/>
      <c r="MG11" s="126"/>
      <c r="MH11" s="126"/>
      <c r="MI11" s="126"/>
      <c r="MJ11" s="167" t="s">
        <v>56</v>
      </c>
      <c r="MK11" s="171" t="str">
        <f>MK7</f>
        <v>-</v>
      </c>
      <c r="ML11" s="171" t="str">
        <f>ML7</f>
        <v>-</v>
      </c>
      <c r="MM11" s="171" t="str">
        <f>MM7</f>
        <v>-</v>
      </c>
      <c r="MN11" s="171" t="str">
        <f>MN7</f>
        <v>-</v>
      </c>
      <c r="MO11" s="171" t="str">
        <f>MO7</f>
        <v>-</v>
      </c>
      <c r="MP11" s="126"/>
      <c r="MQ11" s="126"/>
      <c r="MR11" s="126"/>
      <c r="MS11" s="126"/>
      <c r="MT11" s="126"/>
      <c r="MU11" s="126"/>
      <c r="MV11" s="126"/>
      <c r="MW11" s="126"/>
      <c r="MX11" s="126"/>
      <c r="MY11" s="126"/>
      <c r="MZ11" s="126"/>
      <c r="NA11" s="126"/>
      <c r="NB11" s="126"/>
      <c r="NC11" s="126"/>
      <c r="ND11" s="126"/>
      <c r="NE11" s="126"/>
      <c r="NF11" s="126"/>
      <c r="NG11" s="126"/>
      <c r="NH11" s="126"/>
      <c r="NI11" s="126"/>
      <c r="NJ11" s="126"/>
    </row>
    <row r="12" spans="1:374">
      <c r="A12" s="2"/>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58"/>
      <c r="AX12" s="167" t="s">
        <v>167</v>
      </c>
      <c r="AY12" s="171">
        <f>BD7</f>
        <v>124.4</v>
      </c>
      <c r="AZ12" s="171">
        <f>BE7</f>
        <v>118.8</v>
      </c>
      <c r="BA12" s="171">
        <f>BF7</f>
        <v>88.8</v>
      </c>
      <c r="BB12" s="171">
        <f>BG7</f>
        <v>121.3</v>
      </c>
      <c r="BC12" s="171">
        <f>BH7</f>
        <v>123.2</v>
      </c>
      <c r="BD12" s="126"/>
      <c r="BE12" s="126"/>
      <c r="BF12" s="126"/>
      <c r="BG12" s="126"/>
      <c r="BH12" s="126"/>
      <c r="BI12" s="167" t="s">
        <v>167</v>
      </c>
      <c r="BJ12" s="171">
        <f>BO7</f>
        <v>324.60000000000002</v>
      </c>
      <c r="BK12" s="171">
        <f>BP7</f>
        <v>255.4</v>
      </c>
      <c r="BL12" s="171">
        <f>BQ7</f>
        <v>269.8</v>
      </c>
      <c r="BM12" s="171">
        <f>BR7</f>
        <v>247.9</v>
      </c>
      <c r="BN12" s="171">
        <f>BS7</f>
        <v>240.1</v>
      </c>
      <c r="BO12" s="126"/>
      <c r="BP12" s="126"/>
      <c r="BQ12" s="126"/>
      <c r="BR12" s="126"/>
      <c r="BS12" s="126"/>
      <c r="BT12" s="167" t="s">
        <v>167</v>
      </c>
      <c r="BU12" s="171" t="str">
        <f>BZ7</f>
        <v>-</v>
      </c>
      <c r="BV12" s="171" t="str">
        <f>CA7</f>
        <v>-</v>
      </c>
      <c r="BW12" s="171" t="str">
        <f>CB7</f>
        <v>-</v>
      </c>
      <c r="BX12" s="171" t="str">
        <f>CC7</f>
        <v>-</v>
      </c>
      <c r="BY12" s="171" t="str">
        <f>CD7</f>
        <v>-</v>
      </c>
      <c r="BZ12" s="126"/>
      <c r="CA12" s="126"/>
      <c r="CB12" s="126"/>
      <c r="CC12" s="126"/>
      <c r="CD12" s="126"/>
      <c r="CE12" s="167" t="s">
        <v>167</v>
      </c>
      <c r="CF12" s="171">
        <f>CK7</f>
        <v>17642.5</v>
      </c>
      <c r="CG12" s="171">
        <f>CL7</f>
        <v>18815.8</v>
      </c>
      <c r="CH12" s="171">
        <f>CM7</f>
        <v>22847.9</v>
      </c>
      <c r="CI12" s="171">
        <f>CN7</f>
        <v>19199</v>
      </c>
      <c r="CJ12" s="171">
        <f>CO7</f>
        <v>19830.400000000001</v>
      </c>
      <c r="CK12" s="126"/>
      <c r="CL12" s="126"/>
      <c r="CM12" s="126"/>
      <c r="CN12" s="126"/>
      <c r="CO12" s="167" t="s">
        <v>167</v>
      </c>
      <c r="CP12" s="177">
        <f>CU7</f>
        <v>58539</v>
      </c>
      <c r="CQ12" s="177">
        <f>CV7</f>
        <v>37685</v>
      </c>
      <c r="CR12" s="177">
        <f>CW7</f>
        <v>2390</v>
      </c>
      <c r="CS12" s="177">
        <f>CX7</f>
        <v>32739</v>
      </c>
      <c r="CT12" s="177">
        <f>CY7</f>
        <v>34140</v>
      </c>
      <c r="CU12" s="126"/>
      <c r="CV12" s="126"/>
      <c r="CW12" s="126"/>
      <c r="CX12" s="126"/>
      <c r="CY12" s="126"/>
      <c r="CZ12" s="167" t="s">
        <v>167</v>
      </c>
      <c r="DA12" s="171">
        <f>DF7</f>
        <v>33.9</v>
      </c>
      <c r="DB12" s="171">
        <f>DG7</f>
        <v>31</v>
      </c>
      <c r="DC12" s="171">
        <f>DH7</f>
        <v>34.700000000000003</v>
      </c>
      <c r="DD12" s="171">
        <f>DI7</f>
        <v>30</v>
      </c>
      <c r="DE12" s="171">
        <f>DJ7</f>
        <v>30.2</v>
      </c>
      <c r="DF12" s="126"/>
      <c r="DG12" s="126"/>
      <c r="DH12" s="126"/>
      <c r="DI12" s="126"/>
      <c r="DJ12" s="167" t="s">
        <v>167</v>
      </c>
      <c r="DK12" s="171">
        <f>DP7</f>
        <v>14.6</v>
      </c>
      <c r="DL12" s="171">
        <f>DQ7</f>
        <v>17.5</v>
      </c>
      <c r="DM12" s="171">
        <f>DR7</f>
        <v>14.4</v>
      </c>
      <c r="DN12" s="171">
        <f>DS7</f>
        <v>11.8</v>
      </c>
      <c r="DO12" s="171">
        <f>DT7</f>
        <v>14.2</v>
      </c>
      <c r="DP12" s="126"/>
      <c r="DQ12" s="126"/>
      <c r="DR12" s="126"/>
      <c r="DS12" s="126"/>
      <c r="DT12" s="167" t="s">
        <v>167</v>
      </c>
      <c r="DU12" s="171">
        <f>DZ7</f>
        <v>109.9</v>
      </c>
      <c r="DV12" s="171">
        <f>EA7</f>
        <v>107.3</v>
      </c>
      <c r="DW12" s="171">
        <f>EB7</f>
        <v>104.1</v>
      </c>
      <c r="DX12" s="171">
        <f>EC7</f>
        <v>136</v>
      </c>
      <c r="DY12" s="171">
        <f>ED7</f>
        <v>133.5</v>
      </c>
      <c r="DZ12" s="126"/>
      <c r="EA12" s="126"/>
      <c r="EB12" s="126"/>
      <c r="EC12" s="126"/>
      <c r="ED12" s="167" t="s">
        <v>167</v>
      </c>
      <c r="EE12" s="171" t="str">
        <f>EJ7</f>
        <v>-</v>
      </c>
      <c r="EF12" s="171" t="str">
        <f>EK7</f>
        <v>-</v>
      </c>
      <c r="EG12" s="171" t="str">
        <f>EL7</f>
        <v>-</v>
      </c>
      <c r="EH12" s="171" t="str">
        <f>EM7</f>
        <v>-</v>
      </c>
      <c r="EI12" s="171" t="str">
        <f>EN7</f>
        <v>-</v>
      </c>
      <c r="EJ12" s="126"/>
      <c r="EK12" s="126"/>
      <c r="EL12" s="126"/>
      <c r="EM12" s="126"/>
      <c r="EN12" s="167" t="s">
        <v>167</v>
      </c>
      <c r="EO12" s="171">
        <f>ET7</f>
        <v>72.5</v>
      </c>
      <c r="EP12" s="171">
        <f>EU7</f>
        <v>75.599999999999994</v>
      </c>
      <c r="EQ12" s="171">
        <f>EV7</f>
        <v>78.8</v>
      </c>
      <c r="ER12" s="171">
        <f>EW7</f>
        <v>87.3</v>
      </c>
      <c r="ES12" s="171">
        <f>EX7</f>
        <v>82.1</v>
      </c>
      <c r="ET12" s="126"/>
      <c r="EU12" s="126"/>
      <c r="EV12" s="126"/>
      <c r="EW12" s="126"/>
      <c r="EX12" s="126"/>
      <c r="EY12" s="167" t="s">
        <v>167</v>
      </c>
      <c r="EZ12" s="171">
        <f>IF($EZ$8,FE7,"-")</f>
        <v>56.1</v>
      </c>
      <c r="FA12" s="171">
        <f>IF($EZ$8,FF7,"-")</f>
        <v>61.8</v>
      </c>
      <c r="FB12" s="171">
        <f>IF($EZ$8,FG7,"-")</f>
        <v>61.6</v>
      </c>
      <c r="FC12" s="171">
        <f>IF($EZ$8,FH7,"-")</f>
        <v>57.7</v>
      </c>
      <c r="FD12" s="171">
        <f>IF($EZ$8,FI7,"-")</f>
        <v>57.6</v>
      </c>
      <c r="FE12" s="126"/>
      <c r="FF12" s="126"/>
      <c r="FG12" s="126"/>
      <c r="FH12" s="126"/>
      <c r="FI12" s="167" t="s">
        <v>167</v>
      </c>
      <c r="FJ12" s="171">
        <f>IF($FJ$8,FO7,"-")</f>
        <v>16.7</v>
      </c>
      <c r="FK12" s="171">
        <f>IF($FJ$8,FP7,"-")</f>
        <v>8.6999999999999993</v>
      </c>
      <c r="FL12" s="171">
        <f>IF($FJ$8,FQ7,"-")</f>
        <v>6.4</v>
      </c>
      <c r="FM12" s="171">
        <f>IF($FJ$8,FR7,"-")</f>
        <v>5.4</v>
      </c>
      <c r="FN12" s="171">
        <f>IF($FJ$8,FS7,"-")</f>
        <v>8.6999999999999993</v>
      </c>
      <c r="FO12" s="126"/>
      <c r="FP12" s="126"/>
      <c r="FQ12" s="126"/>
      <c r="FR12" s="126"/>
      <c r="FS12" s="167" t="s">
        <v>167</v>
      </c>
      <c r="FT12" s="171">
        <f>IF($FT$8,FY7,"-")</f>
        <v>333.7</v>
      </c>
      <c r="FU12" s="171">
        <f>IF($FT$8,FZ7,"-")</f>
        <v>351.4</v>
      </c>
      <c r="FV12" s="171">
        <f>IF($FT$8,GA7,"-")</f>
        <v>390.3</v>
      </c>
      <c r="FW12" s="171">
        <f>IF($FT$8,GB7,"-")</f>
        <v>394.9</v>
      </c>
      <c r="FX12" s="171">
        <f>IF($FT$8,GC7,"-")</f>
        <v>375</v>
      </c>
      <c r="FY12" s="126"/>
      <c r="FZ12" s="126"/>
      <c r="GA12" s="126"/>
      <c r="GB12" s="126"/>
      <c r="GC12" s="167" t="s">
        <v>167</v>
      </c>
      <c r="GD12" s="171" t="str">
        <f>IF($GD$8,GI7,"-")</f>
        <v>-</v>
      </c>
      <c r="GE12" s="171" t="str">
        <f>IF($GD$8,GJ7,"-")</f>
        <v>-</v>
      </c>
      <c r="GF12" s="171" t="str">
        <f>IF($GD$8,GK7,"-")</f>
        <v>-</v>
      </c>
      <c r="GG12" s="171" t="str">
        <f>IF($GD$8,GL7,"-")</f>
        <v>-</v>
      </c>
      <c r="GH12" s="171" t="str">
        <f>IF($GD$8,GM7,"-")</f>
        <v>-</v>
      </c>
      <c r="GI12" s="126"/>
      <c r="GJ12" s="126"/>
      <c r="GK12" s="126"/>
      <c r="GL12" s="126"/>
      <c r="GM12" s="167" t="s">
        <v>167</v>
      </c>
      <c r="GN12" s="171">
        <f>IF($GN$8,GS7,"-")</f>
        <v>58.4</v>
      </c>
      <c r="GO12" s="171">
        <f>IF($GN$8,GT7,"-")</f>
        <v>80.599999999999994</v>
      </c>
      <c r="GP12" s="171">
        <f>IF($GN$8,GU7,"-")</f>
        <v>85.6</v>
      </c>
      <c r="GQ12" s="171">
        <f>IF($GN$8,GV7,"-")</f>
        <v>92</v>
      </c>
      <c r="GR12" s="171">
        <f>IF($GN$8,GW7,"-")</f>
        <v>94.7</v>
      </c>
      <c r="GS12" s="126"/>
      <c r="GT12" s="126"/>
      <c r="GU12" s="126"/>
      <c r="GV12" s="126"/>
      <c r="GW12" s="126"/>
      <c r="GX12" s="167" t="s">
        <v>167</v>
      </c>
      <c r="GY12" s="171" t="str">
        <f>IF($GY$8,HD7,"-")</f>
        <v>-</v>
      </c>
      <c r="GZ12" s="171" t="str">
        <f>IF($GY$8,HE7,"-")</f>
        <v>-</v>
      </c>
      <c r="HA12" s="171" t="str">
        <f>IF($GY$8,HF7,"-")</f>
        <v>-</v>
      </c>
      <c r="HB12" s="171" t="str">
        <f>IF($GY$8,HG7,"-")</f>
        <v>-</v>
      </c>
      <c r="HC12" s="171" t="str">
        <f>IF($GY$8,HH7,"-")</f>
        <v>-</v>
      </c>
      <c r="HD12" s="126"/>
      <c r="HE12" s="126"/>
      <c r="HF12" s="126"/>
      <c r="HG12" s="126"/>
      <c r="HH12" s="167" t="s">
        <v>167</v>
      </c>
      <c r="HI12" s="171" t="str">
        <f>IF($HI$8,HN7,"-")</f>
        <v>-</v>
      </c>
      <c r="HJ12" s="171" t="str">
        <f>IF($HI$8,HO7,"-")</f>
        <v>-</v>
      </c>
      <c r="HK12" s="171" t="str">
        <f>IF($HI$8,HP7,"-")</f>
        <v>-</v>
      </c>
      <c r="HL12" s="171" t="str">
        <f>IF($HI$8,HQ7,"-")</f>
        <v>-</v>
      </c>
      <c r="HM12" s="171" t="str">
        <f>IF($HI$8,HR7,"-")</f>
        <v>-</v>
      </c>
      <c r="HN12" s="126"/>
      <c r="HO12" s="126"/>
      <c r="HP12" s="126"/>
      <c r="HQ12" s="126"/>
      <c r="HR12" s="167" t="s">
        <v>167</v>
      </c>
      <c r="HS12" s="171" t="str">
        <f>IF($HS$8,HX7,"-")</f>
        <v>-</v>
      </c>
      <c r="HT12" s="171" t="str">
        <f>IF($HS$8,HY7,"-")</f>
        <v>-</v>
      </c>
      <c r="HU12" s="171" t="str">
        <f>IF($HS$8,HZ7,"-")</f>
        <v>-</v>
      </c>
      <c r="HV12" s="171" t="str">
        <f>IF($HS$8,IA7,"-")</f>
        <v>-</v>
      </c>
      <c r="HW12" s="171" t="str">
        <f>IF($HS$8,IB7,"-")</f>
        <v>-</v>
      </c>
      <c r="HX12" s="126"/>
      <c r="HY12" s="126"/>
      <c r="HZ12" s="126"/>
      <c r="IA12" s="126"/>
      <c r="IB12" s="167" t="s">
        <v>167</v>
      </c>
      <c r="IC12" s="171" t="str">
        <f>IF($IC$8,IH7,"-")</f>
        <v>-</v>
      </c>
      <c r="ID12" s="171" t="str">
        <f>IF($IC$8,II7,"-")</f>
        <v>-</v>
      </c>
      <c r="IE12" s="171" t="str">
        <f>IF($IC$8,IJ7,"-")</f>
        <v>-</v>
      </c>
      <c r="IF12" s="171" t="str">
        <f>IF($IC$8,IK7,"-")</f>
        <v>-</v>
      </c>
      <c r="IG12" s="171" t="str">
        <f>IF($IC$8,IL7,"-")</f>
        <v>-</v>
      </c>
      <c r="IH12" s="126"/>
      <c r="II12" s="126"/>
      <c r="IJ12" s="126"/>
      <c r="IK12" s="126"/>
      <c r="IL12" s="167" t="s">
        <v>167</v>
      </c>
      <c r="IM12" s="171" t="str">
        <f>IF($IM$8,IR7,"-")</f>
        <v>-</v>
      </c>
      <c r="IN12" s="171" t="str">
        <f>IF($IM$8,IS7,"-")</f>
        <v>-</v>
      </c>
      <c r="IO12" s="171" t="str">
        <f>IF($IM$8,IT7,"-")</f>
        <v>-</v>
      </c>
      <c r="IP12" s="171" t="str">
        <f>IF($IM$8,IU7,"-")</f>
        <v>-</v>
      </c>
      <c r="IQ12" s="171" t="str">
        <f>IF($IM$8,IV7,"-")</f>
        <v>-</v>
      </c>
      <c r="IR12" s="126"/>
      <c r="IS12" s="126"/>
      <c r="IT12" s="126"/>
      <c r="IU12" s="126"/>
      <c r="IV12" s="126"/>
      <c r="IW12" s="167" t="s">
        <v>167</v>
      </c>
      <c r="IX12" s="171" t="str">
        <f>IF($IX$8,JC7,"-")</f>
        <v>-</v>
      </c>
      <c r="IY12" s="171" t="str">
        <f>IF($IX$8,JD7,"-")</f>
        <v>-</v>
      </c>
      <c r="IZ12" s="171" t="str">
        <f>IF($IX$8,JE7,"-")</f>
        <v>-</v>
      </c>
      <c r="JA12" s="171" t="str">
        <f>IF($IX$8,JF7,"-")</f>
        <v>-</v>
      </c>
      <c r="JB12" s="171" t="str">
        <f>IF($IX$8,JG7,"-")</f>
        <v>-</v>
      </c>
      <c r="JC12" s="126"/>
      <c r="JD12" s="126"/>
      <c r="JE12" s="126"/>
      <c r="JF12" s="126"/>
      <c r="JG12" s="167" t="s">
        <v>167</v>
      </c>
      <c r="JH12" s="171" t="str">
        <f>IF($JH$8,JM7,"-")</f>
        <v>-</v>
      </c>
      <c r="JI12" s="171" t="str">
        <f>IF($JH$8,JN7,"-")</f>
        <v>-</v>
      </c>
      <c r="JJ12" s="171" t="str">
        <f>IF($JH$8,JO7,"-")</f>
        <v>-</v>
      </c>
      <c r="JK12" s="171" t="str">
        <f>IF($JH$8,JP7,"-")</f>
        <v>-</v>
      </c>
      <c r="JL12" s="171" t="str">
        <f>IF($JH$8,JQ7,"-")</f>
        <v>-</v>
      </c>
      <c r="JM12" s="126"/>
      <c r="JN12" s="126"/>
      <c r="JO12" s="126"/>
      <c r="JP12" s="126"/>
      <c r="JQ12" s="167" t="s">
        <v>167</v>
      </c>
      <c r="JR12" s="171" t="str">
        <f>IF($JR$8,JW7,"-")</f>
        <v>-</v>
      </c>
      <c r="JS12" s="171" t="str">
        <f>IF($JR$8,JX7,"-")</f>
        <v>-</v>
      </c>
      <c r="JT12" s="171" t="str">
        <f>IF($JR$8,JY7,"-")</f>
        <v>-</v>
      </c>
      <c r="JU12" s="171" t="str">
        <f>IF($JR$8,JZ7,"-")</f>
        <v>-</v>
      </c>
      <c r="JV12" s="171" t="str">
        <f>IF($JR$8,KA7,"-")</f>
        <v>-</v>
      </c>
      <c r="JW12" s="126"/>
      <c r="JX12" s="126"/>
      <c r="JY12" s="126"/>
      <c r="JZ12" s="126"/>
      <c r="KA12" s="167" t="s">
        <v>167</v>
      </c>
      <c r="KB12" s="171" t="str">
        <f>IF($KB$8,KG7,"-")</f>
        <v>-</v>
      </c>
      <c r="KC12" s="171" t="str">
        <f>IF($KB$8,KH7,"-")</f>
        <v>-</v>
      </c>
      <c r="KD12" s="171" t="str">
        <f>IF($KB$8,KI7,"-")</f>
        <v>-</v>
      </c>
      <c r="KE12" s="171" t="str">
        <f>IF($KB$8,KJ7,"-")</f>
        <v>-</v>
      </c>
      <c r="KF12" s="171" t="str">
        <f>IF($KB$8,KK7,"-")</f>
        <v>-</v>
      </c>
      <c r="KG12" s="126"/>
      <c r="KH12" s="126"/>
      <c r="KI12" s="126"/>
      <c r="KJ12" s="126"/>
      <c r="KK12" s="167" t="s">
        <v>167</v>
      </c>
      <c r="KL12" s="171" t="str">
        <f>IF($KL$8,KQ7,"-")</f>
        <v>-</v>
      </c>
      <c r="KM12" s="171" t="str">
        <f>IF($KL$8,KR7,"-")</f>
        <v>-</v>
      </c>
      <c r="KN12" s="171" t="str">
        <f>IF($KL$8,KS7,"-")</f>
        <v>-</v>
      </c>
      <c r="KO12" s="171" t="str">
        <f>IF($KL$8,KT7,"-")</f>
        <v>-</v>
      </c>
      <c r="KP12" s="171" t="str">
        <f>IF($KL$8,KU7,"-")</f>
        <v>-</v>
      </c>
      <c r="KQ12" s="126"/>
      <c r="KR12" s="126"/>
      <c r="KS12" s="126"/>
      <c r="KT12" s="126"/>
      <c r="KU12" s="126"/>
      <c r="KV12" s="167" t="s">
        <v>167</v>
      </c>
      <c r="KW12" s="171" t="str">
        <f>IF($KW$8,LB7,"-")</f>
        <v>-</v>
      </c>
      <c r="KX12" s="171" t="str">
        <f>IF($KW$8,LC7,"-")</f>
        <v>-</v>
      </c>
      <c r="KY12" s="171" t="str">
        <f>IF($KW$8,LD7,"-")</f>
        <v>-</v>
      </c>
      <c r="KZ12" s="171" t="str">
        <f>IF($KW$8,LE7,"-")</f>
        <v>-</v>
      </c>
      <c r="LA12" s="171" t="str">
        <f>IF($KW$8,LF7,"-")</f>
        <v>-</v>
      </c>
      <c r="LB12" s="126"/>
      <c r="LC12" s="126"/>
      <c r="LD12" s="126"/>
      <c r="LE12" s="126"/>
      <c r="LF12" s="167" t="s">
        <v>167</v>
      </c>
      <c r="LG12" s="171" t="str">
        <f>IF($LG$8,LL7,"-")</f>
        <v>-</v>
      </c>
      <c r="LH12" s="171" t="str">
        <f>IF($LG$8,LM7,"-")</f>
        <v>-</v>
      </c>
      <c r="LI12" s="171" t="str">
        <f>IF($LG$8,LN7,"-")</f>
        <v>-</v>
      </c>
      <c r="LJ12" s="171" t="str">
        <f>IF($LG$8,LO7,"-")</f>
        <v>-</v>
      </c>
      <c r="LK12" s="171" t="str">
        <f>IF($LG$8,LP7,"-")</f>
        <v>-</v>
      </c>
      <c r="LL12" s="126"/>
      <c r="LM12" s="126"/>
      <c r="LN12" s="126"/>
      <c r="LO12" s="126"/>
      <c r="LP12" s="167" t="s">
        <v>167</v>
      </c>
      <c r="LQ12" s="171" t="str">
        <f>IF($LQ$8,LV7,"-")</f>
        <v>-</v>
      </c>
      <c r="LR12" s="171" t="str">
        <f>IF($LQ$8,LW7,"-")</f>
        <v>-</v>
      </c>
      <c r="LS12" s="171" t="str">
        <f>IF($LQ$8,LX7,"-")</f>
        <v>-</v>
      </c>
      <c r="LT12" s="171" t="str">
        <f>IF($LQ$8,LY7,"-")</f>
        <v>-</v>
      </c>
      <c r="LU12" s="171" t="str">
        <f>IF($LQ$8,LZ7,"-")</f>
        <v>-</v>
      </c>
      <c r="LV12" s="126"/>
      <c r="LW12" s="126"/>
      <c r="LX12" s="126"/>
      <c r="LY12" s="126"/>
      <c r="LZ12" s="167" t="s">
        <v>167</v>
      </c>
      <c r="MA12" s="171" t="str">
        <f>IF($MA$8,MF7,"-")</f>
        <v>-</v>
      </c>
      <c r="MB12" s="171" t="str">
        <f>IF($MA$8,MG7,"-")</f>
        <v>-</v>
      </c>
      <c r="MC12" s="171" t="str">
        <f>IF($MA$8,MH7,"-")</f>
        <v>-</v>
      </c>
      <c r="MD12" s="171" t="str">
        <f>IF($MA$8,MI7,"-")</f>
        <v>-</v>
      </c>
      <c r="ME12" s="171" t="str">
        <f>IF($MA$8,MJ7,"-")</f>
        <v>-</v>
      </c>
      <c r="MF12" s="126"/>
      <c r="MG12" s="126"/>
      <c r="MH12" s="126"/>
      <c r="MI12" s="126"/>
      <c r="MJ12" s="167" t="s">
        <v>167</v>
      </c>
      <c r="MK12" s="171" t="str">
        <f>IF($MK$8,MP7,"-")</f>
        <v>-</v>
      </c>
      <c r="ML12" s="171" t="str">
        <f>IF($MK$8,MQ7,"-")</f>
        <v>-</v>
      </c>
      <c r="MM12" s="171" t="str">
        <f>IF($MK$8,MR7,"-")</f>
        <v>-</v>
      </c>
      <c r="MN12" s="171" t="str">
        <f>IF($MK$8,MS7,"-")</f>
        <v>-</v>
      </c>
      <c r="MO12" s="171" t="str">
        <f>IF($MK$8,MT7,"-")</f>
        <v>-</v>
      </c>
      <c r="MP12" s="126"/>
      <c r="MQ12" s="126"/>
      <c r="MR12" s="126"/>
      <c r="MS12" s="126"/>
      <c r="MT12" s="126"/>
      <c r="MU12" s="126"/>
      <c r="MV12" s="126"/>
      <c r="MW12" s="126"/>
      <c r="MX12" s="126"/>
      <c r="MY12" s="126"/>
      <c r="MZ12" s="126"/>
      <c r="NA12" s="126"/>
      <c r="NB12" s="126"/>
      <c r="NC12" s="126"/>
      <c r="ND12" s="126"/>
      <c r="NE12" s="126"/>
      <c r="NF12" s="126"/>
      <c r="NG12" s="126"/>
      <c r="NH12" s="126"/>
      <c r="NI12" s="126"/>
      <c r="NJ12" s="126"/>
    </row>
    <row r="13" spans="1:374">
      <c r="A13" s="2"/>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58"/>
      <c r="AX13" s="167" t="s">
        <v>168</v>
      </c>
      <c r="AY13" s="171">
        <f>$BI$7</f>
        <v>100</v>
      </c>
      <c r="AZ13" s="171">
        <f>$BI$7</f>
        <v>100</v>
      </c>
      <c r="BA13" s="171">
        <f>$BI$7</f>
        <v>100</v>
      </c>
      <c r="BB13" s="171">
        <f>$BI$7</f>
        <v>100</v>
      </c>
      <c r="BC13" s="171">
        <f>$BI$7</f>
        <v>100</v>
      </c>
      <c r="BD13" s="126"/>
      <c r="BE13" s="126"/>
      <c r="BF13" s="126"/>
      <c r="BG13" s="126"/>
      <c r="BH13" s="126"/>
      <c r="BI13" s="167" t="s">
        <v>168</v>
      </c>
      <c r="BJ13" s="171">
        <f>$BT$7</f>
        <v>100</v>
      </c>
      <c r="BK13" s="171">
        <f>$BT$7</f>
        <v>100</v>
      </c>
      <c r="BL13" s="171">
        <f>$BT$7</f>
        <v>100</v>
      </c>
      <c r="BM13" s="171">
        <f>$BT$7</f>
        <v>100</v>
      </c>
      <c r="BN13" s="171">
        <f>$BT$7</f>
        <v>100</v>
      </c>
      <c r="BO13" s="126"/>
      <c r="BP13" s="126"/>
      <c r="BQ13" s="126"/>
      <c r="BR13" s="126"/>
      <c r="BS13" s="126"/>
      <c r="BT13" s="167" t="s">
        <v>168</v>
      </c>
      <c r="BU13" s="171" t="str">
        <f>$CE$7</f>
        <v>-</v>
      </c>
      <c r="BV13" s="171" t="str">
        <f>$CE$7</f>
        <v>-</v>
      </c>
      <c r="BW13" s="171" t="str">
        <f>$CE$7</f>
        <v>-</v>
      </c>
      <c r="BX13" s="171" t="str">
        <f>$CE$7</f>
        <v>-</v>
      </c>
      <c r="BY13" s="171" t="str">
        <f>$CE$7</f>
        <v>-</v>
      </c>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6"/>
      <c r="FG13" s="126"/>
      <c r="FH13" s="126"/>
      <c r="FI13" s="126"/>
      <c r="FJ13" s="126"/>
      <c r="FK13" s="126"/>
      <c r="FL13" s="126"/>
      <c r="FM13" s="126"/>
      <c r="FN13" s="126"/>
      <c r="FO13" s="126"/>
      <c r="FP13" s="126"/>
      <c r="FQ13" s="126"/>
      <c r="FR13" s="126"/>
      <c r="FS13" s="126"/>
      <c r="FT13" s="126"/>
      <c r="FU13" s="126"/>
      <c r="FV13" s="126"/>
      <c r="FW13" s="126"/>
      <c r="FX13" s="126"/>
      <c r="FY13" s="126"/>
      <c r="FZ13" s="126"/>
      <c r="GA13" s="126"/>
      <c r="GB13" s="126"/>
      <c r="GC13" s="126"/>
      <c r="GD13" s="126"/>
      <c r="GE13" s="126"/>
      <c r="GF13" s="126"/>
      <c r="GG13" s="126"/>
      <c r="GH13" s="126"/>
      <c r="GI13" s="126"/>
      <c r="GJ13" s="126"/>
      <c r="GK13" s="126"/>
      <c r="GL13" s="126"/>
      <c r="GM13" s="126"/>
      <c r="GN13" s="126"/>
      <c r="GO13" s="126"/>
      <c r="GP13" s="126"/>
      <c r="GQ13" s="126"/>
      <c r="GR13" s="126"/>
      <c r="GS13" s="126"/>
      <c r="GT13" s="126"/>
      <c r="GU13" s="126"/>
      <c r="GV13" s="126"/>
      <c r="GW13" s="126"/>
      <c r="GX13" s="126"/>
      <c r="GY13" s="126"/>
      <c r="GZ13" s="126"/>
      <c r="HA13" s="126"/>
      <c r="HB13" s="126"/>
      <c r="HC13" s="126"/>
      <c r="HD13" s="126"/>
      <c r="HE13" s="126"/>
      <c r="HF13" s="126"/>
      <c r="HG13" s="126"/>
      <c r="HH13" s="126"/>
      <c r="HI13" s="126"/>
      <c r="HJ13" s="126"/>
      <c r="HK13" s="126"/>
      <c r="HL13" s="126"/>
      <c r="HM13" s="126"/>
      <c r="HN13" s="126"/>
      <c r="HO13" s="126"/>
      <c r="HP13" s="126"/>
      <c r="HQ13" s="126"/>
      <c r="HR13" s="126"/>
      <c r="HS13" s="126"/>
      <c r="HT13" s="126"/>
      <c r="HU13" s="126"/>
      <c r="HV13" s="126"/>
      <c r="HW13" s="126"/>
      <c r="HX13" s="126"/>
      <c r="HY13" s="126"/>
      <c r="HZ13" s="126"/>
      <c r="IA13" s="126"/>
      <c r="IB13" s="126"/>
      <c r="IC13" s="126"/>
      <c r="ID13" s="126"/>
      <c r="IE13" s="126"/>
      <c r="IF13" s="126"/>
      <c r="IG13" s="126"/>
      <c r="IH13" s="126"/>
      <c r="II13" s="126"/>
      <c r="IJ13" s="126"/>
      <c r="IK13" s="126"/>
      <c r="IL13" s="126"/>
      <c r="IM13" s="126"/>
      <c r="IN13" s="126"/>
      <c r="IO13" s="126"/>
      <c r="IP13" s="126"/>
      <c r="IQ13" s="126"/>
      <c r="IR13" s="126"/>
      <c r="IS13" s="126"/>
      <c r="IT13" s="126"/>
      <c r="IU13" s="126"/>
      <c r="IV13" s="126"/>
      <c r="IW13" s="126"/>
      <c r="IX13" s="126"/>
      <c r="IY13" s="126"/>
      <c r="IZ13" s="126"/>
      <c r="JA13" s="126"/>
      <c r="JB13" s="126"/>
      <c r="JC13" s="126"/>
      <c r="JD13" s="126"/>
      <c r="JE13" s="126"/>
      <c r="JF13" s="126"/>
      <c r="JG13" s="126"/>
      <c r="JH13" s="126"/>
      <c r="JI13" s="126"/>
      <c r="JJ13" s="126"/>
      <c r="JK13" s="126"/>
      <c r="JL13" s="126"/>
      <c r="JM13" s="126"/>
      <c r="JN13" s="126"/>
      <c r="JO13" s="126"/>
      <c r="JP13" s="126"/>
      <c r="JQ13" s="126"/>
      <c r="JR13" s="126"/>
      <c r="JS13" s="126"/>
      <c r="JT13" s="126"/>
      <c r="JU13" s="126"/>
      <c r="JV13" s="126"/>
      <c r="JW13" s="126"/>
      <c r="JX13" s="126"/>
      <c r="JY13" s="126"/>
      <c r="JZ13" s="126"/>
      <c r="KA13" s="126"/>
      <c r="KB13" s="126"/>
      <c r="KC13" s="126"/>
      <c r="KD13" s="126"/>
      <c r="KE13" s="126"/>
      <c r="KF13" s="126"/>
      <c r="KG13" s="126"/>
      <c r="KH13" s="126"/>
      <c r="KI13" s="126"/>
      <c r="KJ13" s="126"/>
      <c r="KK13" s="126"/>
      <c r="KL13" s="126"/>
      <c r="KM13" s="126"/>
      <c r="KN13" s="126"/>
      <c r="KO13" s="126"/>
      <c r="KP13" s="126"/>
      <c r="KQ13" s="126"/>
      <c r="KR13" s="126"/>
      <c r="KS13" s="126"/>
      <c r="KT13" s="126"/>
      <c r="KU13" s="126"/>
      <c r="KV13" s="126"/>
      <c r="KW13" s="126"/>
      <c r="KX13" s="126"/>
      <c r="KY13" s="126"/>
      <c r="KZ13" s="126"/>
      <c r="LA13" s="126"/>
      <c r="LB13" s="126"/>
      <c r="LC13" s="126"/>
      <c r="LD13" s="126"/>
      <c r="LE13" s="126"/>
      <c r="LF13" s="126"/>
      <c r="LG13" s="126"/>
      <c r="LH13" s="126"/>
      <c r="LI13" s="126"/>
      <c r="LJ13" s="126"/>
      <c r="LK13" s="126"/>
      <c r="LL13" s="126"/>
      <c r="LM13" s="126"/>
      <c r="LN13" s="126"/>
      <c r="LO13" s="126"/>
      <c r="LP13" s="126"/>
      <c r="LQ13" s="126"/>
      <c r="LR13" s="126"/>
      <c r="LS13" s="126"/>
      <c r="LT13" s="126"/>
      <c r="LU13" s="126"/>
      <c r="LV13" s="126"/>
      <c r="LW13" s="126"/>
      <c r="LX13" s="126"/>
      <c r="LY13" s="126"/>
      <c r="LZ13" s="126"/>
      <c r="MA13" s="126"/>
      <c r="MB13" s="126"/>
      <c r="MC13" s="126"/>
      <c r="MD13" s="126"/>
      <c r="ME13" s="126"/>
      <c r="MF13" s="126"/>
      <c r="MG13" s="126"/>
      <c r="MH13" s="126"/>
      <c r="MI13" s="126"/>
      <c r="MJ13" s="126"/>
      <c r="MK13" s="126"/>
      <c r="ML13" s="126"/>
      <c r="MM13" s="126"/>
      <c r="MN13" s="126"/>
      <c r="MO13" s="126"/>
      <c r="MP13" s="126"/>
      <c r="MQ13" s="126"/>
      <c r="MR13" s="126"/>
      <c r="MS13" s="126"/>
      <c r="MT13" s="126"/>
      <c r="MU13" s="126"/>
      <c r="MV13" s="126"/>
      <c r="MW13" s="126"/>
      <c r="MX13" s="126"/>
      <c r="MY13" s="126"/>
      <c r="MZ13" s="126"/>
      <c r="NA13" s="126"/>
      <c r="NB13" s="126"/>
      <c r="NC13" s="126"/>
      <c r="ND13" s="126"/>
      <c r="NE13" s="126"/>
      <c r="NF13" s="126"/>
      <c r="NG13" s="126"/>
      <c r="NH13" s="126"/>
      <c r="NI13" s="126"/>
      <c r="NJ13" s="126"/>
    </row>
    <row r="14" spans="1:374">
      <c r="A14" s="120"/>
      <c r="B14" s="129" t="s">
        <v>7</v>
      </c>
      <c r="C14" s="131"/>
      <c r="D14" s="132"/>
      <c r="E14" s="131"/>
      <c r="F14" s="137" t="s">
        <v>169</v>
      </c>
      <c r="G14" s="137"/>
      <c r="H14" s="131"/>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64"/>
      <c r="AX14" s="164"/>
      <c r="AY14" s="164"/>
      <c r="AZ14" s="164"/>
      <c r="BA14" s="164"/>
      <c r="BB14" s="164"/>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c r="IU14" s="132"/>
      <c r="IV14" s="132"/>
      <c r="IW14" s="132"/>
      <c r="IX14" s="132"/>
      <c r="IY14" s="132"/>
      <c r="IZ14" s="132"/>
      <c r="JA14" s="132"/>
      <c r="JB14" s="132"/>
      <c r="JC14" s="132"/>
      <c r="JD14" s="132"/>
      <c r="JE14" s="132"/>
      <c r="JF14" s="132"/>
      <c r="JG14" s="132"/>
      <c r="JH14" s="132"/>
      <c r="JI14" s="132"/>
      <c r="JJ14" s="132"/>
      <c r="JK14" s="132"/>
      <c r="JL14" s="132"/>
      <c r="JM14" s="132"/>
      <c r="JN14" s="132"/>
      <c r="JO14" s="132"/>
      <c r="JP14" s="132"/>
      <c r="JQ14" s="132"/>
      <c r="JR14" s="132"/>
      <c r="JS14" s="132"/>
      <c r="JT14" s="132"/>
      <c r="JU14" s="132"/>
      <c r="JV14" s="132"/>
      <c r="JW14" s="132"/>
      <c r="JX14" s="132"/>
      <c r="JY14" s="132"/>
      <c r="JZ14" s="132"/>
      <c r="KA14" s="132"/>
      <c r="KB14" s="132"/>
      <c r="KC14" s="132"/>
      <c r="KD14" s="132"/>
      <c r="KE14" s="132"/>
      <c r="KF14" s="132"/>
      <c r="KG14" s="132"/>
      <c r="KH14" s="132"/>
      <c r="KI14" s="132"/>
      <c r="KJ14" s="132"/>
      <c r="KK14" s="132"/>
      <c r="KL14" s="132"/>
      <c r="KM14" s="132"/>
      <c r="KN14" s="132"/>
      <c r="KO14" s="132"/>
      <c r="KP14" s="132"/>
      <c r="KQ14" s="132"/>
      <c r="KR14" s="132"/>
      <c r="KS14" s="132"/>
      <c r="KT14" s="132"/>
      <c r="KU14" s="132"/>
      <c r="KV14" s="132"/>
      <c r="KW14" s="132"/>
      <c r="KX14" s="132"/>
      <c r="KY14" s="132"/>
      <c r="KZ14" s="132"/>
      <c r="LA14" s="132"/>
      <c r="LB14" s="132"/>
      <c r="LC14" s="132"/>
      <c r="LD14" s="132"/>
      <c r="LE14" s="132"/>
      <c r="LF14" s="132"/>
      <c r="LG14" s="132"/>
      <c r="LH14" s="132"/>
      <c r="LI14" s="132"/>
      <c r="LJ14" s="132"/>
      <c r="LK14" s="132"/>
      <c r="LL14" s="132"/>
      <c r="LM14" s="132"/>
      <c r="LN14" s="132"/>
      <c r="LO14" s="132"/>
      <c r="LP14" s="132"/>
      <c r="LQ14" s="132"/>
      <c r="LR14" s="132"/>
      <c r="LS14" s="132"/>
      <c r="LT14" s="132"/>
      <c r="LU14" s="132"/>
      <c r="LV14" s="132"/>
      <c r="LW14" s="132"/>
      <c r="LX14" s="132"/>
      <c r="LY14" s="132"/>
      <c r="LZ14" s="132"/>
      <c r="MA14" s="132"/>
      <c r="MB14" s="132"/>
      <c r="MC14" s="132"/>
      <c r="MD14" s="132"/>
      <c r="ME14" s="132"/>
      <c r="MF14" s="132"/>
      <c r="MG14" s="132"/>
      <c r="MH14" s="132"/>
      <c r="MI14" s="132"/>
      <c r="MJ14" s="132"/>
      <c r="MK14" s="132"/>
      <c r="ML14" s="132"/>
      <c r="MM14" s="132"/>
      <c r="MN14" s="132"/>
      <c r="MO14" s="132"/>
      <c r="MP14" s="132"/>
      <c r="MQ14" s="132"/>
      <c r="MR14" s="132"/>
      <c r="MS14" s="132"/>
      <c r="MT14" s="132"/>
      <c r="MU14" s="132"/>
      <c r="MV14" s="132"/>
      <c r="MW14" s="132"/>
      <c r="MX14" s="132"/>
      <c r="MY14" s="132"/>
      <c r="MZ14" s="132"/>
      <c r="NA14" s="132"/>
      <c r="NB14" s="132"/>
      <c r="NC14" s="132"/>
      <c r="ND14" s="132"/>
      <c r="NE14" s="132"/>
      <c r="NF14" s="132"/>
      <c r="NG14" s="132"/>
      <c r="NH14" s="132"/>
      <c r="NI14" s="132"/>
      <c r="NJ14" s="132"/>
    </row>
    <row r="15" spans="1:374">
      <c r="A15" s="120">
        <v>1</v>
      </c>
      <c r="B15" s="130" t="s">
        <v>170</v>
      </c>
      <c r="C15" s="130"/>
      <c r="D15" s="132"/>
      <c r="E15" s="120">
        <v>1</v>
      </c>
      <c r="F15" s="130" t="s">
        <v>32</v>
      </c>
      <c r="G15" s="130"/>
      <c r="H15" s="130" t="s">
        <v>171</v>
      </c>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64"/>
      <c r="AX15" s="164" t="s">
        <v>173</v>
      </c>
      <c r="AY15" s="132"/>
      <c r="AZ15" s="132"/>
      <c r="BA15" s="132"/>
      <c r="BB15" s="132"/>
      <c r="BC15" s="132"/>
      <c r="BD15" s="132"/>
      <c r="BE15" s="132"/>
      <c r="BF15" s="132"/>
      <c r="BG15" s="132"/>
      <c r="BH15" s="132"/>
      <c r="BI15" s="164" t="s">
        <v>173</v>
      </c>
      <c r="BJ15" s="132"/>
      <c r="BK15" s="132"/>
      <c r="BL15" s="132"/>
      <c r="BM15" s="132"/>
      <c r="BN15" s="132"/>
      <c r="BO15" s="132"/>
      <c r="BP15" s="132"/>
      <c r="BQ15" s="132"/>
      <c r="BR15" s="132"/>
      <c r="BS15" s="132"/>
      <c r="BT15" s="164" t="s">
        <v>173</v>
      </c>
      <c r="BU15" s="132"/>
      <c r="BV15" s="132"/>
      <c r="BW15" s="132"/>
      <c r="BX15" s="132"/>
      <c r="BY15" s="132"/>
      <c r="BZ15" s="132"/>
      <c r="CA15" s="132"/>
      <c r="CB15" s="132"/>
      <c r="CC15" s="132"/>
      <c r="CD15" s="132"/>
      <c r="CE15" s="164" t="s">
        <v>173</v>
      </c>
      <c r="CF15" s="132"/>
      <c r="CG15" s="132"/>
      <c r="CH15" s="132"/>
      <c r="CI15" s="132"/>
      <c r="CJ15" s="132"/>
      <c r="CK15" s="132"/>
      <c r="CL15" s="132"/>
      <c r="CM15" s="132"/>
      <c r="CN15" s="132"/>
      <c r="CO15" s="164" t="s">
        <v>173</v>
      </c>
      <c r="CP15" s="132"/>
      <c r="CQ15" s="132"/>
      <c r="CR15" s="132"/>
      <c r="CS15" s="132"/>
      <c r="CT15" s="132"/>
      <c r="CU15" s="132"/>
      <c r="CV15" s="132"/>
      <c r="CW15" s="132"/>
      <c r="CX15" s="132"/>
      <c r="CY15" s="132"/>
      <c r="CZ15" s="164" t="s">
        <v>173</v>
      </c>
      <c r="DA15" s="132"/>
      <c r="DB15" s="132"/>
      <c r="DC15" s="132"/>
      <c r="DD15" s="132"/>
      <c r="DE15" s="132"/>
      <c r="DF15" s="132"/>
      <c r="DG15" s="132"/>
      <c r="DH15" s="132"/>
      <c r="DI15" s="132"/>
      <c r="DJ15" s="164" t="s">
        <v>173</v>
      </c>
      <c r="DK15" s="132"/>
      <c r="DL15" s="132"/>
      <c r="DM15" s="132"/>
      <c r="DN15" s="132"/>
      <c r="DO15" s="132"/>
      <c r="DP15" s="132"/>
      <c r="DQ15" s="132"/>
      <c r="DR15" s="132"/>
      <c r="DS15" s="132"/>
      <c r="DT15" s="164" t="s">
        <v>173</v>
      </c>
      <c r="DU15" s="132"/>
      <c r="DV15" s="132"/>
      <c r="DW15" s="132"/>
      <c r="DX15" s="132"/>
      <c r="DY15" s="132"/>
      <c r="DZ15" s="132"/>
      <c r="EA15" s="132"/>
      <c r="EB15" s="132"/>
      <c r="EC15" s="132"/>
      <c r="ED15" s="164" t="s">
        <v>173</v>
      </c>
      <c r="EE15" s="132"/>
      <c r="EF15" s="132"/>
      <c r="EG15" s="132"/>
      <c r="EH15" s="132"/>
      <c r="EI15" s="132"/>
      <c r="EJ15" s="132"/>
      <c r="EK15" s="132"/>
      <c r="EL15" s="132"/>
      <c r="EM15" s="132"/>
      <c r="EN15" s="164" t="s">
        <v>173</v>
      </c>
      <c r="EO15" s="132"/>
      <c r="EP15" s="132"/>
      <c r="EQ15" s="132"/>
      <c r="ER15" s="132"/>
      <c r="ES15" s="132"/>
      <c r="ET15" s="132"/>
      <c r="EU15" s="132"/>
      <c r="EV15" s="132"/>
      <c r="EW15" s="132"/>
      <c r="EX15" s="132"/>
      <c r="EY15" s="164" t="s">
        <v>173</v>
      </c>
      <c r="EZ15" s="132"/>
      <c r="FA15" s="132"/>
      <c r="FB15" s="132"/>
      <c r="FC15" s="132"/>
      <c r="FD15" s="132"/>
      <c r="FE15" s="132"/>
      <c r="FF15" s="132"/>
      <c r="FG15" s="132"/>
      <c r="FH15" s="132"/>
      <c r="FI15" s="164" t="s">
        <v>173</v>
      </c>
      <c r="FJ15" s="132"/>
      <c r="FK15" s="132"/>
      <c r="FL15" s="132"/>
      <c r="FM15" s="132"/>
      <c r="FN15" s="132"/>
      <c r="FO15" s="132"/>
      <c r="FP15" s="132"/>
      <c r="FQ15" s="132"/>
      <c r="FR15" s="132"/>
      <c r="FS15" s="164" t="s">
        <v>173</v>
      </c>
      <c r="FT15" s="132"/>
      <c r="FU15" s="132"/>
      <c r="FV15" s="132"/>
      <c r="FW15" s="132"/>
      <c r="FX15" s="132"/>
      <c r="FY15" s="132"/>
      <c r="FZ15" s="132"/>
      <c r="GA15" s="132"/>
      <c r="GB15" s="132"/>
      <c r="GC15" s="164" t="s">
        <v>173</v>
      </c>
      <c r="GD15" s="132"/>
      <c r="GE15" s="132"/>
      <c r="GF15" s="132"/>
      <c r="GG15" s="132"/>
      <c r="GH15" s="132"/>
      <c r="GI15" s="132"/>
      <c r="GJ15" s="132"/>
      <c r="GK15" s="132"/>
      <c r="GL15" s="132"/>
      <c r="GM15" s="164" t="s">
        <v>173</v>
      </c>
      <c r="GN15" s="132"/>
      <c r="GO15" s="132"/>
      <c r="GP15" s="132"/>
      <c r="GQ15" s="132"/>
      <c r="GR15" s="132"/>
      <c r="GS15" s="132"/>
      <c r="GT15" s="132"/>
      <c r="GU15" s="132"/>
      <c r="GV15" s="132"/>
      <c r="GW15" s="132"/>
      <c r="GX15" s="164" t="s">
        <v>173</v>
      </c>
      <c r="GY15" s="132"/>
      <c r="GZ15" s="132"/>
      <c r="HA15" s="132"/>
      <c r="HB15" s="132"/>
      <c r="HC15" s="132"/>
      <c r="HD15" s="132"/>
      <c r="HE15" s="132"/>
      <c r="HF15" s="132"/>
      <c r="HG15" s="132"/>
      <c r="HH15" s="164" t="s">
        <v>173</v>
      </c>
      <c r="HI15" s="132"/>
      <c r="HJ15" s="132"/>
      <c r="HK15" s="132"/>
      <c r="HL15" s="132"/>
      <c r="HM15" s="132"/>
      <c r="HN15" s="132"/>
      <c r="HO15" s="132"/>
      <c r="HP15" s="132"/>
      <c r="HQ15" s="132"/>
      <c r="HR15" s="164" t="s">
        <v>173</v>
      </c>
      <c r="HS15" s="132"/>
      <c r="HT15" s="132"/>
      <c r="HU15" s="132"/>
      <c r="HV15" s="132"/>
      <c r="HW15" s="132"/>
      <c r="HX15" s="132"/>
      <c r="HY15" s="132"/>
      <c r="HZ15" s="132"/>
      <c r="IA15" s="132"/>
      <c r="IB15" s="164" t="s">
        <v>173</v>
      </c>
      <c r="IC15" s="132"/>
      <c r="ID15" s="132"/>
      <c r="IE15" s="132"/>
      <c r="IF15" s="132"/>
      <c r="IG15" s="132"/>
      <c r="IH15" s="132"/>
      <c r="II15" s="132"/>
      <c r="IJ15" s="132"/>
      <c r="IK15" s="132"/>
      <c r="IL15" s="164" t="s">
        <v>173</v>
      </c>
      <c r="IM15" s="132"/>
      <c r="IN15" s="132"/>
      <c r="IO15" s="132"/>
      <c r="IP15" s="132"/>
      <c r="IQ15" s="132"/>
      <c r="IR15" s="132"/>
      <c r="IS15" s="132"/>
      <c r="IT15" s="132"/>
      <c r="IU15" s="132"/>
      <c r="IV15" s="132"/>
      <c r="IW15" s="164" t="s">
        <v>173</v>
      </c>
      <c r="IX15" s="132"/>
      <c r="IY15" s="132"/>
      <c r="IZ15" s="132"/>
      <c r="JA15" s="132"/>
      <c r="JB15" s="132"/>
      <c r="JC15" s="132"/>
      <c r="JD15" s="132"/>
      <c r="JE15" s="132"/>
      <c r="JF15" s="132"/>
      <c r="JG15" s="164" t="s">
        <v>173</v>
      </c>
      <c r="JH15" s="132"/>
      <c r="JI15" s="132"/>
      <c r="JJ15" s="132"/>
      <c r="JK15" s="132"/>
      <c r="JL15" s="132"/>
      <c r="JM15" s="132"/>
      <c r="JN15" s="132"/>
      <c r="JO15" s="132"/>
      <c r="JP15" s="132"/>
      <c r="JQ15" s="164" t="s">
        <v>173</v>
      </c>
      <c r="JR15" s="132"/>
      <c r="JS15" s="132"/>
      <c r="JT15" s="132"/>
      <c r="JU15" s="132"/>
      <c r="JV15" s="132"/>
      <c r="JW15" s="132"/>
      <c r="JX15" s="132"/>
      <c r="JY15" s="132"/>
      <c r="JZ15" s="132"/>
      <c r="KA15" s="164" t="s">
        <v>173</v>
      </c>
      <c r="KB15" s="132"/>
      <c r="KC15" s="132"/>
      <c r="KD15" s="132"/>
      <c r="KE15" s="132"/>
      <c r="KF15" s="132"/>
      <c r="KG15" s="132"/>
      <c r="KH15" s="132"/>
      <c r="KI15" s="132"/>
      <c r="KJ15" s="132"/>
      <c r="KK15" s="164" t="s">
        <v>173</v>
      </c>
      <c r="KL15" s="132"/>
      <c r="KM15" s="132"/>
      <c r="KN15" s="132"/>
      <c r="KO15" s="132"/>
      <c r="KP15" s="132"/>
      <c r="KQ15" s="132"/>
      <c r="KR15" s="132"/>
      <c r="KS15" s="132"/>
      <c r="KT15" s="132"/>
      <c r="KU15" s="132"/>
      <c r="KV15" s="164" t="s">
        <v>173</v>
      </c>
      <c r="KW15" s="132"/>
      <c r="KX15" s="132"/>
      <c r="KY15" s="132"/>
      <c r="KZ15" s="132"/>
      <c r="LA15" s="132"/>
      <c r="LB15" s="132"/>
      <c r="LC15" s="132"/>
      <c r="LD15" s="132"/>
      <c r="LE15" s="132"/>
      <c r="LF15" s="164" t="s">
        <v>173</v>
      </c>
      <c r="LG15" s="132"/>
      <c r="LH15" s="132"/>
      <c r="LI15" s="132"/>
      <c r="LJ15" s="132"/>
      <c r="LK15" s="132"/>
      <c r="LL15" s="132"/>
      <c r="LM15" s="132"/>
      <c r="LN15" s="132"/>
      <c r="LO15" s="132"/>
      <c r="LP15" s="164" t="s">
        <v>173</v>
      </c>
      <c r="LQ15" s="132"/>
      <c r="LR15" s="132"/>
      <c r="LS15" s="132"/>
      <c r="LT15" s="132"/>
      <c r="LU15" s="132"/>
      <c r="LV15" s="132"/>
      <c r="LW15" s="132"/>
      <c r="LX15" s="132"/>
      <c r="LY15" s="132"/>
      <c r="LZ15" s="164" t="s">
        <v>173</v>
      </c>
      <c r="MA15" s="132"/>
      <c r="MB15" s="132"/>
      <c r="MC15" s="132"/>
      <c r="MD15" s="132"/>
      <c r="ME15" s="132"/>
      <c r="MF15" s="132"/>
      <c r="MG15" s="132"/>
      <c r="MH15" s="132"/>
      <c r="MI15" s="132"/>
      <c r="MJ15" s="164" t="s">
        <v>173</v>
      </c>
      <c r="MK15" s="132"/>
      <c r="ML15" s="132"/>
      <c r="MM15" s="132"/>
      <c r="MN15" s="132"/>
      <c r="MO15" s="132"/>
      <c r="MP15" s="132"/>
      <c r="MQ15" s="132"/>
      <c r="MR15" s="132"/>
      <c r="MS15" s="132"/>
      <c r="MT15" s="132"/>
      <c r="MU15" s="132"/>
      <c r="MV15" s="132"/>
      <c r="MW15" s="132"/>
      <c r="MX15" s="132"/>
      <c r="MY15" s="132"/>
      <c r="MZ15" s="132"/>
      <c r="NA15" s="132"/>
      <c r="NB15" s="132"/>
      <c r="NC15" s="132"/>
      <c r="ND15" s="132"/>
      <c r="NE15" s="132"/>
      <c r="NF15" s="132"/>
      <c r="NG15" s="132"/>
      <c r="NH15" s="132"/>
      <c r="NI15" s="132"/>
      <c r="NJ15" s="132"/>
    </row>
    <row r="16" spans="1:374">
      <c r="A16" s="120">
        <f t="shared" ref="A16:A34" si="2">A15+1</f>
        <v>2</v>
      </c>
      <c r="B16" s="130" t="s">
        <v>175</v>
      </c>
      <c r="C16" s="130"/>
      <c r="D16" s="132"/>
      <c r="E16" s="120">
        <f>E15+1</f>
        <v>2</v>
      </c>
      <c r="F16" s="130" t="s">
        <v>36</v>
      </c>
      <c r="G16" s="130"/>
      <c r="H16" s="130" t="s">
        <v>176</v>
      </c>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64"/>
      <c r="AX16" s="164"/>
      <c r="AY16" s="172">
        <f>$B$10</f>
        <v>41640</v>
      </c>
      <c r="AZ16" s="172">
        <f>$C$10</f>
        <v>42005</v>
      </c>
      <c r="BA16" s="172">
        <f>$D$10</f>
        <v>42370</v>
      </c>
      <c r="BB16" s="172">
        <f>$E$10</f>
        <v>42736</v>
      </c>
      <c r="BC16" s="172">
        <f>$F$10</f>
        <v>43101</v>
      </c>
      <c r="BD16" s="132"/>
      <c r="BE16" s="132"/>
      <c r="BF16" s="132"/>
      <c r="BG16" s="132"/>
      <c r="BH16" s="132"/>
      <c r="BI16" s="164"/>
      <c r="BJ16" s="172">
        <f>$B$10</f>
        <v>41640</v>
      </c>
      <c r="BK16" s="172">
        <f>$C$10</f>
        <v>42005</v>
      </c>
      <c r="BL16" s="172">
        <f>$D$10</f>
        <v>42370</v>
      </c>
      <c r="BM16" s="172">
        <f>$E$10</f>
        <v>42736</v>
      </c>
      <c r="BN16" s="172">
        <f>$F$10</f>
        <v>43101</v>
      </c>
      <c r="BO16" s="132"/>
      <c r="BP16" s="132"/>
      <c r="BQ16" s="132"/>
      <c r="BR16" s="132"/>
      <c r="BS16" s="132"/>
      <c r="BT16" s="164"/>
      <c r="BU16" s="172">
        <f>$B$10</f>
        <v>41640</v>
      </c>
      <c r="BV16" s="172">
        <f>$C$10</f>
        <v>42005</v>
      </c>
      <c r="BW16" s="172">
        <f>$D$10</f>
        <v>42370</v>
      </c>
      <c r="BX16" s="172">
        <f>$E$10</f>
        <v>42736</v>
      </c>
      <c r="BY16" s="172">
        <f>$F$10</f>
        <v>43101</v>
      </c>
      <c r="BZ16" s="132"/>
      <c r="CA16" s="132"/>
      <c r="CB16" s="132"/>
      <c r="CC16" s="132"/>
      <c r="CD16" s="132"/>
      <c r="CE16" s="164"/>
      <c r="CF16" s="172">
        <f>$B$10</f>
        <v>41640</v>
      </c>
      <c r="CG16" s="172">
        <f>$C$10</f>
        <v>42005</v>
      </c>
      <c r="CH16" s="172">
        <f>$D$10</f>
        <v>42370</v>
      </c>
      <c r="CI16" s="172">
        <f>$E$10</f>
        <v>42736</v>
      </c>
      <c r="CJ16" s="172">
        <f>$F$10</f>
        <v>43101</v>
      </c>
      <c r="CK16" s="132"/>
      <c r="CL16" s="132"/>
      <c r="CM16" s="132"/>
      <c r="CN16" s="132"/>
      <c r="CO16" s="164"/>
      <c r="CP16" s="172">
        <f>$B$10</f>
        <v>41640</v>
      </c>
      <c r="CQ16" s="172">
        <f>$C$10</f>
        <v>42005</v>
      </c>
      <c r="CR16" s="172">
        <f>$D$10</f>
        <v>42370</v>
      </c>
      <c r="CS16" s="172">
        <f>$E$10</f>
        <v>42736</v>
      </c>
      <c r="CT16" s="172">
        <f>$F$10</f>
        <v>43101</v>
      </c>
      <c r="CU16" s="132"/>
      <c r="CV16" s="132"/>
      <c r="CW16" s="132"/>
      <c r="CX16" s="132"/>
      <c r="CY16" s="132"/>
      <c r="CZ16" s="164"/>
      <c r="DA16" s="172">
        <f>$B$10</f>
        <v>41640</v>
      </c>
      <c r="DB16" s="172">
        <f>$C$10</f>
        <v>42005</v>
      </c>
      <c r="DC16" s="172">
        <f>$D$10</f>
        <v>42370</v>
      </c>
      <c r="DD16" s="172">
        <f>$E$10</f>
        <v>42736</v>
      </c>
      <c r="DE16" s="172">
        <f>$F$10</f>
        <v>43101</v>
      </c>
      <c r="DF16" s="132"/>
      <c r="DG16" s="132"/>
      <c r="DH16" s="132"/>
      <c r="DI16" s="132"/>
      <c r="DJ16" s="164"/>
      <c r="DK16" s="172">
        <f>$B$10</f>
        <v>41640</v>
      </c>
      <c r="DL16" s="172">
        <f>$C$10</f>
        <v>42005</v>
      </c>
      <c r="DM16" s="172">
        <f>$D$10</f>
        <v>42370</v>
      </c>
      <c r="DN16" s="172">
        <f>$E$10</f>
        <v>42736</v>
      </c>
      <c r="DO16" s="172">
        <f>$F$10</f>
        <v>43101</v>
      </c>
      <c r="DP16" s="132"/>
      <c r="DQ16" s="132"/>
      <c r="DR16" s="132"/>
      <c r="DS16" s="132"/>
      <c r="DT16" s="164"/>
      <c r="DU16" s="172">
        <f>$B$10</f>
        <v>41640</v>
      </c>
      <c r="DV16" s="172">
        <f>$C$10</f>
        <v>42005</v>
      </c>
      <c r="DW16" s="172">
        <f>$D$10</f>
        <v>42370</v>
      </c>
      <c r="DX16" s="172">
        <f>$E$10</f>
        <v>42736</v>
      </c>
      <c r="DY16" s="172">
        <f>$F$10</f>
        <v>43101</v>
      </c>
      <c r="DZ16" s="132"/>
      <c r="EA16" s="132"/>
      <c r="EB16" s="132"/>
      <c r="EC16" s="132"/>
      <c r="ED16" s="164"/>
      <c r="EE16" s="172">
        <f>$B$10</f>
        <v>41640</v>
      </c>
      <c r="EF16" s="172">
        <f>$C$10</f>
        <v>42005</v>
      </c>
      <c r="EG16" s="172">
        <f>$D$10</f>
        <v>42370</v>
      </c>
      <c r="EH16" s="172">
        <f>$E$10</f>
        <v>42736</v>
      </c>
      <c r="EI16" s="172">
        <f>$F$10</f>
        <v>43101</v>
      </c>
      <c r="EJ16" s="132"/>
      <c r="EK16" s="132"/>
      <c r="EL16" s="132"/>
      <c r="EM16" s="132"/>
      <c r="EN16" s="164"/>
      <c r="EO16" s="172">
        <f>$B$10</f>
        <v>41640</v>
      </c>
      <c r="EP16" s="172">
        <f>$C$10</f>
        <v>42005</v>
      </c>
      <c r="EQ16" s="172">
        <f>$D$10</f>
        <v>42370</v>
      </c>
      <c r="ER16" s="172">
        <f>$E$10</f>
        <v>42736</v>
      </c>
      <c r="ES16" s="172">
        <f>$F$10</f>
        <v>43101</v>
      </c>
      <c r="ET16" s="132"/>
      <c r="EU16" s="132"/>
      <c r="EV16" s="132"/>
      <c r="EW16" s="132"/>
      <c r="EX16" s="132"/>
      <c r="EY16" s="164"/>
      <c r="EZ16" s="172">
        <f>$B$10</f>
        <v>41640</v>
      </c>
      <c r="FA16" s="172">
        <f>$C$10</f>
        <v>42005</v>
      </c>
      <c r="FB16" s="172">
        <f>$D$10</f>
        <v>42370</v>
      </c>
      <c r="FC16" s="172">
        <f>$E$10</f>
        <v>42736</v>
      </c>
      <c r="FD16" s="172">
        <f>$F$10</f>
        <v>43101</v>
      </c>
      <c r="FE16" s="132"/>
      <c r="FF16" s="132"/>
      <c r="FG16" s="132"/>
      <c r="FH16" s="132"/>
      <c r="FI16" s="164"/>
      <c r="FJ16" s="172">
        <f>$B$10</f>
        <v>41640</v>
      </c>
      <c r="FK16" s="172">
        <f>$C$10</f>
        <v>42005</v>
      </c>
      <c r="FL16" s="172">
        <f>$D$10</f>
        <v>42370</v>
      </c>
      <c r="FM16" s="172">
        <f>$E$10</f>
        <v>42736</v>
      </c>
      <c r="FN16" s="172">
        <f>$F$10</f>
        <v>43101</v>
      </c>
      <c r="FO16" s="132"/>
      <c r="FP16" s="132"/>
      <c r="FQ16" s="132"/>
      <c r="FR16" s="132"/>
      <c r="FS16" s="164"/>
      <c r="FT16" s="172">
        <f>$B$10</f>
        <v>41640</v>
      </c>
      <c r="FU16" s="172">
        <f>$C$10</f>
        <v>42005</v>
      </c>
      <c r="FV16" s="172">
        <f>$D$10</f>
        <v>42370</v>
      </c>
      <c r="FW16" s="172">
        <f>$E$10</f>
        <v>42736</v>
      </c>
      <c r="FX16" s="172">
        <f>$F$10</f>
        <v>43101</v>
      </c>
      <c r="FY16" s="132"/>
      <c r="FZ16" s="132"/>
      <c r="GA16" s="132"/>
      <c r="GB16" s="132"/>
      <c r="GC16" s="164"/>
      <c r="GD16" s="172">
        <f>$B$10</f>
        <v>41640</v>
      </c>
      <c r="GE16" s="172">
        <f>$C$10</f>
        <v>42005</v>
      </c>
      <c r="GF16" s="172">
        <f>$D$10</f>
        <v>42370</v>
      </c>
      <c r="GG16" s="172">
        <f>$E$10</f>
        <v>42736</v>
      </c>
      <c r="GH16" s="172">
        <f>$F$10</f>
        <v>43101</v>
      </c>
      <c r="GI16" s="132"/>
      <c r="GJ16" s="132"/>
      <c r="GK16" s="132"/>
      <c r="GL16" s="132"/>
      <c r="GM16" s="164"/>
      <c r="GN16" s="172">
        <f>$B$10</f>
        <v>41640</v>
      </c>
      <c r="GO16" s="172">
        <f>$C$10</f>
        <v>42005</v>
      </c>
      <c r="GP16" s="172">
        <f>$D$10</f>
        <v>42370</v>
      </c>
      <c r="GQ16" s="172">
        <f>$E$10</f>
        <v>42736</v>
      </c>
      <c r="GR16" s="172">
        <f>$F$10</f>
        <v>43101</v>
      </c>
      <c r="GS16" s="132"/>
      <c r="GT16" s="132"/>
      <c r="GU16" s="132"/>
      <c r="GV16" s="132"/>
      <c r="GW16" s="132"/>
      <c r="GX16" s="164"/>
      <c r="GY16" s="172">
        <f>$B$10</f>
        <v>41640</v>
      </c>
      <c r="GZ16" s="172">
        <f>$C$10</f>
        <v>42005</v>
      </c>
      <c r="HA16" s="172">
        <f>$D$10</f>
        <v>42370</v>
      </c>
      <c r="HB16" s="172">
        <f>$E$10</f>
        <v>42736</v>
      </c>
      <c r="HC16" s="172">
        <f>$F$10</f>
        <v>43101</v>
      </c>
      <c r="HD16" s="132"/>
      <c r="HE16" s="132"/>
      <c r="HF16" s="132"/>
      <c r="HG16" s="132"/>
      <c r="HH16" s="164"/>
      <c r="HI16" s="172">
        <f>$B$10</f>
        <v>41640</v>
      </c>
      <c r="HJ16" s="172">
        <f>$C$10</f>
        <v>42005</v>
      </c>
      <c r="HK16" s="172">
        <f>$D$10</f>
        <v>42370</v>
      </c>
      <c r="HL16" s="172">
        <f>$E$10</f>
        <v>42736</v>
      </c>
      <c r="HM16" s="172">
        <f>$F$10</f>
        <v>43101</v>
      </c>
      <c r="HN16" s="132"/>
      <c r="HO16" s="132"/>
      <c r="HP16" s="132"/>
      <c r="HQ16" s="132"/>
      <c r="HR16" s="164"/>
      <c r="HS16" s="172">
        <f>$B$10</f>
        <v>41640</v>
      </c>
      <c r="HT16" s="172">
        <f>$C$10</f>
        <v>42005</v>
      </c>
      <c r="HU16" s="172">
        <f>$D$10</f>
        <v>42370</v>
      </c>
      <c r="HV16" s="172">
        <f>$E$10</f>
        <v>42736</v>
      </c>
      <c r="HW16" s="172">
        <f>$F$10</f>
        <v>43101</v>
      </c>
      <c r="HX16" s="132"/>
      <c r="HY16" s="132"/>
      <c r="HZ16" s="132"/>
      <c r="IA16" s="132"/>
      <c r="IB16" s="164"/>
      <c r="IC16" s="172">
        <f>$B$10</f>
        <v>41640</v>
      </c>
      <c r="ID16" s="172">
        <f>$C$10</f>
        <v>42005</v>
      </c>
      <c r="IE16" s="172">
        <f>$D$10</f>
        <v>42370</v>
      </c>
      <c r="IF16" s="172">
        <f>$E$10</f>
        <v>42736</v>
      </c>
      <c r="IG16" s="172">
        <f>$F$10</f>
        <v>43101</v>
      </c>
      <c r="IH16" s="132"/>
      <c r="II16" s="132"/>
      <c r="IJ16" s="132"/>
      <c r="IK16" s="132"/>
      <c r="IL16" s="164"/>
      <c r="IM16" s="172">
        <f>$B$10</f>
        <v>41640</v>
      </c>
      <c r="IN16" s="172">
        <f>$C$10</f>
        <v>42005</v>
      </c>
      <c r="IO16" s="172">
        <f>$D$10</f>
        <v>42370</v>
      </c>
      <c r="IP16" s="172">
        <f>$E$10</f>
        <v>42736</v>
      </c>
      <c r="IQ16" s="172">
        <f>$F$10</f>
        <v>43101</v>
      </c>
      <c r="IR16" s="132"/>
      <c r="IS16" s="132"/>
      <c r="IT16" s="132"/>
      <c r="IU16" s="132"/>
      <c r="IV16" s="132"/>
      <c r="IW16" s="164"/>
      <c r="IX16" s="172">
        <f>$B$10</f>
        <v>41640</v>
      </c>
      <c r="IY16" s="172">
        <f>$C$10</f>
        <v>42005</v>
      </c>
      <c r="IZ16" s="172">
        <f>$D$10</f>
        <v>42370</v>
      </c>
      <c r="JA16" s="172">
        <f>$E$10</f>
        <v>42736</v>
      </c>
      <c r="JB16" s="172">
        <f>$F$10</f>
        <v>43101</v>
      </c>
      <c r="JC16" s="132"/>
      <c r="JD16" s="132"/>
      <c r="JE16" s="132"/>
      <c r="JF16" s="132"/>
      <c r="JG16" s="164"/>
      <c r="JH16" s="172">
        <f>$B$10</f>
        <v>41640</v>
      </c>
      <c r="JI16" s="172">
        <f>$C$10</f>
        <v>42005</v>
      </c>
      <c r="JJ16" s="172">
        <f>$D$10</f>
        <v>42370</v>
      </c>
      <c r="JK16" s="172">
        <f>$E$10</f>
        <v>42736</v>
      </c>
      <c r="JL16" s="172">
        <f>$F$10</f>
        <v>43101</v>
      </c>
      <c r="JM16" s="132"/>
      <c r="JN16" s="132"/>
      <c r="JO16" s="132"/>
      <c r="JP16" s="132"/>
      <c r="JQ16" s="164"/>
      <c r="JR16" s="172">
        <f>$B$10</f>
        <v>41640</v>
      </c>
      <c r="JS16" s="172">
        <f>$C$10</f>
        <v>42005</v>
      </c>
      <c r="JT16" s="172">
        <f>$D$10</f>
        <v>42370</v>
      </c>
      <c r="JU16" s="172">
        <f>$E$10</f>
        <v>42736</v>
      </c>
      <c r="JV16" s="172">
        <f>$F$10</f>
        <v>43101</v>
      </c>
      <c r="JW16" s="132"/>
      <c r="JX16" s="132"/>
      <c r="JY16" s="132"/>
      <c r="JZ16" s="132"/>
      <c r="KA16" s="164"/>
      <c r="KB16" s="172">
        <f>$B$10</f>
        <v>41640</v>
      </c>
      <c r="KC16" s="172">
        <f>$C$10</f>
        <v>42005</v>
      </c>
      <c r="KD16" s="172">
        <f>$D$10</f>
        <v>42370</v>
      </c>
      <c r="KE16" s="172">
        <f>$E$10</f>
        <v>42736</v>
      </c>
      <c r="KF16" s="172">
        <f>$F$10</f>
        <v>43101</v>
      </c>
      <c r="KG16" s="132"/>
      <c r="KH16" s="132"/>
      <c r="KI16" s="132"/>
      <c r="KJ16" s="132"/>
      <c r="KK16" s="164"/>
      <c r="KL16" s="172">
        <f>$B$10</f>
        <v>41640</v>
      </c>
      <c r="KM16" s="172">
        <f>$C$10</f>
        <v>42005</v>
      </c>
      <c r="KN16" s="172">
        <f>$D$10</f>
        <v>42370</v>
      </c>
      <c r="KO16" s="172">
        <f>$E$10</f>
        <v>42736</v>
      </c>
      <c r="KP16" s="172">
        <f>$F$10</f>
        <v>43101</v>
      </c>
      <c r="KQ16" s="132"/>
      <c r="KR16" s="132"/>
      <c r="KS16" s="132"/>
      <c r="KT16" s="132"/>
      <c r="KU16" s="132"/>
      <c r="KV16" s="164"/>
      <c r="KW16" s="172">
        <f>$B$10</f>
        <v>41640</v>
      </c>
      <c r="KX16" s="172">
        <f>$C$10</f>
        <v>42005</v>
      </c>
      <c r="KY16" s="172">
        <f>$D$10</f>
        <v>42370</v>
      </c>
      <c r="KZ16" s="172">
        <f>$E$10</f>
        <v>42736</v>
      </c>
      <c r="LA16" s="172">
        <f>$F$10</f>
        <v>43101</v>
      </c>
      <c r="LB16" s="132"/>
      <c r="LC16" s="132"/>
      <c r="LD16" s="132"/>
      <c r="LE16" s="132"/>
      <c r="LF16" s="164"/>
      <c r="LG16" s="172">
        <f>$B$10</f>
        <v>41640</v>
      </c>
      <c r="LH16" s="172">
        <f>$C$10</f>
        <v>42005</v>
      </c>
      <c r="LI16" s="172">
        <f>$D$10</f>
        <v>42370</v>
      </c>
      <c r="LJ16" s="172">
        <f>$E$10</f>
        <v>42736</v>
      </c>
      <c r="LK16" s="172">
        <f>$F$10</f>
        <v>43101</v>
      </c>
      <c r="LL16" s="132"/>
      <c r="LM16" s="132"/>
      <c r="LN16" s="132"/>
      <c r="LO16" s="132"/>
      <c r="LP16" s="164"/>
      <c r="LQ16" s="172">
        <f>$B$10</f>
        <v>41640</v>
      </c>
      <c r="LR16" s="172">
        <f>$C$10</f>
        <v>42005</v>
      </c>
      <c r="LS16" s="172">
        <f>$D$10</f>
        <v>42370</v>
      </c>
      <c r="LT16" s="172">
        <f>$E$10</f>
        <v>42736</v>
      </c>
      <c r="LU16" s="172">
        <f>$F$10</f>
        <v>43101</v>
      </c>
      <c r="LV16" s="132"/>
      <c r="LW16" s="132"/>
      <c r="LX16" s="132"/>
      <c r="LY16" s="132"/>
      <c r="LZ16" s="164"/>
      <c r="MA16" s="172">
        <f>$B$10</f>
        <v>41640</v>
      </c>
      <c r="MB16" s="172">
        <f>$C$10</f>
        <v>42005</v>
      </c>
      <c r="MC16" s="172">
        <f>$D$10</f>
        <v>42370</v>
      </c>
      <c r="MD16" s="172">
        <f>$E$10</f>
        <v>42736</v>
      </c>
      <c r="ME16" s="172">
        <f>$F$10</f>
        <v>43101</v>
      </c>
      <c r="MF16" s="132"/>
      <c r="MG16" s="132"/>
      <c r="MH16" s="132"/>
      <c r="MI16" s="132"/>
      <c r="MJ16" s="164"/>
      <c r="MK16" s="172">
        <f>$B$10</f>
        <v>41640</v>
      </c>
      <c r="ML16" s="172">
        <f>$C$10</f>
        <v>42005</v>
      </c>
      <c r="MM16" s="172">
        <f>$D$10</f>
        <v>42370</v>
      </c>
      <c r="MN16" s="172">
        <f>$E$10</f>
        <v>42736</v>
      </c>
      <c r="MO16" s="172">
        <f>$F$10</f>
        <v>43101</v>
      </c>
      <c r="MP16" s="132"/>
      <c r="MQ16" s="132"/>
      <c r="MR16" s="132"/>
      <c r="MS16" s="132"/>
      <c r="MT16" s="132"/>
      <c r="MU16" s="132"/>
      <c r="MV16" s="132"/>
      <c r="MW16" s="132"/>
      <c r="MX16" s="132"/>
      <c r="MY16" s="132"/>
      <c r="MZ16" s="132"/>
      <c r="NA16" s="132"/>
      <c r="NB16" s="132"/>
      <c r="NC16" s="132"/>
      <c r="ND16" s="132"/>
      <c r="NE16" s="132"/>
      <c r="NF16" s="132"/>
      <c r="NG16" s="132"/>
      <c r="NH16" s="132"/>
      <c r="NI16" s="132"/>
      <c r="NJ16" s="132"/>
    </row>
    <row r="17" spans="1:374">
      <c r="A17" s="120">
        <f t="shared" si="2"/>
        <v>3</v>
      </c>
      <c r="B17" s="130" t="s">
        <v>177</v>
      </c>
      <c r="C17" s="130"/>
      <c r="D17" s="132"/>
      <c r="E17" s="120">
        <f>E16+1</f>
        <v>3</v>
      </c>
      <c r="F17" s="130" t="s">
        <v>37</v>
      </c>
      <c r="G17" s="130"/>
      <c r="H17" s="130" t="s">
        <v>179</v>
      </c>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64"/>
      <c r="AX17" s="168" t="s">
        <v>147</v>
      </c>
      <c r="AY17" s="173">
        <f>IF(AY7="-",NA(),AY7)</f>
        <v>109.8</v>
      </c>
      <c r="AZ17" s="173">
        <f>IF(AZ7="-",NA(),AZ7)</f>
        <v>82</v>
      </c>
      <c r="BA17" s="173">
        <f>IF(BA7="-",NA(),BA7)</f>
        <v>121.4</v>
      </c>
      <c r="BB17" s="173">
        <f>IF(BB7="-",NA(),BB7)</f>
        <v>94.7</v>
      </c>
      <c r="BC17" s="173">
        <f>IF(BC7="-",NA(),BC7)</f>
        <v>107.1</v>
      </c>
      <c r="BD17" s="132"/>
      <c r="BE17" s="132"/>
      <c r="BF17" s="132"/>
      <c r="BG17" s="132"/>
      <c r="BH17" s="132"/>
      <c r="BI17" s="168" t="s">
        <v>147</v>
      </c>
      <c r="BJ17" s="173">
        <f>IF(BJ7="-",NA(),BJ7)</f>
        <v>397.3</v>
      </c>
      <c r="BK17" s="173">
        <f>IF(BK7="-",NA(),BK7)</f>
        <v>278.60000000000002</v>
      </c>
      <c r="BL17" s="173">
        <f>IF(BL7="-",NA(),BL7)</f>
        <v>437.6</v>
      </c>
      <c r="BM17" s="173">
        <f>IF(BM7="-",NA(),BM7)</f>
        <v>332.9</v>
      </c>
      <c r="BN17" s="173">
        <f>IF(BN7="-",NA(),BN7)</f>
        <v>311.60000000000002</v>
      </c>
      <c r="BO17" s="132"/>
      <c r="BP17" s="132"/>
      <c r="BQ17" s="132"/>
      <c r="BR17" s="132"/>
      <c r="BS17" s="132"/>
      <c r="BT17" s="168" t="s">
        <v>147</v>
      </c>
      <c r="BU17" s="173" t="e">
        <f>IF(BU7="-",NA(),BU7)</f>
        <v>#N/A</v>
      </c>
      <c r="BV17" s="173" t="e">
        <f>IF(BV7="-",NA(),BV7)</f>
        <v>#N/A</v>
      </c>
      <c r="BW17" s="173" t="e">
        <f>IF(BW7="-",NA(),BW7)</f>
        <v>#N/A</v>
      </c>
      <c r="BX17" s="173" t="e">
        <f>IF(BX7="-",NA(),BX7)</f>
        <v>#N/A</v>
      </c>
      <c r="BY17" s="173" t="e">
        <f>IF(BY7="-",NA(),BY7)</f>
        <v>#N/A</v>
      </c>
      <c r="BZ17" s="132"/>
      <c r="CA17" s="132"/>
      <c r="CB17" s="132"/>
      <c r="CC17" s="132"/>
      <c r="CD17" s="132"/>
      <c r="CE17" s="168" t="s">
        <v>147</v>
      </c>
      <c r="CF17" s="173">
        <f>IF(CF7="-",NA(),CF7)</f>
        <v>10728.4</v>
      </c>
      <c r="CG17" s="173">
        <f>IF(CG7="-",NA(),CG7)</f>
        <v>14817.8</v>
      </c>
      <c r="CH17" s="173">
        <f>IF(CH7="-",NA(),CH7)</f>
        <v>10495.3</v>
      </c>
      <c r="CI17" s="173">
        <f>IF(CI7="-",NA(),CI7)</f>
        <v>13280.3</v>
      </c>
      <c r="CJ17" s="173">
        <f>IF(CJ7="-",NA(),CJ7)</f>
        <v>15696.4</v>
      </c>
      <c r="CK17" s="132"/>
      <c r="CL17" s="132"/>
      <c r="CM17" s="132"/>
      <c r="CN17" s="132"/>
      <c r="CO17" s="168" t="s">
        <v>147</v>
      </c>
      <c r="CP17" s="178">
        <f>IF(CP7="-",NA(),CP7)</f>
        <v>35052</v>
      </c>
      <c r="CQ17" s="178">
        <f>IF(CQ7="-",NA(),CQ7)</f>
        <v>22005</v>
      </c>
      <c r="CR17" s="178">
        <f>IF(CR7="-",NA(),CR7)</f>
        <v>39533</v>
      </c>
      <c r="CS17" s="178">
        <f>IF(CS7="-",NA(),CS7)</f>
        <v>28064</v>
      </c>
      <c r="CT17" s="178">
        <f>IF(CT7="-",NA(),CT7)</f>
        <v>33857</v>
      </c>
      <c r="CU17" s="132"/>
      <c r="CV17" s="132"/>
      <c r="CW17" s="132"/>
      <c r="CX17" s="132"/>
      <c r="CY17" s="132"/>
      <c r="CZ17" s="168" t="s">
        <v>147</v>
      </c>
      <c r="DA17" s="173">
        <f>IF(DA7="-",NA(),DA7)</f>
        <v>65</v>
      </c>
      <c r="DB17" s="173">
        <f>IF(DB7="-",NA(),DB7)</f>
        <v>47.8</v>
      </c>
      <c r="DC17" s="173">
        <f>IF(DC7="-",NA(),DC7)</f>
        <v>64.400000000000006</v>
      </c>
      <c r="DD17" s="173">
        <f>IF(DD7="-",NA(),DD7)</f>
        <v>51.9</v>
      </c>
      <c r="DE17" s="173">
        <f>IF(DE7="-",NA(),DE7)</f>
        <v>48.3</v>
      </c>
      <c r="DF17" s="132"/>
      <c r="DG17" s="132"/>
      <c r="DH17" s="132"/>
      <c r="DI17" s="132"/>
      <c r="DJ17" s="168" t="s">
        <v>147</v>
      </c>
      <c r="DK17" s="173">
        <f>IF(DK7="-",NA(),DK7)</f>
        <v>48</v>
      </c>
      <c r="DL17" s="173">
        <f>IF(DL7="-",NA(),DL7)</f>
        <v>34.200000000000003</v>
      </c>
      <c r="DM17" s="173">
        <f>IF(DM7="-",NA(),DM7)</f>
        <v>4.8</v>
      </c>
      <c r="DN17" s="173">
        <f>IF(DN7="-",NA(),DN7)</f>
        <v>12.6</v>
      </c>
      <c r="DO17" s="173">
        <f>IF(DO7="-",NA(),DO7)</f>
        <v>0</v>
      </c>
      <c r="DP17" s="132"/>
      <c r="DQ17" s="132"/>
      <c r="DR17" s="132"/>
      <c r="DS17" s="132"/>
      <c r="DT17" s="168" t="s">
        <v>147</v>
      </c>
      <c r="DU17" s="173">
        <f>IF(DU7="-",NA(),DU7)</f>
        <v>651.79999999999995</v>
      </c>
      <c r="DV17" s="173">
        <f>IF(DV7="-",NA(),DV7)</f>
        <v>819.8</v>
      </c>
      <c r="DW17" s="173">
        <f>IF(DW7="-",NA(),DW7)</f>
        <v>558.5</v>
      </c>
      <c r="DX17" s="173">
        <f>IF(DX7="-",NA(),DX7)</f>
        <v>632.29999999999995</v>
      </c>
      <c r="DY17" s="173">
        <f>IF(DY7="-",NA(),DY7)</f>
        <v>457.9</v>
      </c>
      <c r="DZ17" s="132"/>
      <c r="EA17" s="132"/>
      <c r="EB17" s="132"/>
      <c r="EC17" s="132"/>
      <c r="ED17" s="168" t="s">
        <v>147</v>
      </c>
      <c r="EE17" s="173" t="e">
        <f>IF(EE7="-",NA(),EE7)</f>
        <v>#N/A</v>
      </c>
      <c r="EF17" s="173" t="e">
        <f>IF(EF7="-",NA(),EF7)</f>
        <v>#N/A</v>
      </c>
      <c r="EG17" s="173" t="e">
        <f>IF(EG7="-",NA(),EG7)</f>
        <v>#N/A</v>
      </c>
      <c r="EH17" s="173" t="e">
        <f>IF(EH7="-",NA(),EH7)</f>
        <v>#N/A</v>
      </c>
      <c r="EI17" s="173" t="e">
        <f>IF(EI7="-",NA(),EI7)</f>
        <v>#N/A</v>
      </c>
      <c r="EJ17" s="132"/>
      <c r="EK17" s="132"/>
      <c r="EL17" s="132"/>
      <c r="EM17" s="132"/>
      <c r="EN17" s="168" t="s">
        <v>147</v>
      </c>
      <c r="EO17" s="173">
        <f>IF(EO7="-",NA(),EO7)</f>
        <v>0</v>
      </c>
      <c r="EP17" s="173">
        <f>IF(EP7="-",NA(),EP7)</f>
        <v>0</v>
      </c>
      <c r="EQ17" s="173">
        <f>IF(EQ7="-",NA(),EQ7)</f>
        <v>0</v>
      </c>
      <c r="ER17" s="173">
        <f>IF(ER7="-",NA(),ER7)</f>
        <v>0</v>
      </c>
      <c r="ES17" s="173">
        <f>IF(ES7="-",NA(),ES7)</f>
        <v>42.9</v>
      </c>
      <c r="ET17" s="132"/>
      <c r="EU17" s="132"/>
      <c r="EV17" s="132"/>
      <c r="EW17" s="132"/>
      <c r="EX17" s="132"/>
      <c r="EY17" s="168" t="s">
        <v>147</v>
      </c>
      <c r="EZ17" s="173">
        <f>IF(EZ7="-",NA(),EZ7)</f>
        <v>65</v>
      </c>
      <c r="FA17" s="173">
        <f>IF(FA7="-",NA(),FA7)</f>
        <v>47.8</v>
      </c>
      <c r="FB17" s="173">
        <f>IF(FB7="-",NA(),FB7)</f>
        <v>64.400000000000006</v>
      </c>
      <c r="FC17" s="173">
        <f>IF(FC7="-",NA(),FC7)</f>
        <v>51.9</v>
      </c>
      <c r="FD17" s="173">
        <f>IF(FD7="-",NA(),FD7)</f>
        <v>48.3</v>
      </c>
      <c r="FE17" s="132"/>
      <c r="FF17" s="132"/>
      <c r="FG17" s="132"/>
      <c r="FH17" s="132"/>
      <c r="FI17" s="168" t="s">
        <v>147</v>
      </c>
      <c r="FJ17" s="173">
        <f>IF(FJ7="-",NA(),FJ7)</f>
        <v>48</v>
      </c>
      <c r="FK17" s="173">
        <f>IF(FK7="-",NA(),FK7)</f>
        <v>34.200000000000003</v>
      </c>
      <c r="FL17" s="173">
        <f>IF(FL7="-",NA(),FL7)</f>
        <v>4.8</v>
      </c>
      <c r="FM17" s="173">
        <f>IF(FM7="-",NA(),FM7)</f>
        <v>12.6</v>
      </c>
      <c r="FN17" s="173">
        <f>IF(FN7="-",NA(),FN7)</f>
        <v>10</v>
      </c>
      <c r="FO17" s="132"/>
      <c r="FP17" s="132"/>
      <c r="FQ17" s="132"/>
      <c r="FR17" s="132"/>
      <c r="FS17" s="168" t="s">
        <v>147</v>
      </c>
      <c r="FT17" s="173">
        <f>IF(FT7="-",NA(),FT7)</f>
        <v>651.79999999999995</v>
      </c>
      <c r="FU17" s="173">
        <f>IF(FU7="-",NA(),FU7)</f>
        <v>819.8</v>
      </c>
      <c r="FV17" s="173">
        <f>IF(FV7="-",NA(),FV7)</f>
        <v>558.5</v>
      </c>
      <c r="FW17" s="173">
        <f>IF(FW7="-",NA(),FW7)</f>
        <v>632.29999999999995</v>
      </c>
      <c r="FX17" s="173">
        <f>IF(FX7="-",NA(),FX7)</f>
        <v>457.9</v>
      </c>
      <c r="FY17" s="132"/>
      <c r="FZ17" s="132"/>
      <c r="GA17" s="132"/>
      <c r="GB17" s="132"/>
      <c r="GC17" s="168" t="s">
        <v>147</v>
      </c>
      <c r="GD17" s="173" t="e">
        <f>IF(GD7="-",NA(),GD7)</f>
        <v>#N/A</v>
      </c>
      <c r="GE17" s="173" t="e">
        <f>IF(GE7="-",NA(),GE7)</f>
        <v>#N/A</v>
      </c>
      <c r="GF17" s="173" t="e">
        <f>IF(GF7="-",NA(),GF7)</f>
        <v>#N/A</v>
      </c>
      <c r="GG17" s="173" t="e">
        <f>IF(GG7="-",NA(),GG7)</f>
        <v>#N/A</v>
      </c>
      <c r="GH17" s="173" t="e">
        <f>IF(GH7="-",NA(),GH7)</f>
        <v>#N/A</v>
      </c>
      <c r="GI17" s="132"/>
      <c r="GJ17" s="132"/>
      <c r="GK17" s="132"/>
      <c r="GL17" s="132"/>
      <c r="GM17" s="168" t="s">
        <v>147</v>
      </c>
      <c r="GN17" s="173">
        <f>IF(GN7="-",NA(),GN7)</f>
        <v>0</v>
      </c>
      <c r="GO17" s="173">
        <f>IF(GO7="-",NA(),GO7)</f>
        <v>0</v>
      </c>
      <c r="GP17" s="173">
        <f>IF(GP7="-",NA(),GP7)</f>
        <v>0</v>
      </c>
      <c r="GQ17" s="173">
        <f>IF(GQ7="-",NA(),GQ7)</f>
        <v>0</v>
      </c>
      <c r="GR17" s="173">
        <f>IF(GR7="-",NA(),GR7)</f>
        <v>42.9</v>
      </c>
      <c r="GS17" s="132"/>
      <c r="GT17" s="132"/>
      <c r="GU17" s="132"/>
      <c r="GV17" s="132"/>
      <c r="GW17" s="132"/>
      <c r="GX17" s="168" t="s">
        <v>147</v>
      </c>
      <c r="GY17" s="173" t="e">
        <f>IF(GY7="-",NA(),GY7)</f>
        <v>#N/A</v>
      </c>
      <c r="GZ17" s="173" t="e">
        <f>IF(GZ7="-",NA(),GZ7)</f>
        <v>#N/A</v>
      </c>
      <c r="HA17" s="173" t="e">
        <f>IF(HA7="-",NA(),HA7)</f>
        <v>#N/A</v>
      </c>
      <c r="HB17" s="173" t="e">
        <f>IF(HB7="-",NA(),HB7)</f>
        <v>#N/A</v>
      </c>
      <c r="HC17" s="173" t="e">
        <f>IF(HC7="-",NA(),HC7)</f>
        <v>#N/A</v>
      </c>
      <c r="HD17" s="132"/>
      <c r="HE17" s="132"/>
      <c r="HF17" s="132"/>
      <c r="HG17" s="132"/>
      <c r="HH17" s="168" t="s">
        <v>147</v>
      </c>
      <c r="HI17" s="173" t="e">
        <f>IF(HI7="-",NA(),HI7)</f>
        <v>#N/A</v>
      </c>
      <c r="HJ17" s="173" t="e">
        <f>IF(HJ7="-",NA(),HJ7)</f>
        <v>#N/A</v>
      </c>
      <c r="HK17" s="173" t="e">
        <f>IF(HK7="-",NA(),HK7)</f>
        <v>#N/A</v>
      </c>
      <c r="HL17" s="173" t="e">
        <f>IF(HL7="-",NA(),HL7)</f>
        <v>#N/A</v>
      </c>
      <c r="HM17" s="173" t="e">
        <f>IF(HM7="-",NA(),HM7)</f>
        <v>#N/A</v>
      </c>
      <c r="HN17" s="132"/>
      <c r="HO17" s="132"/>
      <c r="HP17" s="132"/>
      <c r="HQ17" s="132"/>
      <c r="HR17" s="168" t="s">
        <v>147</v>
      </c>
      <c r="HS17" s="173" t="e">
        <f>IF(HS7="-",NA(),HS7)</f>
        <v>#N/A</v>
      </c>
      <c r="HT17" s="173" t="e">
        <f>IF(HT7="-",NA(),HT7)</f>
        <v>#N/A</v>
      </c>
      <c r="HU17" s="173" t="e">
        <f>IF(HU7="-",NA(),HU7)</f>
        <v>#N/A</v>
      </c>
      <c r="HV17" s="173" t="e">
        <f>IF(HV7="-",NA(),HV7)</f>
        <v>#N/A</v>
      </c>
      <c r="HW17" s="173" t="e">
        <f>IF(HW7="-",NA(),HW7)</f>
        <v>#N/A</v>
      </c>
      <c r="HX17" s="132"/>
      <c r="HY17" s="132"/>
      <c r="HZ17" s="132"/>
      <c r="IA17" s="132"/>
      <c r="IB17" s="168" t="s">
        <v>147</v>
      </c>
      <c r="IC17" s="173" t="e">
        <f>IF(IC7="-",NA(),IC7)</f>
        <v>#N/A</v>
      </c>
      <c r="ID17" s="173" t="e">
        <f>IF(ID7="-",NA(),ID7)</f>
        <v>#N/A</v>
      </c>
      <c r="IE17" s="173" t="e">
        <f>IF(IE7="-",NA(),IE7)</f>
        <v>#N/A</v>
      </c>
      <c r="IF17" s="173" t="e">
        <f>IF(IF7="-",NA(),IF7)</f>
        <v>#N/A</v>
      </c>
      <c r="IG17" s="173" t="e">
        <f>IF(IG7="-",NA(),IG7)</f>
        <v>#N/A</v>
      </c>
      <c r="IH17" s="132"/>
      <c r="II17" s="132"/>
      <c r="IJ17" s="132"/>
      <c r="IK17" s="132"/>
      <c r="IL17" s="168" t="s">
        <v>147</v>
      </c>
      <c r="IM17" s="173" t="e">
        <f>IF(IM7="-",NA(),IM7)</f>
        <v>#N/A</v>
      </c>
      <c r="IN17" s="173" t="e">
        <f>IF(IN7="-",NA(),IN7)</f>
        <v>#N/A</v>
      </c>
      <c r="IO17" s="173" t="e">
        <f>IF(IO7="-",NA(),IO7)</f>
        <v>#N/A</v>
      </c>
      <c r="IP17" s="173" t="e">
        <f>IF(IP7="-",NA(),IP7)</f>
        <v>#N/A</v>
      </c>
      <c r="IQ17" s="173" t="e">
        <f>IF(IQ7="-",NA(),IQ7)</f>
        <v>#N/A</v>
      </c>
      <c r="IR17" s="132"/>
      <c r="IS17" s="132"/>
      <c r="IT17" s="132"/>
      <c r="IU17" s="132"/>
      <c r="IV17" s="132"/>
      <c r="IW17" s="168" t="s">
        <v>147</v>
      </c>
      <c r="IX17" s="173" t="e">
        <f>IF(IX7="-",NA(),IX7)</f>
        <v>#N/A</v>
      </c>
      <c r="IY17" s="173" t="e">
        <f>IF(IY7="-",NA(),IY7)</f>
        <v>#N/A</v>
      </c>
      <c r="IZ17" s="173" t="e">
        <f>IF(IZ7="-",NA(),IZ7)</f>
        <v>#N/A</v>
      </c>
      <c r="JA17" s="173" t="e">
        <f>IF(JA7="-",NA(),JA7)</f>
        <v>#N/A</v>
      </c>
      <c r="JB17" s="173" t="e">
        <f>IF(JB7="-",NA(),JB7)</f>
        <v>#N/A</v>
      </c>
      <c r="JC17" s="132"/>
      <c r="JD17" s="132"/>
      <c r="JE17" s="132"/>
      <c r="JF17" s="132"/>
      <c r="JG17" s="168" t="s">
        <v>147</v>
      </c>
      <c r="JH17" s="173" t="e">
        <f>IF(JH7="-",NA(),JH7)</f>
        <v>#N/A</v>
      </c>
      <c r="JI17" s="173" t="e">
        <f>IF(JI7="-",NA(),JI7)</f>
        <v>#N/A</v>
      </c>
      <c r="JJ17" s="173" t="e">
        <f>IF(JJ7="-",NA(),JJ7)</f>
        <v>#N/A</v>
      </c>
      <c r="JK17" s="173" t="e">
        <f>IF(JK7="-",NA(),JK7)</f>
        <v>#N/A</v>
      </c>
      <c r="JL17" s="173" t="e">
        <f>IF(JL7="-",NA(),JL7)</f>
        <v>#N/A</v>
      </c>
      <c r="JM17" s="132"/>
      <c r="JN17" s="132"/>
      <c r="JO17" s="132"/>
      <c r="JP17" s="132"/>
      <c r="JQ17" s="168" t="s">
        <v>147</v>
      </c>
      <c r="JR17" s="173" t="e">
        <f>IF(JR7="-",NA(),JR7)</f>
        <v>#N/A</v>
      </c>
      <c r="JS17" s="173" t="e">
        <f>IF(JS7="-",NA(),JS7)</f>
        <v>#N/A</v>
      </c>
      <c r="JT17" s="173" t="e">
        <f>IF(JT7="-",NA(),JT7)</f>
        <v>#N/A</v>
      </c>
      <c r="JU17" s="173" t="e">
        <f>IF(JU7="-",NA(),JU7)</f>
        <v>#N/A</v>
      </c>
      <c r="JV17" s="173" t="e">
        <f>IF(JV7="-",NA(),JV7)</f>
        <v>#N/A</v>
      </c>
      <c r="JW17" s="132"/>
      <c r="JX17" s="132"/>
      <c r="JY17" s="132"/>
      <c r="JZ17" s="132"/>
      <c r="KA17" s="168" t="s">
        <v>147</v>
      </c>
      <c r="KB17" s="173" t="e">
        <f>IF(KB7="-",NA(),KB7)</f>
        <v>#N/A</v>
      </c>
      <c r="KC17" s="173" t="e">
        <f>IF(KC7="-",NA(),KC7)</f>
        <v>#N/A</v>
      </c>
      <c r="KD17" s="173" t="e">
        <f>IF(KD7="-",NA(),KD7)</f>
        <v>#N/A</v>
      </c>
      <c r="KE17" s="173" t="e">
        <f>IF(KE7="-",NA(),KE7)</f>
        <v>#N/A</v>
      </c>
      <c r="KF17" s="173" t="e">
        <f>IF(KF7="-",NA(),KF7)</f>
        <v>#N/A</v>
      </c>
      <c r="KG17" s="132"/>
      <c r="KH17" s="132"/>
      <c r="KI17" s="132"/>
      <c r="KJ17" s="132"/>
      <c r="KK17" s="168" t="s">
        <v>147</v>
      </c>
      <c r="KL17" s="173" t="e">
        <f>IF(KL7="-",NA(),KL7)</f>
        <v>#N/A</v>
      </c>
      <c r="KM17" s="173" t="e">
        <f>IF(KM7="-",NA(),KM7)</f>
        <v>#N/A</v>
      </c>
      <c r="KN17" s="173" t="e">
        <f>IF(KN7="-",NA(),KN7)</f>
        <v>#N/A</v>
      </c>
      <c r="KO17" s="173" t="e">
        <f>IF(KO7="-",NA(),KO7)</f>
        <v>#N/A</v>
      </c>
      <c r="KP17" s="173" t="e">
        <f>IF(KP7="-",NA(),KP7)</f>
        <v>#N/A</v>
      </c>
      <c r="KQ17" s="132"/>
      <c r="KR17" s="132"/>
      <c r="KS17" s="132"/>
      <c r="KT17" s="132"/>
      <c r="KU17" s="132"/>
      <c r="KV17" s="168" t="s">
        <v>147</v>
      </c>
      <c r="KW17" s="173" t="e">
        <f>IF(KW7="-",NA(),KW7)</f>
        <v>#N/A</v>
      </c>
      <c r="KX17" s="173" t="e">
        <f>IF(KX7="-",NA(),KX7)</f>
        <v>#N/A</v>
      </c>
      <c r="KY17" s="173" t="e">
        <f>IF(KY7="-",NA(),KY7)</f>
        <v>#N/A</v>
      </c>
      <c r="KZ17" s="173" t="e">
        <f>IF(KZ7="-",NA(),KZ7)</f>
        <v>#N/A</v>
      </c>
      <c r="LA17" s="173" t="e">
        <f>IF(LA7="-",NA(),LA7)</f>
        <v>#N/A</v>
      </c>
      <c r="LB17" s="132"/>
      <c r="LC17" s="132"/>
      <c r="LD17" s="132"/>
      <c r="LE17" s="132"/>
      <c r="LF17" s="168" t="s">
        <v>147</v>
      </c>
      <c r="LG17" s="173" t="e">
        <f>IF(LG7="-",NA(),LG7)</f>
        <v>#N/A</v>
      </c>
      <c r="LH17" s="173" t="e">
        <f>IF(LH7="-",NA(),LH7)</f>
        <v>#N/A</v>
      </c>
      <c r="LI17" s="173" t="e">
        <f>IF(LI7="-",NA(),LI7)</f>
        <v>#N/A</v>
      </c>
      <c r="LJ17" s="173" t="e">
        <f>IF(LJ7="-",NA(),LJ7)</f>
        <v>#N/A</v>
      </c>
      <c r="LK17" s="173" t="e">
        <f>IF(LK7="-",NA(),LK7)</f>
        <v>#N/A</v>
      </c>
      <c r="LL17" s="132"/>
      <c r="LM17" s="132"/>
      <c r="LN17" s="132"/>
      <c r="LO17" s="132"/>
      <c r="LP17" s="168" t="s">
        <v>147</v>
      </c>
      <c r="LQ17" s="173" t="e">
        <f>IF(LQ7="-",NA(),LQ7)</f>
        <v>#N/A</v>
      </c>
      <c r="LR17" s="173" t="e">
        <f>IF(LR7="-",NA(),LR7)</f>
        <v>#N/A</v>
      </c>
      <c r="LS17" s="173" t="e">
        <f>IF(LS7="-",NA(),LS7)</f>
        <v>#N/A</v>
      </c>
      <c r="LT17" s="173" t="e">
        <f>IF(LT7="-",NA(),LT7)</f>
        <v>#N/A</v>
      </c>
      <c r="LU17" s="173" t="e">
        <f>IF(LU7="-",NA(),LU7)</f>
        <v>#N/A</v>
      </c>
      <c r="LV17" s="132"/>
      <c r="LW17" s="132"/>
      <c r="LX17" s="132"/>
      <c r="LY17" s="132"/>
      <c r="LZ17" s="168" t="s">
        <v>147</v>
      </c>
      <c r="MA17" s="173" t="e">
        <f>IF(MA7="-",NA(),MA7)</f>
        <v>#N/A</v>
      </c>
      <c r="MB17" s="173" t="e">
        <f>IF(MB7="-",NA(),MB7)</f>
        <v>#N/A</v>
      </c>
      <c r="MC17" s="173" t="e">
        <f>IF(MC7="-",NA(),MC7)</f>
        <v>#N/A</v>
      </c>
      <c r="MD17" s="173" t="e">
        <f>IF(MD7="-",NA(),MD7)</f>
        <v>#N/A</v>
      </c>
      <c r="ME17" s="173" t="e">
        <f>IF(ME7="-",NA(),ME7)</f>
        <v>#N/A</v>
      </c>
      <c r="MF17" s="132"/>
      <c r="MG17" s="132"/>
      <c r="MH17" s="132"/>
      <c r="MI17" s="132"/>
      <c r="MJ17" s="168" t="s">
        <v>147</v>
      </c>
      <c r="MK17" s="173" t="e">
        <f>IF(MK7="-",NA(),MK7)</f>
        <v>#N/A</v>
      </c>
      <c r="ML17" s="173" t="e">
        <f>IF(ML7="-",NA(),ML7)</f>
        <v>#N/A</v>
      </c>
      <c r="MM17" s="173" t="e">
        <f>IF(MM7="-",NA(),MM7)</f>
        <v>#N/A</v>
      </c>
      <c r="MN17" s="173" t="e">
        <f>IF(MN7="-",NA(),MN7)</f>
        <v>#N/A</v>
      </c>
      <c r="MO17" s="173" t="e">
        <f>IF(MO7="-",NA(),MO7)</f>
        <v>#N/A</v>
      </c>
      <c r="MP17" s="132"/>
      <c r="MQ17" s="132"/>
      <c r="MR17" s="132"/>
      <c r="MS17" s="132"/>
      <c r="MT17" s="132"/>
      <c r="MU17" s="132"/>
      <c r="MV17" s="132"/>
      <c r="MW17" s="132"/>
      <c r="MX17" s="132"/>
      <c r="MY17" s="132"/>
      <c r="MZ17" s="132"/>
      <c r="NA17" s="132"/>
      <c r="NB17" s="132"/>
      <c r="NC17" s="132"/>
      <c r="ND17" s="132"/>
      <c r="NE17" s="132"/>
      <c r="NF17" s="132"/>
      <c r="NG17" s="132"/>
      <c r="NH17" s="132"/>
      <c r="NI17" s="132"/>
      <c r="NJ17" s="132"/>
    </row>
    <row r="18" spans="1:374">
      <c r="A18" s="120">
        <f t="shared" si="2"/>
        <v>4</v>
      </c>
      <c r="B18" s="130" t="s">
        <v>180</v>
      </c>
      <c r="C18" s="130"/>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68" t="s">
        <v>112</v>
      </c>
      <c r="AY18" s="173">
        <f>IF(BD7="-",NA(),BD7)</f>
        <v>124.4</v>
      </c>
      <c r="AZ18" s="173">
        <f>IF(BE7="-",NA(),BE7)</f>
        <v>118.8</v>
      </c>
      <c r="BA18" s="173">
        <f>IF(BF7="-",NA(),BF7)</f>
        <v>88.8</v>
      </c>
      <c r="BB18" s="173">
        <f>IF(BG7="-",NA(),BG7)</f>
        <v>121.3</v>
      </c>
      <c r="BC18" s="173">
        <f>IF(BH7="-",NA(),BH7)</f>
        <v>123.2</v>
      </c>
      <c r="BD18" s="132"/>
      <c r="BE18" s="132"/>
      <c r="BF18" s="132"/>
      <c r="BG18" s="132"/>
      <c r="BH18" s="132"/>
      <c r="BI18" s="168" t="s">
        <v>112</v>
      </c>
      <c r="BJ18" s="173">
        <f>IF(BO7="-",NA(),BO7)</f>
        <v>324.60000000000002</v>
      </c>
      <c r="BK18" s="173">
        <f>IF(BP7="-",NA(),BP7)</f>
        <v>255.4</v>
      </c>
      <c r="BL18" s="173">
        <f>IF(BQ7="-",NA(),BQ7)</f>
        <v>269.8</v>
      </c>
      <c r="BM18" s="173">
        <f>IF(BR7="-",NA(),BR7)</f>
        <v>247.9</v>
      </c>
      <c r="BN18" s="173">
        <f>IF(BS7="-",NA(),BS7)</f>
        <v>240.1</v>
      </c>
      <c r="BO18" s="132"/>
      <c r="BP18" s="132"/>
      <c r="BQ18" s="132"/>
      <c r="BR18" s="132"/>
      <c r="BS18" s="132"/>
      <c r="BT18" s="168" t="s">
        <v>112</v>
      </c>
      <c r="BU18" s="173" t="e">
        <f>IF(BZ7="-",NA(),BZ7)</f>
        <v>#N/A</v>
      </c>
      <c r="BV18" s="173" t="e">
        <f>IF(CA7="-",NA(),CA7)</f>
        <v>#N/A</v>
      </c>
      <c r="BW18" s="173" t="e">
        <f>IF(CB7="-",NA(),CB7)</f>
        <v>#N/A</v>
      </c>
      <c r="BX18" s="173" t="e">
        <f>IF(CC7="-",NA(),CC7)</f>
        <v>#N/A</v>
      </c>
      <c r="BY18" s="173" t="e">
        <f>IF(CD7="-",NA(),CD7)</f>
        <v>#N/A</v>
      </c>
      <c r="BZ18" s="132"/>
      <c r="CA18" s="132"/>
      <c r="CB18" s="132"/>
      <c r="CC18" s="132"/>
      <c r="CD18" s="132"/>
      <c r="CE18" s="168" t="s">
        <v>112</v>
      </c>
      <c r="CF18" s="173">
        <f>IF(CK7="-",NA(),CK7)</f>
        <v>17642.5</v>
      </c>
      <c r="CG18" s="173">
        <f>IF(CL7="-",NA(),CL7)</f>
        <v>18815.8</v>
      </c>
      <c r="CH18" s="173">
        <f>IF(CM7="-",NA(),CM7)</f>
        <v>22847.9</v>
      </c>
      <c r="CI18" s="173">
        <f>IF(CN7="-",NA(),CN7)</f>
        <v>19199</v>
      </c>
      <c r="CJ18" s="173">
        <f>IF(CO7="-",NA(),CO7)</f>
        <v>19830.400000000001</v>
      </c>
      <c r="CK18" s="132"/>
      <c r="CL18" s="132"/>
      <c r="CM18" s="132"/>
      <c r="CN18" s="132"/>
      <c r="CO18" s="168" t="s">
        <v>112</v>
      </c>
      <c r="CP18" s="178">
        <f>IF(CU7="-",NA(),CU7)</f>
        <v>58539</v>
      </c>
      <c r="CQ18" s="178">
        <f>IF(CV7="-",NA(),CV7)</f>
        <v>37685</v>
      </c>
      <c r="CR18" s="178">
        <f>IF(CW7="-",NA(),CW7)</f>
        <v>2390</v>
      </c>
      <c r="CS18" s="178">
        <f>IF(CX7="-",NA(),CX7)</f>
        <v>32739</v>
      </c>
      <c r="CT18" s="178">
        <f>IF(CY7="-",NA(),CY7)</f>
        <v>34140</v>
      </c>
      <c r="CU18" s="132"/>
      <c r="CV18" s="132"/>
      <c r="CW18" s="132"/>
      <c r="CX18" s="132"/>
      <c r="CY18" s="132"/>
      <c r="CZ18" s="168" t="s">
        <v>112</v>
      </c>
      <c r="DA18" s="173">
        <f>IF(DF7="-",NA(),DF7)</f>
        <v>33.9</v>
      </c>
      <c r="DB18" s="173">
        <f>IF(DG7="-",NA(),DG7)</f>
        <v>31</v>
      </c>
      <c r="DC18" s="173">
        <f>IF(DH7="-",NA(),DH7)</f>
        <v>34.700000000000003</v>
      </c>
      <c r="DD18" s="173">
        <f>IF(DI7="-",NA(),DI7)</f>
        <v>30</v>
      </c>
      <c r="DE18" s="173">
        <f>IF(DJ7="-",NA(),DJ7)</f>
        <v>30.2</v>
      </c>
      <c r="DF18" s="132"/>
      <c r="DG18" s="132"/>
      <c r="DH18" s="132"/>
      <c r="DI18" s="132"/>
      <c r="DJ18" s="168" t="s">
        <v>112</v>
      </c>
      <c r="DK18" s="173">
        <f>IF(DP7="-",NA(),DP7)</f>
        <v>14.6</v>
      </c>
      <c r="DL18" s="173">
        <f>IF(DQ7="-",NA(),DQ7)</f>
        <v>17.5</v>
      </c>
      <c r="DM18" s="173">
        <f>IF(DR7="-",NA(),DR7)</f>
        <v>14.4</v>
      </c>
      <c r="DN18" s="173">
        <f>IF(DS7="-",NA(),DS7)</f>
        <v>11.8</v>
      </c>
      <c r="DO18" s="173">
        <f>IF(DT7="-",NA(),DT7)</f>
        <v>14.2</v>
      </c>
      <c r="DP18" s="132"/>
      <c r="DQ18" s="132"/>
      <c r="DR18" s="132"/>
      <c r="DS18" s="132"/>
      <c r="DT18" s="168" t="s">
        <v>112</v>
      </c>
      <c r="DU18" s="173">
        <f>IF(DZ7="-",NA(),DZ7)</f>
        <v>109.9</v>
      </c>
      <c r="DV18" s="173">
        <f>IF(EA7="-",NA(),EA7)</f>
        <v>107.3</v>
      </c>
      <c r="DW18" s="173">
        <f>IF(EB7="-",NA(),EB7)</f>
        <v>104.1</v>
      </c>
      <c r="DX18" s="173">
        <f>IF(EC7="-",NA(),EC7)</f>
        <v>136</v>
      </c>
      <c r="DY18" s="173">
        <f>IF(ED7="-",NA(),ED7)</f>
        <v>133.5</v>
      </c>
      <c r="DZ18" s="132"/>
      <c r="EA18" s="132"/>
      <c r="EB18" s="132"/>
      <c r="EC18" s="132"/>
      <c r="ED18" s="168" t="s">
        <v>112</v>
      </c>
      <c r="EE18" s="173" t="e">
        <f>IF(EJ7="-",NA(),EJ7)</f>
        <v>#N/A</v>
      </c>
      <c r="EF18" s="173" t="e">
        <f>IF(EK7="-",NA(),EK7)</f>
        <v>#N/A</v>
      </c>
      <c r="EG18" s="173" t="e">
        <f>IF(EL7="-",NA(),EL7)</f>
        <v>#N/A</v>
      </c>
      <c r="EH18" s="173" t="e">
        <f>IF(EM7="-",NA(),EM7)</f>
        <v>#N/A</v>
      </c>
      <c r="EI18" s="173" t="e">
        <f>IF(EN7="-",NA(),EN7)</f>
        <v>#N/A</v>
      </c>
      <c r="EJ18" s="132"/>
      <c r="EK18" s="132"/>
      <c r="EL18" s="132"/>
      <c r="EM18" s="132"/>
      <c r="EN18" s="168" t="s">
        <v>112</v>
      </c>
      <c r="EO18" s="173">
        <f>IF(ET7="-",NA(),ET7)</f>
        <v>72.5</v>
      </c>
      <c r="EP18" s="173">
        <f>IF(EU7="-",NA(),EU7)</f>
        <v>75.599999999999994</v>
      </c>
      <c r="EQ18" s="173">
        <f>IF(EV7="-",NA(),EV7)</f>
        <v>78.8</v>
      </c>
      <c r="ER18" s="173">
        <f>IF(EW7="-",NA(),EW7)</f>
        <v>87.3</v>
      </c>
      <c r="ES18" s="173">
        <f>IF(EX7="-",NA(),EX7)</f>
        <v>82.1</v>
      </c>
      <c r="ET18" s="132"/>
      <c r="EU18" s="132"/>
      <c r="EV18" s="132"/>
      <c r="EW18" s="132"/>
      <c r="EX18" s="132"/>
      <c r="EY18" s="168" t="s">
        <v>112</v>
      </c>
      <c r="EZ18" s="173">
        <f>IF(OR(NOT($EZ$8),FE7="-"),NA(),FE7)</f>
        <v>56.1</v>
      </c>
      <c r="FA18" s="173">
        <f>IF(OR(NOT($EZ$8),FF7="-"),NA(),FF7)</f>
        <v>61.8</v>
      </c>
      <c r="FB18" s="173">
        <f>IF(OR(NOT($EZ$8),FG7="-"),NA(),FG7)</f>
        <v>61.6</v>
      </c>
      <c r="FC18" s="173">
        <f>IF(OR(NOT($EZ$8),FH7="-"),NA(),FH7)</f>
        <v>57.7</v>
      </c>
      <c r="FD18" s="173">
        <f>IF(OR(NOT($EZ$8),FI7="-"),NA(),FI7)</f>
        <v>57.6</v>
      </c>
      <c r="FE18" s="132"/>
      <c r="FF18" s="132"/>
      <c r="FG18" s="132"/>
      <c r="FH18" s="132"/>
      <c r="FI18" s="168" t="s">
        <v>112</v>
      </c>
      <c r="FJ18" s="173">
        <f>IF(OR(NOT($FJ$8),FO7="-"),NA(),FO7)</f>
        <v>16.7</v>
      </c>
      <c r="FK18" s="173">
        <f>IF(OR(NOT($FJ$8),FP7="-"),NA(),FP7)</f>
        <v>8.6999999999999993</v>
      </c>
      <c r="FL18" s="173">
        <f>IF(OR(NOT($FJ$8),FQ7="-"),NA(),FQ7)</f>
        <v>6.4</v>
      </c>
      <c r="FM18" s="173">
        <f>IF(OR(NOT($FJ$8),FR7="-"),NA(),FR7)</f>
        <v>5.4</v>
      </c>
      <c r="FN18" s="173">
        <f>IF(OR(NOT($FJ$8),FS7="-"),NA(),FS7)</f>
        <v>8.6999999999999993</v>
      </c>
      <c r="FO18" s="132"/>
      <c r="FP18" s="132"/>
      <c r="FQ18" s="132"/>
      <c r="FR18" s="132"/>
      <c r="FS18" s="168" t="s">
        <v>112</v>
      </c>
      <c r="FT18" s="173">
        <f>IF(OR(NOT($FT$8),FY7="-"),NA(),FY7)</f>
        <v>333.7</v>
      </c>
      <c r="FU18" s="173">
        <f>IF(OR(NOT($FT$8),FZ7="-"),NA(),FZ7)</f>
        <v>351.4</v>
      </c>
      <c r="FV18" s="173">
        <f>IF(OR(NOT($FT$8),GA7="-"),NA(),GA7)</f>
        <v>390.3</v>
      </c>
      <c r="FW18" s="173">
        <f>IF(OR(NOT($FT$8),GB7="-"),NA(),GB7)</f>
        <v>394.9</v>
      </c>
      <c r="FX18" s="173">
        <f>IF(OR(NOT($FT$8),GC7="-"),NA(),GC7)</f>
        <v>375</v>
      </c>
      <c r="FY18" s="132"/>
      <c r="FZ18" s="132"/>
      <c r="GA18" s="132"/>
      <c r="GB18" s="132"/>
      <c r="GC18" s="168" t="s">
        <v>112</v>
      </c>
      <c r="GD18" s="173" t="e">
        <f>IF(OR(NOT($GD$8),GI7="-"),NA(),GI7)</f>
        <v>#N/A</v>
      </c>
      <c r="GE18" s="173" t="e">
        <f>IF(OR(NOT($GD$8),GJ7="-"),NA(),GJ7)</f>
        <v>#N/A</v>
      </c>
      <c r="GF18" s="173" t="e">
        <f>IF(OR(NOT($GD$8),GK7="-"),NA(),GK7)</f>
        <v>#N/A</v>
      </c>
      <c r="GG18" s="173" t="e">
        <f>IF(OR(NOT($GD$8),GL7="-"),NA(),GL7)</f>
        <v>#N/A</v>
      </c>
      <c r="GH18" s="173" t="e">
        <f>IF(OR(NOT($GD$8),GM7="-"),NA(),GM7)</f>
        <v>#N/A</v>
      </c>
      <c r="GI18" s="132"/>
      <c r="GJ18" s="132"/>
      <c r="GK18" s="132"/>
      <c r="GL18" s="132"/>
      <c r="GM18" s="168" t="s">
        <v>112</v>
      </c>
      <c r="GN18" s="173">
        <f>IF(OR(NOT($GN$8),GS7="-"),NA(),GS7)</f>
        <v>58.4</v>
      </c>
      <c r="GO18" s="173">
        <f>IF(OR(NOT($GN$8),GT7="-"),NA(),GT7)</f>
        <v>80.599999999999994</v>
      </c>
      <c r="GP18" s="173">
        <f>IF(OR(NOT($GN$8),GU7="-"),NA(),GU7)</f>
        <v>85.6</v>
      </c>
      <c r="GQ18" s="173">
        <f>IF(OR(NOT($GN$8),GV7="-"),NA(),GV7)</f>
        <v>92</v>
      </c>
      <c r="GR18" s="173">
        <f>IF(OR(NOT($GN$8),GW7="-"),NA(),GW7)</f>
        <v>94.7</v>
      </c>
      <c r="GS18" s="132"/>
      <c r="GT18" s="132"/>
      <c r="GU18" s="132"/>
      <c r="GV18" s="132"/>
      <c r="GW18" s="132"/>
      <c r="GX18" s="168" t="s">
        <v>112</v>
      </c>
      <c r="GY18" s="173" t="e">
        <f>IF(OR(NOT($GY$8),HD7="-"),NA(),HD7)</f>
        <v>#N/A</v>
      </c>
      <c r="GZ18" s="173" t="e">
        <f>IF(OR(NOT($GY$8),HE7="-"),NA(),HE7)</f>
        <v>#N/A</v>
      </c>
      <c r="HA18" s="173" t="e">
        <f>IF(OR(NOT($GY$8),HF7="-"),NA(),HF7)</f>
        <v>#N/A</v>
      </c>
      <c r="HB18" s="173" t="e">
        <f>IF(OR(NOT($GY$8),HG7="-"),NA(),HG7)</f>
        <v>#N/A</v>
      </c>
      <c r="HC18" s="173" t="e">
        <f>IF(OR(NOT($GY$8),HH7="-"),NA(),HH7)</f>
        <v>#N/A</v>
      </c>
      <c r="HD18" s="132"/>
      <c r="HE18" s="132"/>
      <c r="HF18" s="132"/>
      <c r="HG18" s="132"/>
      <c r="HH18" s="168" t="s">
        <v>112</v>
      </c>
      <c r="HI18" s="173" t="e">
        <f>IF(OR(NOT($HI$8),HN7="-"),NA(),HN7)</f>
        <v>#N/A</v>
      </c>
      <c r="HJ18" s="173" t="e">
        <f>IF(OR(NOT($HI$8),HO7="-"),NA(),HO7)</f>
        <v>#N/A</v>
      </c>
      <c r="HK18" s="173" t="e">
        <f>IF(OR(NOT($HI$8),HP7="-"),NA(),HP7)</f>
        <v>#N/A</v>
      </c>
      <c r="HL18" s="173" t="e">
        <f>IF(OR(NOT($HI$8),HQ7="-"),NA(),HQ7)</f>
        <v>#N/A</v>
      </c>
      <c r="HM18" s="173" t="e">
        <f>IF(OR(NOT($HI$8),HR7="-"),NA(),HR7)</f>
        <v>#N/A</v>
      </c>
      <c r="HN18" s="132"/>
      <c r="HO18" s="132"/>
      <c r="HP18" s="132"/>
      <c r="HQ18" s="132"/>
      <c r="HR18" s="168" t="s">
        <v>112</v>
      </c>
      <c r="HS18" s="173" t="e">
        <f>IF(OR(NOT($HS$8),HX7="-"),NA(),HX7)</f>
        <v>#N/A</v>
      </c>
      <c r="HT18" s="173" t="e">
        <f>IF(OR(NOT($HS$8),HY7="-"),NA(),HY7)</f>
        <v>#N/A</v>
      </c>
      <c r="HU18" s="173" t="e">
        <f>IF(OR(NOT($HS$8),HZ7="-"),NA(),HZ7)</f>
        <v>#N/A</v>
      </c>
      <c r="HV18" s="173" t="e">
        <f>IF(OR(NOT($HS$8),IA7="-"),NA(),IA7)</f>
        <v>#N/A</v>
      </c>
      <c r="HW18" s="173" t="e">
        <f>IF(OR(NOT($HS$8),IB7="-"),NA(),IB7)</f>
        <v>#N/A</v>
      </c>
      <c r="HX18" s="132"/>
      <c r="HY18" s="132"/>
      <c r="HZ18" s="132"/>
      <c r="IA18" s="132"/>
      <c r="IB18" s="168" t="s">
        <v>112</v>
      </c>
      <c r="IC18" s="173" t="e">
        <f>IF(OR(NOT($IC$8),IH7="-"),NA(),IH7)</f>
        <v>#N/A</v>
      </c>
      <c r="ID18" s="173" t="e">
        <f>IF(OR(NOT($IC$8),II7="-"),NA(),II7)</f>
        <v>#N/A</v>
      </c>
      <c r="IE18" s="173" t="e">
        <f>IF(OR(NOT($IC$8),IJ7="-"),NA(),IJ7)</f>
        <v>#N/A</v>
      </c>
      <c r="IF18" s="173" t="e">
        <f>IF(OR(NOT($IC$8),IK7="-"),NA(),IK7)</f>
        <v>#N/A</v>
      </c>
      <c r="IG18" s="173" t="e">
        <f>IF(OR(NOT($IC$8),IL7="-"),NA(),IL7)</f>
        <v>#N/A</v>
      </c>
      <c r="IH18" s="132"/>
      <c r="II18" s="132"/>
      <c r="IJ18" s="132"/>
      <c r="IK18" s="132"/>
      <c r="IL18" s="168" t="s">
        <v>112</v>
      </c>
      <c r="IM18" s="173" t="e">
        <f>IF(OR(NOT($IM$8),IR7="-"),NA(),IR7)</f>
        <v>#N/A</v>
      </c>
      <c r="IN18" s="173" t="e">
        <f>IF(OR(NOT($IM$8),IS7="-"),NA(),IS7)</f>
        <v>#N/A</v>
      </c>
      <c r="IO18" s="173" t="e">
        <f>IF(OR(NOT($IM$8),IT7="-"),NA(),IT7)</f>
        <v>#N/A</v>
      </c>
      <c r="IP18" s="173" t="e">
        <f>IF(OR(NOT($IM$8),IU7="-"),NA(),IU7)</f>
        <v>#N/A</v>
      </c>
      <c r="IQ18" s="173" t="e">
        <f>IF(OR(NOT($IM$8),IV7="-"),NA(),IV7)</f>
        <v>#N/A</v>
      </c>
      <c r="IR18" s="132"/>
      <c r="IS18" s="132"/>
      <c r="IT18" s="132"/>
      <c r="IU18" s="132"/>
      <c r="IV18" s="132"/>
      <c r="IW18" s="168" t="s">
        <v>112</v>
      </c>
      <c r="IX18" s="173" t="e">
        <f>IF(OR(NOT($IX$8),JC7="-"),NA(),JC7)</f>
        <v>#N/A</v>
      </c>
      <c r="IY18" s="173" t="e">
        <f>IF(OR(NOT($IX$8),JD7="-"),NA(),JD7)</f>
        <v>#N/A</v>
      </c>
      <c r="IZ18" s="173" t="e">
        <f>IF(OR(NOT($IX$8),JE7="-"),NA(),JE7)</f>
        <v>#N/A</v>
      </c>
      <c r="JA18" s="173" t="e">
        <f>IF(OR(NOT($IX$8),JF7="-"),NA(),JF7)</f>
        <v>#N/A</v>
      </c>
      <c r="JB18" s="173" t="e">
        <f>IF(OR(NOT($IX$8),JG7="-"),NA(),JG7)</f>
        <v>#N/A</v>
      </c>
      <c r="JC18" s="132"/>
      <c r="JD18" s="132"/>
      <c r="JE18" s="132"/>
      <c r="JF18" s="132"/>
      <c r="JG18" s="168" t="s">
        <v>112</v>
      </c>
      <c r="JH18" s="173" t="e">
        <f>IF(OR(NOT($JH$8),JM7="-"),NA(),JM7)</f>
        <v>#N/A</v>
      </c>
      <c r="JI18" s="173" t="e">
        <f>IF(OR(NOT($JH$8),JN7="-"),NA(),JN7)</f>
        <v>#N/A</v>
      </c>
      <c r="JJ18" s="173" t="e">
        <f>IF(OR(NOT($JH$8),JO7="-"),NA(),JO7)</f>
        <v>#N/A</v>
      </c>
      <c r="JK18" s="173" t="e">
        <f>IF(OR(NOT($JH$8),JP7="-"),NA(),JP7)</f>
        <v>#N/A</v>
      </c>
      <c r="JL18" s="173" t="e">
        <f>IF(OR(NOT($JH$8),JQ7="-"),NA(),JQ7)</f>
        <v>#N/A</v>
      </c>
      <c r="JM18" s="132"/>
      <c r="JN18" s="132"/>
      <c r="JO18" s="132"/>
      <c r="JP18" s="132"/>
      <c r="JQ18" s="168" t="s">
        <v>112</v>
      </c>
      <c r="JR18" s="173" t="e">
        <f>IF(OR(NOT($JR$8),JW7="-"),NA(),JW7)</f>
        <v>#N/A</v>
      </c>
      <c r="JS18" s="173" t="e">
        <f>IF(OR(NOT($JR$8),JX7="-"),NA(),JX7)</f>
        <v>#N/A</v>
      </c>
      <c r="JT18" s="173" t="e">
        <f>IF(OR(NOT($JR$8),JY7="-"),NA(),JY7)</f>
        <v>#N/A</v>
      </c>
      <c r="JU18" s="173" t="e">
        <f>IF(OR(NOT($JR$8),JZ7="-"),NA(),JZ7)</f>
        <v>#N/A</v>
      </c>
      <c r="JV18" s="173" t="e">
        <f>IF(OR(NOT($JR$8),KA7="-"),NA(),KA7)</f>
        <v>#N/A</v>
      </c>
      <c r="JW18" s="132"/>
      <c r="JX18" s="132"/>
      <c r="JY18" s="132"/>
      <c r="JZ18" s="132"/>
      <c r="KA18" s="168" t="s">
        <v>112</v>
      </c>
      <c r="KB18" s="173" t="e">
        <f>IF(OR(NOT($KB$8),KG7="-"),NA(),KG7)</f>
        <v>#N/A</v>
      </c>
      <c r="KC18" s="173" t="e">
        <f>IF(OR(NOT($KB$8),KH7="-"),NA(),KH7)</f>
        <v>#N/A</v>
      </c>
      <c r="KD18" s="173" t="e">
        <f>IF(OR(NOT($KB$8),KI7="-"),NA(),KI7)</f>
        <v>#N/A</v>
      </c>
      <c r="KE18" s="173" t="e">
        <f>IF(OR(NOT($KB$8),KJ7="-"),NA(),KJ7)</f>
        <v>#N/A</v>
      </c>
      <c r="KF18" s="173" t="e">
        <f>IF(OR(NOT($KB$8),KK7="-"),NA(),KK7)</f>
        <v>#N/A</v>
      </c>
      <c r="KG18" s="132"/>
      <c r="KH18" s="132"/>
      <c r="KI18" s="132"/>
      <c r="KJ18" s="132"/>
      <c r="KK18" s="168" t="s">
        <v>112</v>
      </c>
      <c r="KL18" s="173" t="e">
        <f>IF(OR(NOT($KL$8),KQ7="-"),NA(),KQ7)</f>
        <v>#N/A</v>
      </c>
      <c r="KM18" s="173" t="e">
        <f>IF(OR(NOT($KL$8),KR7="-"),NA(),KR7)</f>
        <v>#N/A</v>
      </c>
      <c r="KN18" s="173" t="e">
        <f>IF(OR(NOT($KL$8),KS7="-"),NA(),KS7)</f>
        <v>#N/A</v>
      </c>
      <c r="KO18" s="173" t="e">
        <f>IF(OR(NOT($KL$8),KT7="-"),NA(),KT7)</f>
        <v>#N/A</v>
      </c>
      <c r="KP18" s="173" t="e">
        <f>IF(OR(NOT($KL$8),KU7="-"),NA(),KU7)</f>
        <v>#N/A</v>
      </c>
      <c r="KQ18" s="132"/>
      <c r="KR18" s="132"/>
      <c r="KS18" s="132"/>
      <c r="KT18" s="132"/>
      <c r="KU18" s="132"/>
      <c r="KV18" s="168" t="s">
        <v>112</v>
      </c>
      <c r="KW18" s="173" t="e">
        <f>IF(OR(NOT($KW$8),LB7="-"),NA(),LB7)</f>
        <v>#N/A</v>
      </c>
      <c r="KX18" s="173" t="e">
        <f>IF(OR(NOT($KW$8),LC7="-"),NA(),LC7)</f>
        <v>#N/A</v>
      </c>
      <c r="KY18" s="173" t="e">
        <f>IF(OR(NOT($KW$8),LD7="-"),NA(),LD7)</f>
        <v>#N/A</v>
      </c>
      <c r="KZ18" s="173" t="e">
        <f>IF(OR(NOT($KW$8),LE7="-"),NA(),LE7)</f>
        <v>#N/A</v>
      </c>
      <c r="LA18" s="173" t="e">
        <f>IF(OR(NOT($KW$8),LF7="-"),NA(),LF7)</f>
        <v>#N/A</v>
      </c>
      <c r="LB18" s="132"/>
      <c r="LC18" s="132"/>
      <c r="LD18" s="132"/>
      <c r="LE18" s="132"/>
      <c r="LF18" s="168" t="s">
        <v>112</v>
      </c>
      <c r="LG18" s="173" t="e">
        <f>IF(OR(NOT($LG$8),LL7="-"),NA(),LL7)</f>
        <v>#N/A</v>
      </c>
      <c r="LH18" s="173" t="e">
        <f>IF(OR(NOT($LG$8),LM7="-"),NA(),LM7)</f>
        <v>#N/A</v>
      </c>
      <c r="LI18" s="173" t="e">
        <f>IF(OR(NOT($LG$8),LN7="-"),NA(),LN7)</f>
        <v>#N/A</v>
      </c>
      <c r="LJ18" s="173" t="e">
        <f>IF(OR(NOT($LG$8),LO7="-"),NA(),LO7)</f>
        <v>#N/A</v>
      </c>
      <c r="LK18" s="173" t="e">
        <f>IF(OR(NOT($LG$8),LP7="-"),NA(),LP7)</f>
        <v>#N/A</v>
      </c>
      <c r="LL18" s="132"/>
      <c r="LM18" s="132"/>
      <c r="LN18" s="132"/>
      <c r="LO18" s="132"/>
      <c r="LP18" s="168" t="s">
        <v>112</v>
      </c>
      <c r="LQ18" s="173" t="e">
        <f>IF(OR(NOT($LQ$8),LV7="-"),NA(),LV7)</f>
        <v>#N/A</v>
      </c>
      <c r="LR18" s="173" t="e">
        <f>IF(OR(NOT($LQ$8),LW7="-"),NA(),LW7)</f>
        <v>#N/A</v>
      </c>
      <c r="LS18" s="173" t="e">
        <f>IF(OR(NOT($LQ$8),LX7="-"),NA(),LX7)</f>
        <v>#N/A</v>
      </c>
      <c r="LT18" s="173" t="e">
        <f>IF(OR(NOT($LQ$8),LY7="-"),NA(),LY7)</f>
        <v>#N/A</v>
      </c>
      <c r="LU18" s="173" t="e">
        <f>IF(OR(NOT($LQ$8),LZ7="-"),NA(),LZ7)</f>
        <v>#N/A</v>
      </c>
      <c r="LV18" s="132"/>
      <c r="LW18" s="132"/>
      <c r="LX18" s="132"/>
      <c r="LY18" s="132"/>
      <c r="LZ18" s="168" t="s">
        <v>112</v>
      </c>
      <c r="MA18" s="173" t="e">
        <f>IF(OR(NOT($MA$8),MF7="-"),NA(),MF7)</f>
        <v>#N/A</v>
      </c>
      <c r="MB18" s="173" t="e">
        <f>IF(OR(NOT($MA$8),MG7="-"),NA(),MG7)</f>
        <v>#N/A</v>
      </c>
      <c r="MC18" s="173" t="e">
        <f>IF(OR(NOT($MA$8),MH7="-"),NA(),MH7)</f>
        <v>#N/A</v>
      </c>
      <c r="MD18" s="173" t="e">
        <f>IF(OR(NOT($MA$8),MI7="-"),NA(),MI7)</f>
        <v>#N/A</v>
      </c>
      <c r="ME18" s="173" t="e">
        <f>IF(OR(NOT($MA$8),MJ7="-"),NA(),MJ7)</f>
        <v>#N/A</v>
      </c>
      <c r="MF18" s="132"/>
      <c r="MG18" s="132"/>
      <c r="MH18" s="132"/>
      <c r="MI18" s="132"/>
      <c r="MJ18" s="168" t="s">
        <v>112</v>
      </c>
      <c r="MK18" s="173" t="e">
        <f>IF(OR(NOT($MK$8),MP7="-"),NA(),MP7)</f>
        <v>#N/A</v>
      </c>
      <c r="ML18" s="173" t="e">
        <f>IF(OR(NOT($MK$8),MQ7="-"),NA(),MQ7)</f>
        <v>#N/A</v>
      </c>
      <c r="MM18" s="173" t="e">
        <f>IF(OR(NOT($MK$8),MR7="-"),NA(),MR7)</f>
        <v>#N/A</v>
      </c>
      <c r="MN18" s="173" t="e">
        <f>IF(OR(NOT($MK$8),MS7="-"),NA(),MS7)</f>
        <v>#N/A</v>
      </c>
      <c r="MO18" s="173" t="e">
        <f>IF(OR(NOT($MK$8),MT7="-"),NA(),MT7)</f>
        <v>#N/A</v>
      </c>
      <c r="MP18" s="132"/>
      <c r="MQ18" s="132"/>
      <c r="MR18" s="132"/>
      <c r="MS18" s="132"/>
      <c r="MT18" s="132"/>
      <c r="MU18" s="132"/>
      <c r="MV18" s="132"/>
      <c r="MW18" s="132"/>
      <c r="MX18" s="132"/>
      <c r="MY18" s="132"/>
      <c r="MZ18" s="132"/>
      <c r="NA18" s="132"/>
      <c r="NB18" s="132"/>
      <c r="NC18" s="132"/>
      <c r="ND18" s="132"/>
      <c r="NE18" s="132"/>
      <c r="NF18" s="132"/>
      <c r="NG18" s="132"/>
      <c r="NH18" s="132"/>
      <c r="NI18" s="132"/>
      <c r="NJ18" s="132"/>
    </row>
    <row r="19" spans="1:374">
      <c r="A19" s="120">
        <f t="shared" si="2"/>
        <v>5</v>
      </c>
      <c r="B19" s="130" t="s">
        <v>181</v>
      </c>
      <c r="C19" s="130"/>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68" t="s">
        <v>168</v>
      </c>
      <c r="AY19" s="173">
        <f>$BI$7</f>
        <v>100</v>
      </c>
      <c r="AZ19" s="173">
        <f>$BI$7</f>
        <v>100</v>
      </c>
      <c r="BA19" s="173">
        <f>$BI$7</f>
        <v>100</v>
      </c>
      <c r="BB19" s="173">
        <f>$BI$7</f>
        <v>100</v>
      </c>
      <c r="BC19" s="173">
        <f>$BI$7</f>
        <v>100</v>
      </c>
      <c r="BD19" s="132"/>
      <c r="BE19" s="132"/>
      <c r="BF19" s="132"/>
      <c r="BG19" s="132"/>
      <c r="BH19" s="132"/>
      <c r="BI19" s="168" t="s">
        <v>168</v>
      </c>
      <c r="BJ19" s="173">
        <f>$BT$7</f>
        <v>100</v>
      </c>
      <c r="BK19" s="173">
        <f>$BT$7</f>
        <v>100</v>
      </c>
      <c r="BL19" s="173">
        <f>$BT$7</f>
        <v>100</v>
      </c>
      <c r="BM19" s="173">
        <f>$BT$7</f>
        <v>100</v>
      </c>
      <c r="BN19" s="173">
        <f>$BT$7</f>
        <v>100</v>
      </c>
      <c r="BO19" s="132"/>
      <c r="BP19" s="132"/>
      <c r="BQ19" s="132"/>
      <c r="BR19" s="132"/>
      <c r="BS19" s="132"/>
      <c r="BT19" s="168" t="s">
        <v>168</v>
      </c>
      <c r="BU19" s="173" t="str">
        <f>$CE$7</f>
        <v>-</v>
      </c>
      <c r="BV19" s="173" t="str">
        <f>$CE$7</f>
        <v>-</v>
      </c>
      <c r="BW19" s="173" t="str">
        <f>$CE$7</f>
        <v>-</v>
      </c>
      <c r="BX19" s="173" t="str">
        <f>$CE$7</f>
        <v>-</v>
      </c>
      <c r="BY19" s="173" t="str">
        <f>$CE$7</f>
        <v>-</v>
      </c>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c r="DU19" s="132"/>
      <c r="DV19" s="132"/>
      <c r="DW19" s="132"/>
      <c r="DX19" s="132"/>
      <c r="DY19" s="132"/>
      <c r="DZ19" s="132"/>
      <c r="EA19" s="132"/>
      <c r="EB19" s="132"/>
      <c r="EC19" s="132"/>
      <c r="ED19" s="132"/>
      <c r="EE19" s="132"/>
      <c r="EF19" s="132"/>
      <c r="EG19" s="132"/>
      <c r="EH19" s="132"/>
      <c r="EI19" s="132"/>
      <c r="EJ19" s="132"/>
      <c r="EK19" s="132"/>
      <c r="EL19" s="132"/>
      <c r="EM19" s="132"/>
      <c r="EN19" s="132"/>
      <c r="EO19" s="132"/>
      <c r="EP19" s="132"/>
      <c r="EQ19" s="132"/>
      <c r="ER19" s="132"/>
      <c r="ES19" s="132"/>
      <c r="ET19" s="132"/>
      <c r="EU19" s="132"/>
      <c r="EV19" s="132"/>
      <c r="EW19" s="132"/>
      <c r="EX19" s="132"/>
      <c r="EY19" s="132"/>
      <c r="EZ19" s="132"/>
      <c r="FA19" s="132"/>
      <c r="FB19" s="132"/>
      <c r="FC19" s="132"/>
      <c r="FD19" s="132"/>
      <c r="FE19" s="132"/>
      <c r="FF19" s="132"/>
      <c r="FG19" s="132"/>
      <c r="FH19" s="132"/>
      <c r="FI19" s="132"/>
      <c r="FJ19" s="132"/>
      <c r="FK19" s="132"/>
      <c r="FL19" s="132"/>
      <c r="FM19" s="132"/>
      <c r="FN19" s="132"/>
      <c r="FO19" s="132"/>
      <c r="FP19" s="132"/>
      <c r="FQ19" s="132"/>
      <c r="FR19" s="132"/>
      <c r="FS19" s="132"/>
      <c r="FT19" s="132"/>
      <c r="FU19" s="132"/>
      <c r="FV19" s="132"/>
      <c r="FW19" s="132"/>
      <c r="FX19" s="132"/>
      <c r="FY19" s="132"/>
      <c r="FZ19" s="132"/>
      <c r="GA19" s="132"/>
      <c r="GB19" s="132"/>
      <c r="GC19" s="132"/>
      <c r="GD19" s="132"/>
      <c r="GE19" s="132"/>
      <c r="GF19" s="132"/>
      <c r="GG19" s="132"/>
      <c r="GH19" s="132"/>
      <c r="GI19" s="132"/>
      <c r="GJ19" s="132"/>
      <c r="GK19" s="132"/>
      <c r="GL19" s="132"/>
      <c r="GM19" s="132"/>
      <c r="GN19" s="132"/>
      <c r="GO19" s="132"/>
      <c r="GP19" s="132"/>
      <c r="GQ19" s="132"/>
      <c r="GR19" s="132"/>
      <c r="GS19" s="132"/>
      <c r="GT19" s="132"/>
      <c r="GU19" s="132"/>
      <c r="GV19" s="132"/>
      <c r="GW19" s="132"/>
      <c r="GX19" s="132"/>
      <c r="GY19" s="132"/>
      <c r="GZ19" s="132"/>
      <c r="HA19" s="132"/>
      <c r="HB19" s="132"/>
      <c r="HC19" s="132"/>
      <c r="HD19" s="132"/>
      <c r="HE19" s="132"/>
      <c r="HF19" s="132"/>
      <c r="HG19" s="132"/>
      <c r="HH19" s="132"/>
      <c r="HI19" s="132"/>
      <c r="HJ19" s="132"/>
      <c r="HK19" s="132"/>
      <c r="HL19" s="132"/>
      <c r="HM19" s="132"/>
      <c r="HN19" s="132"/>
      <c r="HO19" s="132"/>
      <c r="HP19" s="132"/>
      <c r="HQ19" s="132"/>
      <c r="HR19" s="132"/>
      <c r="HS19" s="132"/>
      <c r="HT19" s="132"/>
      <c r="HU19" s="132"/>
      <c r="HV19" s="132"/>
      <c r="HW19" s="132"/>
      <c r="HX19" s="132"/>
      <c r="HY19" s="132"/>
      <c r="HZ19" s="132"/>
      <c r="IA19" s="132"/>
      <c r="IB19" s="132"/>
      <c r="IC19" s="132"/>
      <c r="ID19" s="132"/>
      <c r="IE19" s="132"/>
      <c r="IF19" s="132"/>
      <c r="IG19" s="132"/>
      <c r="IH19" s="132"/>
      <c r="II19" s="132"/>
      <c r="IJ19" s="132"/>
      <c r="IK19" s="132"/>
      <c r="IL19" s="132"/>
      <c r="IM19" s="132"/>
      <c r="IN19" s="132"/>
      <c r="IO19" s="132"/>
      <c r="IP19" s="132"/>
      <c r="IQ19" s="132"/>
      <c r="IR19" s="132"/>
      <c r="IS19" s="132"/>
      <c r="IT19" s="132"/>
      <c r="IU19" s="132"/>
      <c r="IV19" s="132"/>
      <c r="IW19" s="132"/>
      <c r="IX19" s="132"/>
      <c r="IY19" s="132"/>
      <c r="IZ19" s="132"/>
      <c r="JA19" s="132"/>
      <c r="JB19" s="132"/>
      <c r="JC19" s="132"/>
      <c r="JD19" s="132"/>
      <c r="JE19" s="132"/>
      <c r="JF19" s="132"/>
      <c r="JG19" s="132"/>
      <c r="JH19" s="132"/>
      <c r="JI19" s="132"/>
      <c r="JJ19" s="132"/>
      <c r="JK19" s="132"/>
      <c r="JL19" s="132"/>
      <c r="JM19" s="132"/>
      <c r="JN19" s="132"/>
      <c r="JO19" s="132"/>
      <c r="JP19" s="132"/>
      <c r="JQ19" s="132"/>
      <c r="JR19" s="132"/>
      <c r="JS19" s="132"/>
      <c r="JT19" s="132"/>
      <c r="JU19" s="132"/>
      <c r="JV19" s="132"/>
      <c r="JW19" s="132"/>
      <c r="JX19" s="132"/>
      <c r="JY19" s="132"/>
      <c r="JZ19" s="132"/>
      <c r="KA19" s="132"/>
      <c r="KB19" s="132"/>
      <c r="KC19" s="132"/>
      <c r="KD19" s="132"/>
      <c r="KE19" s="132"/>
      <c r="KF19" s="132"/>
      <c r="KG19" s="132"/>
      <c r="KH19" s="132"/>
      <c r="KI19" s="132"/>
      <c r="KJ19" s="132"/>
      <c r="KK19" s="132"/>
      <c r="KL19" s="132"/>
      <c r="KM19" s="132"/>
      <c r="KN19" s="132"/>
      <c r="KO19" s="132"/>
      <c r="KP19" s="132"/>
      <c r="KQ19" s="132"/>
      <c r="KR19" s="132"/>
      <c r="KS19" s="132"/>
      <c r="KT19" s="132"/>
      <c r="KU19" s="132"/>
      <c r="KV19" s="132"/>
      <c r="KW19" s="132"/>
      <c r="KX19" s="132"/>
      <c r="KY19" s="132"/>
      <c r="KZ19" s="132"/>
      <c r="LA19" s="132"/>
      <c r="LB19" s="132"/>
      <c r="LC19" s="132"/>
      <c r="LD19" s="132"/>
      <c r="LE19" s="132"/>
      <c r="LF19" s="132"/>
      <c r="LG19" s="132"/>
      <c r="LH19" s="132"/>
      <c r="LI19" s="132"/>
      <c r="LJ19" s="132"/>
      <c r="LK19" s="132"/>
      <c r="LL19" s="132"/>
      <c r="LM19" s="132"/>
      <c r="LN19" s="132"/>
      <c r="LO19" s="132"/>
      <c r="LP19" s="132"/>
      <c r="LQ19" s="132"/>
      <c r="LR19" s="132"/>
      <c r="LS19" s="132"/>
      <c r="LT19" s="132"/>
      <c r="LU19" s="132"/>
      <c r="LV19" s="132"/>
      <c r="LW19" s="132"/>
      <c r="LX19" s="132"/>
      <c r="LY19" s="132"/>
      <c r="LZ19" s="132"/>
      <c r="MA19" s="132"/>
      <c r="MB19" s="132"/>
      <c r="MC19" s="132"/>
      <c r="MD19" s="132"/>
      <c r="ME19" s="132"/>
      <c r="MF19" s="132"/>
      <c r="MG19" s="132"/>
      <c r="MH19" s="132"/>
      <c r="MI19" s="132"/>
      <c r="MJ19" s="132"/>
      <c r="MK19" s="132"/>
      <c r="ML19" s="132"/>
      <c r="MM19" s="132"/>
      <c r="MN19" s="132"/>
      <c r="MO19" s="132"/>
      <c r="MP19" s="132"/>
      <c r="MQ19" s="132"/>
      <c r="MR19" s="132"/>
      <c r="MS19" s="132"/>
      <c r="MT19" s="132"/>
      <c r="MU19" s="132"/>
      <c r="MV19" s="132"/>
      <c r="MW19" s="132"/>
      <c r="MX19" s="132"/>
      <c r="MY19" s="132"/>
      <c r="MZ19" s="132"/>
      <c r="NA19" s="132"/>
      <c r="NB19" s="132"/>
      <c r="NC19" s="132"/>
      <c r="ND19" s="132"/>
      <c r="NE19" s="132"/>
      <c r="NF19" s="132"/>
      <c r="NG19" s="132"/>
      <c r="NH19" s="132"/>
      <c r="NI19" s="132"/>
      <c r="NJ19" s="132"/>
    </row>
    <row r="20" spans="1:374">
      <c r="A20" s="120">
        <f t="shared" si="2"/>
        <v>6</v>
      </c>
      <c r="B20" s="130" t="s">
        <v>183</v>
      </c>
      <c r="C20" s="130"/>
      <c r="D20" s="132"/>
    </row>
    <row r="21" spans="1:374">
      <c r="A21" s="120">
        <f t="shared" si="2"/>
        <v>7</v>
      </c>
      <c r="B21" s="130" t="s">
        <v>184</v>
      </c>
      <c r="C21" s="130"/>
      <c r="D21" s="132"/>
    </row>
    <row r="22" spans="1:374">
      <c r="A22" s="120">
        <f t="shared" si="2"/>
        <v>8</v>
      </c>
      <c r="B22" s="130" t="s">
        <v>172</v>
      </c>
      <c r="C22" s="130"/>
      <c r="D22" s="132"/>
      <c r="E22" s="134" t="s">
        <v>185</v>
      </c>
      <c r="F22" s="138"/>
      <c r="G22" s="138"/>
      <c r="H22" s="138"/>
      <c r="I22" s="146"/>
    </row>
    <row r="23" spans="1:374">
      <c r="A23" s="120">
        <f t="shared" si="2"/>
        <v>9</v>
      </c>
      <c r="B23" s="130" t="s">
        <v>55</v>
      </c>
      <c r="C23" s="130"/>
      <c r="D23" s="132"/>
      <c r="E23" s="135"/>
      <c r="F23" s="139"/>
      <c r="G23" s="139"/>
      <c r="H23" s="139"/>
      <c r="I23" s="147"/>
    </row>
    <row r="24" spans="1:374">
      <c r="A24" s="120">
        <f t="shared" si="2"/>
        <v>10</v>
      </c>
      <c r="B24" s="130" t="s">
        <v>186</v>
      </c>
      <c r="C24" s="130"/>
      <c r="D24" s="132"/>
      <c r="E24" s="135"/>
      <c r="F24" s="139"/>
      <c r="G24" s="139"/>
      <c r="H24" s="139"/>
      <c r="I24" s="147"/>
    </row>
    <row r="25" spans="1:374">
      <c r="A25" s="120">
        <f t="shared" si="2"/>
        <v>11</v>
      </c>
      <c r="B25" s="130" t="s">
        <v>188</v>
      </c>
      <c r="C25" s="130"/>
      <c r="D25" s="132"/>
      <c r="E25" s="135"/>
      <c r="F25" s="139"/>
      <c r="G25" s="139"/>
      <c r="H25" s="139"/>
      <c r="I25" s="147"/>
    </row>
    <row r="26" spans="1:374">
      <c r="A26" s="120">
        <f t="shared" si="2"/>
        <v>12</v>
      </c>
      <c r="B26" s="130" t="s">
        <v>189</v>
      </c>
      <c r="C26" s="130"/>
      <c r="D26" s="132"/>
      <c r="E26" s="135"/>
      <c r="F26" s="139"/>
      <c r="G26" s="139"/>
      <c r="H26" s="139"/>
      <c r="I26" s="147"/>
    </row>
    <row r="27" spans="1:374">
      <c r="A27" s="120">
        <f t="shared" si="2"/>
        <v>13</v>
      </c>
      <c r="B27" s="130" t="s">
        <v>191</v>
      </c>
      <c r="C27" s="130"/>
      <c r="D27" s="132"/>
      <c r="E27" s="135"/>
      <c r="F27" s="139"/>
      <c r="G27" s="139"/>
      <c r="H27" s="139"/>
      <c r="I27" s="147"/>
    </row>
    <row r="28" spans="1:374">
      <c r="A28" s="120">
        <f t="shared" si="2"/>
        <v>14</v>
      </c>
      <c r="B28" s="130" t="s">
        <v>193</v>
      </c>
      <c r="C28" s="130"/>
      <c r="D28" s="132"/>
      <c r="E28" s="135"/>
      <c r="F28" s="139"/>
      <c r="G28" s="139"/>
      <c r="H28" s="139"/>
      <c r="I28" s="147"/>
    </row>
    <row r="29" spans="1:374">
      <c r="A29" s="120">
        <f t="shared" si="2"/>
        <v>15</v>
      </c>
      <c r="B29" s="130" t="s">
        <v>194</v>
      </c>
      <c r="C29" s="130"/>
      <c r="D29" s="132"/>
      <c r="E29" s="135"/>
      <c r="F29" s="139"/>
      <c r="G29" s="139"/>
      <c r="H29" s="139"/>
      <c r="I29" s="147"/>
    </row>
    <row r="30" spans="1:374">
      <c r="A30" s="120">
        <f t="shared" si="2"/>
        <v>16</v>
      </c>
      <c r="B30" s="130" t="s">
        <v>195</v>
      </c>
      <c r="C30" s="130"/>
      <c r="D30" s="132"/>
      <c r="E30" s="135"/>
      <c r="F30" s="139"/>
      <c r="G30" s="139"/>
      <c r="H30" s="139"/>
      <c r="I30" s="147"/>
    </row>
    <row r="31" spans="1:374">
      <c r="A31" s="120">
        <f t="shared" si="2"/>
        <v>17</v>
      </c>
      <c r="B31" s="130" t="s">
        <v>196</v>
      </c>
      <c r="C31" s="130"/>
      <c r="D31" s="132"/>
      <c r="E31" s="135"/>
      <c r="F31" s="139"/>
      <c r="G31" s="139"/>
      <c r="H31" s="139"/>
      <c r="I31" s="147"/>
    </row>
    <row r="32" spans="1:374">
      <c r="A32" s="120">
        <f t="shared" si="2"/>
        <v>18</v>
      </c>
      <c r="B32" s="130" t="s">
        <v>197</v>
      </c>
      <c r="C32" s="130"/>
      <c r="D32" s="132"/>
      <c r="E32" s="135"/>
      <c r="F32" s="139"/>
      <c r="G32" s="139"/>
      <c r="H32" s="139"/>
      <c r="I32" s="147"/>
    </row>
    <row r="33" spans="1:16">
      <c r="A33" s="120">
        <f t="shared" si="2"/>
        <v>19</v>
      </c>
      <c r="B33" s="130" t="s">
        <v>93</v>
      </c>
      <c r="C33" s="130"/>
      <c r="D33" s="132"/>
      <c r="E33" s="135"/>
      <c r="F33" s="139"/>
      <c r="G33" s="139"/>
      <c r="H33" s="139"/>
      <c r="I33" s="147"/>
    </row>
    <row r="34" spans="1:16">
      <c r="A34" s="120">
        <f t="shared" si="2"/>
        <v>20</v>
      </c>
      <c r="B34" s="130" t="s">
        <v>198</v>
      </c>
      <c r="C34" s="130"/>
      <c r="D34" s="132"/>
      <c r="E34" s="135"/>
      <c r="F34" s="139"/>
      <c r="G34" s="139"/>
      <c r="H34" s="139"/>
      <c r="I34" s="147"/>
    </row>
    <row r="35" spans="1:16" ht="25.5" customHeight="1">
      <c r="E35" s="136"/>
      <c r="F35" s="140"/>
      <c r="G35" s="140"/>
      <c r="H35" s="140"/>
      <c r="I35" s="148"/>
    </row>
    <row r="36" spans="1:16">
      <c r="A36" t="s">
        <v>199</v>
      </c>
      <c r="B36" t="s">
        <v>200</v>
      </c>
    </row>
    <row r="37" spans="1:16">
      <c r="A37" t="s">
        <v>201</v>
      </c>
      <c r="B37" t="s">
        <v>84</v>
      </c>
      <c r="L37" s="134" t="s">
        <v>185</v>
      </c>
      <c r="M37" s="138"/>
      <c r="N37" s="138"/>
      <c r="O37" s="138"/>
      <c r="P37" s="146"/>
    </row>
    <row r="38" spans="1:16">
      <c r="A38" t="s">
        <v>202</v>
      </c>
      <c r="B38" t="s">
        <v>203</v>
      </c>
      <c r="L38" s="135"/>
      <c r="M38" s="139"/>
      <c r="N38" s="139"/>
      <c r="O38" s="139"/>
      <c r="P38" s="147"/>
    </row>
    <row r="39" spans="1:16">
      <c r="A39" t="s">
        <v>190</v>
      </c>
      <c r="B39" t="s">
        <v>204</v>
      </c>
      <c r="L39" s="135"/>
      <c r="M39" s="139"/>
      <c r="N39" s="139"/>
      <c r="O39" s="139"/>
      <c r="P39" s="147"/>
    </row>
    <row r="40" spans="1:16">
      <c r="A40" t="s">
        <v>205</v>
      </c>
      <c r="B40" t="s">
        <v>206</v>
      </c>
      <c r="L40" s="135"/>
      <c r="M40" s="139"/>
      <c r="N40" s="139"/>
      <c r="O40" s="139"/>
      <c r="P40" s="147"/>
    </row>
    <row r="41" spans="1:16">
      <c r="A41" t="s">
        <v>150</v>
      </c>
      <c r="B41" t="s">
        <v>80</v>
      </c>
      <c r="L41" s="135"/>
      <c r="M41" s="139"/>
      <c r="N41" s="139"/>
      <c r="O41" s="139"/>
      <c r="P41" s="147"/>
    </row>
    <row r="42" spans="1:16">
      <c r="A42" t="s">
        <v>208</v>
      </c>
      <c r="B42" t="s">
        <v>209</v>
      </c>
      <c r="L42" s="135"/>
      <c r="M42" s="139"/>
      <c r="N42" s="139"/>
      <c r="O42" s="139"/>
      <c r="P42" s="147"/>
    </row>
    <row r="43" spans="1:16">
      <c r="A43" t="s">
        <v>25</v>
      </c>
      <c r="B43" t="s">
        <v>109</v>
      </c>
      <c r="L43" s="135"/>
      <c r="M43" s="139"/>
      <c r="N43" s="139"/>
      <c r="O43" s="139"/>
      <c r="P43" s="147"/>
    </row>
    <row r="44" spans="1:16">
      <c r="A44" t="s">
        <v>210</v>
      </c>
      <c r="B44" t="s">
        <v>211</v>
      </c>
      <c r="L44" s="135"/>
      <c r="M44" s="139"/>
      <c r="N44" s="139"/>
      <c r="O44" s="139"/>
      <c r="P44" s="147"/>
    </row>
    <row r="45" spans="1:16">
      <c r="A45" t="s">
        <v>27</v>
      </c>
      <c r="B45" t="s">
        <v>212</v>
      </c>
      <c r="L45" s="135"/>
      <c r="M45" s="139"/>
      <c r="N45" s="139"/>
      <c r="O45" s="139"/>
      <c r="P45" s="147"/>
    </row>
    <row r="46" spans="1:16">
      <c r="A46" t="s">
        <v>10</v>
      </c>
      <c r="B46" t="s">
        <v>213</v>
      </c>
      <c r="L46" s="135"/>
      <c r="M46" s="139"/>
      <c r="N46" s="139"/>
      <c r="O46" s="139"/>
      <c r="P46" s="147"/>
    </row>
    <row r="47" spans="1:16">
      <c r="A47" t="s">
        <v>132</v>
      </c>
      <c r="B47" t="s">
        <v>214</v>
      </c>
      <c r="L47" s="135"/>
      <c r="M47" s="139"/>
      <c r="N47" s="139"/>
      <c r="O47" s="139"/>
      <c r="P47" s="147"/>
    </row>
    <row r="48" spans="1:16">
      <c r="A48" t="s">
        <v>40</v>
      </c>
      <c r="B48" t="s">
        <v>39</v>
      </c>
      <c r="L48" s="135"/>
      <c r="M48" s="139"/>
      <c r="N48" s="139"/>
      <c r="O48" s="139"/>
      <c r="P48" s="147"/>
    </row>
    <row r="49" spans="1:16">
      <c r="A49" t="s">
        <v>215</v>
      </c>
      <c r="B49" t="s">
        <v>216</v>
      </c>
      <c r="L49" s="135"/>
      <c r="M49" s="139"/>
      <c r="N49" s="139"/>
      <c r="O49" s="139"/>
      <c r="P49" s="147"/>
    </row>
    <row r="50" spans="1:16" ht="26.25" customHeight="1">
      <c r="A50" t="s">
        <v>97</v>
      </c>
      <c r="B50" t="s">
        <v>217</v>
      </c>
      <c r="L50" s="136"/>
      <c r="M50" s="140"/>
      <c r="N50" s="140"/>
      <c r="O50" s="140"/>
      <c r="P50" s="148"/>
    </row>
    <row r="51" spans="1:16">
      <c r="A51" t="s">
        <v>75</v>
      </c>
      <c r="B51" t="s">
        <v>187</v>
      </c>
    </row>
    <row r="52" spans="1:16">
      <c r="A52" t="s">
        <v>218</v>
      </c>
      <c r="B52" t="s">
        <v>219</v>
      </c>
    </row>
    <row r="53" spans="1:16">
      <c r="A53" t="s">
        <v>220</v>
      </c>
      <c r="B53" t="s">
        <v>155</v>
      </c>
    </row>
    <row r="54" spans="1:16">
      <c r="A54" t="s">
        <v>221</v>
      </c>
      <c r="B54" t="s">
        <v>222</v>
      </c>
    </row>
    <row r="55" spans="1:16">
      <c r="A55" t="s">
        <v>223</v>
      </c>
      <c r="B55" t="s">
        <v>224</v>
      </c>
    </row>
    <row r="56" spans="1:16">
      <c r="A56" t="s">
        <v>182</v>
      </c>
      <c r="B56" t="s">
        <v>225</v>
      </c>
    </row>
    <row r="57" spans="1:16">
      <c r="A57" t="s">
        <v>226</v>
      </c>
      <c r="B57" t="s">
        <v>227</v>
      </c>
    </row>
    <row r="58" spans="1:16">
      <c r="A58" t="s">
        <v>228</v>
      </c>
      <c r="B58" t="s">
        <v>229</v>
      </c>
    </row>
    <row r="59" spans="1:16">
      <c r="A59" t="s">
        <v>163</v>
      </c>
      <c r="B59" t="s">
        <v>192</v>
      </c>
    </row>
    <row r="60" spans="1:16">
      <c r="A60" t="s">
        <v>230</v>
      </c>
      <c r="B60" t="s">
        <v>232</v>
      </c>
    </row>
    <row r="61" spans="1:16">
      <c r="A61" t="s">
        <v>233</v>
      </c>
      <c r="B61" t="s">
        <v>234</v>
      </c>
    </row>
    <row r="62" spans="1:16">
      <c r="A62" t="s">
        <v>123</v>
      </c>
      <c r="B62" t="s">
        <v>137</v>
      </c>
    </row>
    <row r="63" spans="1:16">
      <c r="A63" t="s">
        <v>235</v>
      </c>
      <c r="B63" t="s">
        <v>102</v>
      </c>
    </row>
    <row r="64" spans="1:16">
      <c r="A64" t="s">
        <v>236</v>
      </c>
      <c r="B64" t="s">
        <v>124</v>
      </c>
    </row>
    <row r="65" spans="1:2">
      <c r="A65" t="s">
        <v>237</v>
      </c>
      <c r="B65" t="s">
        <v>238</v>
      </c>
    </row>
    <row r="66" spans="1:2">
      <c r="A66" t="s">
        <v>239</v>
      </c>
      <c r="B66" t="s">
        <v>51</v>
      </c>
    </row>
    <row r="67" spans="1:2">
      <c r="A67" t="s">
        <v>47</v>
      </c>
      <c r="B67" t="s">
        <v>51</v>
      </c>
    </row>
    <row r="68" spans="1:2">
      <c r="A68" t="s">
        <v>240</v>
      </c>
      <c r="B68" t="s">
        <v>51</v>
      </c>
    </row>
    <row r="69" spans="1:2">
      <c r="A69" t="s">
        <v>9</v>
      </c>
      <c r="B69" t="s">
        <v>51</v>
      </c>
    </row>
    <row r="70" spans="1:2">
      <c r="A70" t="s">
        <v>241</v>
      </c>
      <c r="B70" t="s">
        <v>51</v>
      </c>
    </row>
    <row r="71" spans="1:2">
      <c r="A71" t="s">
        <v>178</v>
      </c>
      <c r="B71" t="s">
        <v>51</v>
      </c>
    </row>
    <row r="72" spans="1:2">
      <c r="A72" t="s">
        <v>242</v>
      </c>
      <c r="B72" t="s">
        <v>51</v>
      </c>
    </row>
    <row r="73" spans="1:2">
      <c r="A73" t="s">
        <v>243</v>
      </c>
      <c r="B73" t="s">
        <v>51</v>
      </c>
    </row>
    <row r="74" spans="1:2">
      <c r="A74" t="s">
        <v>244</v>
      </c>
      <c r="B74" t="s">
        <v>51</v>
      </c>
    </row>
    <row r="75" spans="1:2">
      <c r="A75" t="s">
        <v>166</v>
      </c>
      <c r="B75" t="s">
        <v>51</v>
      </c>
    </row>
    <row r="76" spans="1:2">
      <c r="A76" t="s">
        <v>116</v>
      </c>
      <c r="B76" t="s">
        <v>51</v>
      </c>
    </row>
    <row r="77" spans="1:2">
      <c r="A77" t="s">
        <v>63</v>
      </c>
      <c r="B77" t="s">
        <v>51</v>
      </c>
    </row>
    <row r="78" spans="1:2">
      <c r="A78" t="s">
        <v>245</v>
      </c>
      <c r="B78" t="s">
        <v>51</v>
      </c>
    </row>
    <row r="79" spans="1:2">
      <c r="A79" t="s">
        <v>246</v>
      </c>
      <c r="B79" t="s">
        <v>51</v>
      </c>
    </row>
    <row r="80" spans="1:2">
      <c r="A80" t="s">
        <v>174</v>
      </c>
      <c r="B80" t="s">
        <v>51</v>
      </c>
    </row>
    <row r="81" spans="1:2">
      <c r="A81" t="s">
        <v>247</v>
      </c>
      <c r="B81" t="s">
        <v>51</v>
      </c>
    </row>
    <row r="82" spans="1:2">
      <c r="A82" t="s">
        <v>248</v>
      </c>
      <c r="B82" t="s">
        <v>51</v>
      </c>
    </row>
    <row r="83" spans="1:2">
      <c r="A83" t="s">
        <v>249</v>
      </c>
      <c r="B83" t="s">
        <v>51</v>
      </c>
    </row>
    <row r="84" spans="1:2">
      <c r="A84" t="s">
        <v>250</v>
      </c>
      <c r="B84" t="s">
        <v>51</v>
      </c>
    </row>
    <row r="85" spans="1:2">
      <c r="A85" t="s">
        <v>251</v>
      </c>
      <c r="B85" t="s">
        <v>51</v>
      </c>
    </row>
    <row r="86" spans="1:2">
      <c r="A86" t="s">
        <v>252</v>
      </c>
      <c r="B86" t="s">
        <v>253</v>
      </c>
    </row>
    <row r="87" spans="1:2">
      <c r="A87" t="s">
        <v>207</v>
      </c>
      <c r="B87" t="s">
        <v>253</v>
      </c>
    </row>
  </sheetData>
  <mergeCells count="26">
    <mergeCell ref="F14:G14"/>
    <mergeCell ref="B15:C15"/>
    <mergeCell ref="F15:G15"/>
    <mergeCell ref="B16:C16"/>
    <mergeCell ref="F16:G16"/>
    <mergeCell ref="B17:C17"/>
    <mergeCell ref="F17:G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E22:I35"/>
    <mergeCell ref="L37:P50"/>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久次　恭子</cp:lastModifiedBy>
  <dcterms:created xsi:type="dcterms:W3CDTF">2019-12-05T07:49:50Z</dcterms:created>
  <dcterms:modified xsi:type="dcterms:W3CDTF">2020-02-03T02:30:22Z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2020-02-03T02:30:22Z</vt:filetime>
  </property>
</Properties>
</file>