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公営企業に係る『経営比較分析表』について\経営分析表(h30決算)\"/>
    </mc:Choice>
  </mc:AlternateContent>
  <workbookProtection workbookAlgorithmName="SHA-512" workbookHashValue="8N+j+BJhVIvTOJUjp29bPckxbpdItXRiPbZ9OKZn2ahhTWnq1zowg6aw+zLcrgnxGmHo7aAFdyC6jrYVag9GFg==" workbookSaltValue="QFbjhyGI0EyMJAQnizgcvw==" workbookSpinCount="100000" lockStructure="1"/>
  <bookViews>
    <workbookView xWindow="0" yWindow="0" windowWidth="14400" windowHeight="12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<sst xmlns="http://schemas.openxmlformats.org/spreadsheetml/2006/main" count="220" uniqueCount="108">
  <si>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</si>
  <si>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</si>
  <si>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</si>
  <si>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</si>
  <si>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</si>
  <si>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</si>
  <si>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</si>
  <si>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</si>
  <si>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</si>
  <si>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</si>
  <si>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</si>
  <si>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</si>
  <si>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</si>
  <si>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</si>
  <si>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</si>
  <si>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</si>
  <si>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</si>
  <si>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</si>
  <si>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</si>
  <si>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</si>
  <si>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</si>
  <si>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</si>
  <si>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</si>
  <si>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</si>
  <si>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</si>
  <si>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</si>
  <si>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</si>
  <si>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</si>
  <si>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</si>
  <si>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</si>
  <si>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</si>
  <si>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</si>
  <si>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</si>
  <si>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</si>
  <si>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</si>
  <si>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</si>
  <si>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</si>
  <si>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</si>
  <si>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</si>
  <si>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</si>
  <si>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</si>
  <si>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</si>
  <si>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</si>
  <si>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</si>
  <si>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</si>
  <si>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</si>
  <si>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</si>
  <si>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</si>
  <si>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</si>
  <si>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</si>
  <si>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</si>
  <si>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</si>
  <si>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</si>
  <si>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</si>
  <si>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</si>
  <si>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</si>
  <si>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</si>
  <si>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</si>
  <si>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</si>
  <si>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</si>
  <si>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</si>
  <si>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</si>
  <si>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</si>
  <si>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</si>
  <si>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</si>
  <si>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</si>
  <si>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</si>
  <si>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</si>
  <si>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</si>
  <si>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</si>
  <si>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</si>
  <si>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</si>
  <si>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</si>
  <si>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</si>
  <si>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</si>
  <si>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</si>
  <si>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</si>
  <si>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</si>
  <si>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</si>
  <si>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</si>
  <si>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</si>
  <si>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</si>
  <si>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</si>
  <si>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</si>
  <si>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</si>
  <si>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</si>
  <si>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</si>
  <si>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</si>
  <si>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</si>
  <si>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</si>
  <si>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</si>
  <si>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</si>
  <si>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</si>
  <si>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府中市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</si>
  <si>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</si>
  <si>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</si>
  <si>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</si>
  <si>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</si>
  <si>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</si>
  <si>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</si>
  <si>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</si>
  <si>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</si>
  <si>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</si>
  <si>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</si>
  <si>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</si>
  <si>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①単年度の収支を示す100％を超えて経営できております。一層の事業の効率化に努めて運営していきたいと思います。
②累積欠損金や不良債権は発生しておりません。
③26年度は、地方公営企業会計制度の見直しにより、引当金の計上、建設改良費に充てられた企業債等が負債に含まれたため悪化しているように見えますが、100％を大きく上回っていることから支払い能力は備わっていると言えます。
④人口の減少傾向にあるため、給水収益も減少傾向となっていいることから、今後必要となる更新事業を行うためにも経営改善、投資の規模や料金水準の適正化につなげていきたいと思います。
⑤⑥更新投資に充てる財源確保等、今後の健全経営を続けていくため料金の水準見直しが必要となっていると思います。
⑦施設利用率は、ほぼ横ばいを推移しています。
⑧昨年より減少がみられます。老朽管更新、管路漏水調査等を行い、有収率の向上に努める必要があります。</t>
  </si>
  <si>
    <t>①設備の更新時期も近づいてくるので長寿命化などに取り組めば横ばいを推移していくとが可能ではないかと思います。
②③管路経年化率が上昇傾向にあり、老朽化の状況が悪化している状況にあります。更新率は、29年度は老朽管更新事業を進め、更新率が増の推移となりました。他事行との関連もありますが、計画的に更新を進めていけるよう財源の確保に努める必要があると思います。</t>
    <rPh sb="104" eb="106">
      <t>ロウキュウ</t>
    </rPh>
    <rPh sb="106" eb="107">
      <t>カン</t>
    </rPh>
    <rPh sb="107" eb="109">
      <t>コウシン</t>
    </rPh>
    <rPh sb="109" eb="111">
      <t>ジギョウ</t>
    </rPh>
    <rPh sb="112" eb="113">
      <t>スス</t>
    </rPh>
    <rPh sb="115" eb="117">
      <t>コウシン</t>
    </rPh>
    <rPh sb="117" eb="118">
      <t>リツ</t>
    </rPh>
    <rPh sb="119" eb="120">
      <t>ゾウ</t>
    </rPh>
    <phoneticPr fontId="16"/>
  </si>
  <si>
    <t>人口推移が減少する中、安定した経営を行うために必要な財源確保と、計画的な費用の運営を行わなければならない時期になっております。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</si>
</sst>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0.56000000000000005</c:v>
                </c:pt>
                <c:pt idx="1">
                  <c:v>0.01</c:v>
                </c:pt>
                <c:pt idx="2">
                  <c:v>1.1499999999999999</c:v>
                </c:pt>
                <c:pt idx="3">
                  <c:v>0.67</c:v>
                </c:pt>
                <c:pt idx="4">
                  <c:v>0.01</c:v>
                </c:pt>
              </c:numCache>
            </c:numRef>
          </c:val>
          <c:extLst>
            <c:ext xmlns:c16="http://schemas.microsoft.com/office/drawing/2014/chart" uri="{C3380CC4-5D6E-409C-BE32-E72D297353CC}">
              <c16:uniqueId val="{00000000-7840-4E47-BB11-86A7B7304CB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0.71</c:v>
                </c:pt>
                <c:pt idx="3">
                  <c:v>0.54</c:v>
                </c:pt>
                <c:pt idx="4">
                  <c:v>0.5</c:v>
                </c:pt>
              </c:numCache>
            </c:numRef>
          </c:val>
          <c:smooth val="0"/>
          <c:extLst>
            <c:ext xmlns:c16="http://schemas.microsoft.com/office/drawing/2014/chart" uri="{C3380CC4-5D6E-409C-BE32-E72D297353CC}">
              <c16:uniqueId val="{00000001-7840-4E47-BB11-86A7B7304CB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36.590000000000003</c:v>
                </c:pt>
                <c:pt idx="1">
                  <c:v>36.880000000000003</c:v>
                </c:pt>
                <c:pt idx="2">
                  <c:v>39.880000000000003</c:v>
                </c:pt>
                <c:pt idx="3">
                  <c:v>38.549999999999997</c:v>
                </c:pt>
                <c:pt idx="4">
                  <c:v>40.49</c:v>
                </c:pt>
              </c:numCache>
            </c:numRef>
          </c:val>
          <c:extLst>
            <c:ext xmlns:c16="http://schemas.microsoft.com/office/drawing/2014/chart" uri="{C3380CC4-5D6E-409C-BE32-E72D297353CC}">
              <c16:uniqueId val="{00000000-84E4-4607-BA1D-F89D43529E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54.92</c:v>
                </c:pt>
                <c:pt idx="3">
                  <c:v>55.63</c:v>
                </c:pt>
                <c:pt idx="4">
                  <c:v>55.03</c:v>
                </c:pt>
              </c:numCache>
            </c:numRef>
          </c:val>
          <c:smooth val="0"/>
          <c:extLst>
            <c:ext xmlns:c16="http://schemas.microsoft.com/office/drawing/2014/chart" uri="{C3380CC4-5D6E-409C-BE32-E72D297353CC}">
              <c16:uniqueId val="{00000001-84E4-4607-BA1D-F89D43529E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85.19</c:v>
                </c:pt>
                <c:pt idx="1">
                  <c:v>84.49</c:v>
                </c:pt>
                <c:pt idx="2">
                  <c:v>78.760000000000005</c:v>
                </c:pt>
                <c:pt idx="3">
                  <c:v>81.599999999999994</c:v>
                </c:pt>
                <c:pt idx="4">
                  <c:v>79.39</c:v>
                </c:pt>
              </c:numCache>
            </c:numRef>
          </c:val>
          <c:extLst>
            <c:ext xmlns:c16="http://schemas.microsoft.com/office/drawing/2014/chart" uri="{C3380CC4-5D6E-409C-BE32-E72D297353CC}">
              <c16:uniqueId val="{00000000-6F53-48E3-A43B-35439D7C83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82.66</c:v>
                </c:pt>
                <c:pt idx="3">
                  <c:v>82.04</c:v>
                </c:pt>
                <c:pt idx="4">
                  <c:v>81.900000000000006</c:v>
                </c:pt>
              </c:numCache>
            </c:numRef>
          </c:val>
          <c:smooth val="0"/>
          <c:extLst>
            <c:ext xmlns:c16="http://schemas.microsoft.com/office/drawing/2014/chart" uri="{C3380CC4-5D6E-409C-BE32-E72D297353CC}">
              <c16:uniqueId val="{00000001-6F53-48E3-A43B-35439D7C83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108.67</c:v>
                </c:pt>
                <c:pt idx="1">
                  <c:v>107.88</c:v>
                </c:pt>
                <c:pt idx="2">
                  <c:v>104.78</c:v>
                </c:pt>
                <c:pt idx="3">
                  <c:v>108.94</c:v>
                </c:pt>
                <c:pt idx="4">
                  <c:v>102.84</c:v>
                </c:pt>
              </c:numCache>
            </c:numRef>
          </c:val>
          <c:extLst>
            <c:ext xmlns:c16="http://schemas.microsoft.com/office/drawing/2014/chart" uri="{C3380CC4-5D6E-409C-BE32-E72D297353CC}">
              <c16:uniqueId val="{00000000-1987-4468-95B9-56E7149137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111.71</c:v>
                </c:pt>
                <c:pt idx="3">
                  <c:v>110.05</c:v>
                </c:pt>
                <c:pt idx="4">
                  <c:v>108.87</c:v>
                </c:pt>
              </c:numCache>
            </c:numRef>
          </c:val>
          <c:smooth val="0"/>
          <c:extLst>
            <c:ext xmlns:c16="http://schemas.microsoft.com/office/drawing/2014/chart" uri="{C3380CC4-5D6E-409C-BE32-E72D297353CC}">
              <c16:uniqueId val="{00000001-1987-4468-95B9-56E7149137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45.94</c:v>
                </c:pt>
                <c:pt idx="1">
                  <c:v>45.58</c:v>
                </c:pt>
                <c:pt idx="2">
                  <c:v>46.33</c:v>
                </c:pt>
                <c:pt idx="3">
                  <c:v>48.26</c:v>
                </c:pt>
                <c:pt idx="4">
                  <c:v>49.16</c:v>
                </c:pt>
              </c:numCache>
            </c:numRef>
          </c:val>
          <c:extLst>
            <c:ext xmlns:c16="http://schemas.microsoft.com/office/drawing/2014/chart" uri="{C3380CC4-5D6E-409C-BE32-E72D297353CC}">
              <c16:uniqueId val="{00000000-6071-4C2D-9FC8-630B222E74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48.49</c:v>
                </c:pt>
                <c:pt idx="3">
                  <c:v>48.05</c:v>
                </c:pt>
                <c:pt idx="4">
                  <c:v>48.87</c:v>
                </c:pt>
              </c:numCache>
            </c:numRef>
          </c:val>
          <c:smooth val="0"/>
          <c:extLst>
            <c:ext xmlns:c16="http://schemas.microsoft.com/office/drawing/2014/chart" uri="{C3380CC4-5D6E-409C-BE32-E72D297353CC}">
              <c16:uniqueId val="{00000001-6071-4C2D-9FC8-630B222E74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13.2</c:v>
                </c:pt>
                <c:pt idx="1">
                  <c:v>15.78</c:v>
                </c:pt>
                <c:pt idx="2">
                  <c:v>15.72</c:v>
                </c:pt>
                <c:pt idx="3">
                  <c:v>16.28</c:v>
                </c:pt>
                <c:pt idx="4">
                  <c:v>18.84</c:v>
                </c:pt>
              </c:numCache>
            </c:numRef>
          </c:val>
          <c:extLst>
            <c:ext xmlns:c16="http://schemas.microsoft.com/office/drawing/2014/chart" uri="{C3380CC4-5D6E-409C-BE32-E72D297353CC}">
              <c16:uniqueId val="{00000000-C449-4183-B83F-B1C8D9D67A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12.79</c:v>
                </c:pt>
                <c:pt idx="3">
                  <c:v>13.39</c:v>
                </c:pt>
                <c:pt idx="4">
                  <c:v>14.85</c:v>
                </c:pt>
              </c:numCache>
            </c:numRef>
          </c:val>
          <c:smooth val="0"/>
          <c:extLst>
            <c:ext xmlns:c16="http://schemas.microsoft.com/office/drawing/2014/chart" uri="{C3380CC4-5D6E-409C-BE32-E72D297353CC}">
              <c16:uniqueId val="{00000001-C449-4183-B83F-B1C8D9D67A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00-4E81-8286-C70572CAD2D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1.72</c:v>
                </c:pt>
                <c:pt idx="3">
                  <c:v>2.64</c:v>
                </c:pt>
                <c:pt idx="4">
                  <c:v>3.16</c:v>
                </c:pt>
              </c:numCache>
            </c:numRef>
          </c:val>
          <c:smooth val="0"/>
          <c:extLst>
            <c:ext xmlns:c16="http://schemas.microsoft.com/office/drawing/2014/chart" uri="{C3380CC4-5D6E-409C-BE32-E72D297353CC}">
              <c16:uniqueId val="{00000001-5900-4E81-8286-C70572CAD2D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300.23</c:v>
                </c:pt>
                <c:pt idx="1">
                  <c:v>316.57</c:v>
                </c:pt>
                <c:pt idx="2">
                  <c:v>360.82</c:v>
                </c:pt>
                <c:pt idx="3">
                  <c:v>353.84</c:v>
                </c:pt>
                <c:pt idx="4">
                  <c:v>293.69</c:v>
                </c:pt>
              </c:numCache>
            </c:numRef>
          </c:val>
          <c:extLst>
            <c:ext xmlns:c16="http://schemas.microsoft.com/office/drawing/2014/chart" uri="{C3380CC4-5D6E-409C-BE32-E72D297353CC}">
              <c16:uniqueId val="{00000000-B5C4-4F36-A78C-B7A520C32D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384.34</c:v>
                </c:pt>
                <c:pt idx="3">
                  <c:v>359.47</c:v>
                </c:pt>
                <c:pt idx="4">
                  <c:v>369.69</c:v>
                </c:pt>
              </c:numCache>
            </c:numRef>
          </c:val>
          <c:smooth val="0"/>
          <c:extLst>
            <c:ext xmlns:c16="http://schemas.microsoft.com/office/drawing/2014/chart" uri="{C3380CC4-5D6E-409C-BE32-E72D297353CC}">
              <c16:uniqueId val="{00000001-B5C4-4F36-A78C-B7A520C32D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478.36</c:v>
                </c:pt>
                <c:pt idx="1">
                  <c:v>530.75</c:v>
                </c:pt>
                <c:pt idx="2">
                  <c:v>555.17999999999995</c:v>
                </c:pt>
                <c:pt idx="3">
                  <c:v>445.58</c:v>
                </c:pt>
                <c:pt idx="4">
                  <c:v>450.29</c:v>
                </c:pt>
              </c:numCache>
            </c:numRef>
          </c:val>
          <c:extLst>
            <c:ext xmlns:c16="http://schemas.microsoft.com/office/drawing/2014/chart" uri="{C3380CC4-5D6E-409C-BE32-E72D297353CC}">
              <c16:uniqueId val="{00000000-A77D-434C-BFD7-73E57FD0698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380.58</c:v>
                </c:pt>
                <c:pt idx="3">
                  <c:v>401.79</c:v>
                </c:pt>
                <c:pt idx="4">
                  <c:v>402.99</c:v>
                </c:pt>
              </c:numCache>
            </c:numRef>
          </c:val>
          <c:smooth val="0"/>
          <c:extLst>
            <c:ext xmlns:c16="http://schemas.microsoft.com/office/drawing/2014/chart" uri="{C3380CC4-5D6E-409C-BE32-E72D297353CC}">
              <c16:uniqueId val="{00000001-A77D-434C-BFD7-73E57FD0698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101.69</c:v>
                </c:pt>
                <c:pt idx="1">
                  <c:v>100.08</c:v>
                </c:pt>
                <c:pt idx="2">
                  <c:v>97.26</c:v>
                </c:pt>
                <c:pt idx="3">
                  <c:v>104.44</c:v>
                </c:pt>
                <c:pt idx="4">
                  <c:v>97.65</c:v>
                </c:pt>
              </c:numCache>
            </c:numRef>
          </c:val>
          <c:extLst>
            <c:ext xmlns:c16="http://schemas.microsoft.com/office/drawing/2014/chart" uri="{C3380CC4-5D6E-409C-BE32-E72D297353CC}">
              <c16:uniqueId val="{00000000-DBDC-40AB-9FF4-E9FEC82ABF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102.38</c:v>
                </c:pt>
                <c:pt idx="3">
                  <c:v>100.12</c:v>
                </c:pt>
                <c:pt idx="4">
                  <c:v>98.66</c:v>
                </c:pt>
              </c:numCache>
            </c:numRef>
          </c:val>
          <c:smooth val="0"/>
          <c:extLst>
            <c:ext xmlns:c16="http://schemas.microsoft.com/office/drawing/2014/chart" uri="{C3380CC4-5D6E-409C-BE32-E72D297353CC}">
              <c16:uniqueId val="{00000001-DBDC-40AB-9FF4-E9FEC82ABF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190.63</c:v>
                </c:pt>
                <c:pt idx="1">
                  <c:v>194.61</c:v>
                </c:pt>
                <c:pt idx="2">
                  <c:v>200.6</c:v>
                </c:pt>
                <c:pt idx="3">
                  <c:v>224.82</c:v>
                </c:pt>
                <c:pt idx="4">
                  <c:v>240.39</c:v>
                </c:pt>
              </c:numCache>
            </c:numRef>
          </c:val>
          <c:extLst>
            <c:ext xmlns:c16="http://schemas.microsoft.com/office/drawing/2014/chart" uri="{C3380CC4-5D6E-409C-BE32-E72D297353CC}">
              <c16:uniqueId val="{00000000-0294-4A79-9C93-DF780DAC852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168.67</c:v>
                </c:pt>
                <c:pt idx="3">
                  <c:v>174.97</c:v>
                </c:pt>
                <c:pt idx="4">
                  <c:v>178.59</c:v>
                </c:pt>
              </c:numCache>
            </c:numRef>
          </c:val>
          <c:smooth val="0"/>
          <c:extLst>
            <c:ext xmlns:c16="http://schemas.microsoft.com/office/drawing/2014/chart" uri="{C3380CC4-5D6E-409C-BE32-E72D297353CC}">
              <c16:uniqueId val="{00000001-0294-4A79-9C93-DF780DAC852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広島県　府中市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39595</v>
      </c>
      <c r="AM8" s="70"/>
      <c r="AN8" s="70"/>
      <c r="AO8" s="70"/>
      <c r="AP8" s="70"/>
      <c r="AQ8" s="70"/>
      <c r="AR8" s="70"/>
      <c r="AS8" s="70"/>
      <c r="AT8" s="66">
        <f>データ!$S$6</f>
        <v>195.75</v>
      </c>
      <c r="AU8" s="67"/>
      <c r="AV8" s="67"/>
      <c r="AW8" s="67"/>
      <c r="AX8" s="67"/>
      <c r="AY8" s="67"/>
      <c r="AZ8" s="67"/>
      <c r="BA8" s="67"/>
      <c r="BB8" s="69">
        <f>データ!$T$6</f>
        <v>202.27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60.18</v>
      </c>
      <c r="J10" s="67"/>
      <c r="K10" s="67"/>
      <c r="L10" s="67"/>
      <c r="M10" s="67"/>
      <c r="N10" s="67"/>
      <c r="O10" s="68"/>
      <c r="P10" s="69">
        <f>データ!$P$6</f>
        <v>73.78</v>
      </c>
      <c r="Q10" s="69"/>
      <c r="R10" s="69"/>
      <c r="S10" s="69"/>
      <c r="T10" s="69"/>
      <c r="U10" s="69"/>
      <c r="V10" s="69"/>
      <c r="W10" s="70">
        <f>データ!$Q$6</f>
        <v>4444</v>
      </c>
      <c r="X10" s="70"/>
      <c r="Y10" s="70"/>
      <c r="Z10" s="70"/>
      <c r="AA10" s="70"/>
      <c r="AB10" s="70"/>
      <c r="AC10" s="70"/>
      <c r="AD10" s="2"/>
      <c r="AE10" s="2"/>
      <c r="AF10" s="2"/>
      <c r="AG10" s="2"/>
      <c r="AH10" s="4"/>
      <c r="AI10" s="4"/>
      <c r="AJ10" s="4"/>
      <c r="AK10" s="4"/>
      <c r="AL10" s="70">
        <f>データ!$U$6</f>
        <v>29068</v>
      </c>
      <c r="AM10" s="70"/>
      <c r="AN10" s="70"/>
      <c r="AO10" s="70"/>
      <c r="AP10" s="70"/>
      <c r="AQ10" s="70"/>
      <c r="AR10" s="70"/>
      <c r="AS10" s="70"/>
      <c r="AT10" s="66">
        <f>データ!$V$6</f>
        <v>22.87</v>
      </c>
      <c r="AU10" s="67"/>
      <c r="AV10" s="67"/>
      <c r="AW10" s="67"/>
      <c r="AX10" s="67"/>
      <c r="AY10" s="67"/>
      <c r="AZ10" s="67"/>
      <c r="BA10" s="67"/>
      <c r="BB10" s="69">
        <f>データ!$W$6</f>
        <v>1271.01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VeD7fbvQh7a5HtpdEDfHxrdUFrmw7rl/cZTNKtYwYTcqVobhEoKQNSJ+EvR+3O4LWSC9j6jjPylLHM9iqDSmeA==" saltValue="39hQi1AWs+JMkULhfpxwV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342084</v>
      </c>
      <c r="D6" s="34">
        <f t="shared" si="3"/>
        <v>46</v>
      </c>
      <c r="E6" s="34">
        <f t="shared" si="3"/>
        <v>1</v>
      </c>
      <c r="F6" s="34">
        <f t="shared" si="3"/>
        <v>0</v>
      </c>
      <c r="G6" s="34">
        <f t="shared" si="3"/>
        <v>1</v>
      </c>
      <c r="H6" s="34" t="str">
        <f t="shared" si="3"/>
        <v>広島県　府中市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60.18</v>
      </c>
      <c r="P6" s="35">
        <f t="shared" si="3"/>
        <v>73.78</v>
      </c>
      <c r="Q6" s="35">
        <f t="shared" si="3"/>
        <v>4444</v>
      </c>
      <c r="R6" s="35">
        <f t="shared" si="3"/>
        <v>39595</v>
      </c>
      <c r="S6" s="35">
        <f t="shared" si="3"/>
        <v>195.75</v>
      </c>
      <c r="T6" s="35">
        <f t="shared" si="3"/>
        <v>202.27</v>
      </c>
      <c r="U6" s="35">
        <f t="shared" si="3"/>
        <v>29068</v>
      </c>
      <c r="V6" s="35">
        <f t="shared" si="3"/>
        <v>22.87</v>
      </c>
      <c r="W6" s="35">
        <f t="shared" si="3"/>
        <v>1271.01</v>
      </c>
      <c r="X6" s="36">
        <f>IF(X7="",NA(),X7)</f>
        <v>108.67</v>
      </c>
      <c r="Y6" s="36">
        <f t="shared" ref="Y6:AG6" si="4">IF(Y7="",NA(),Y7)</f>
        <v>107.88</v>
      </c>
      <c r="Z6" s="36">
        <f t="shared" si="4"/>
        <v>104.78</v>
      </c>
      <c r="AA6" s="36">
        <f t="shared" si="4"/>
        <v>108.94</v>
      </c>
      <c r="AB6" s="36">
        <f t="shared" si="4"/>
        <v>102.84</v>
      </c>
      <c r="AC6" s="36">
        <f t="shared" si="4"/>
        <v>109.04</v>
      </c>
      <c r="AD6" s="36">
        <f t="shared" si="4"/>
        <v>109.64</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1.72</v>
      </c>
      <c r="AQ6" s="36">
        <f t="shared" si="5"/>
        <v>2.64</v>
      </c>
      <c r="AR6" s="36">
        <f t="shared" si="5"/>
        <v>3.16</v>
      </c>
      <c r="AS6" s="35" t="str">
        <f>IF(AS7="","",IF(AS7="-","【-】","【"&amp;SUBSTITUTE(TEXT(AS7,"#,##0.00"),"-","△")&amp;"】"))</f>
        <v>【1.05】</v>
      </c>
      <c r="AT6" s="36">
        <f>IF(AT7="",NA(),AT7)</f>
        <v>300.23</v>
      </c>
      <c r="AU6" s="36">
        <f t="shared" ref="AU6:BC6" si="6">IF(AU7="",NA(),AU7)</f>
        <v>316.57</v>
      </c>
      <c r="AV6" s="36">
        <f t="shared" si="6"/>
        <v>360.82</v>
      </c>
      <c r="AW6" s="36">
        <f t="shared" si="6"/>
        <v>353.84</v>
      </c>
      <c r="AX6" s="36">
        <f t="shared" si="6"/>
        <v>293.69</v>
      </c>
      <c r="AY6" s="36">
        <f t="shared" si="6"/>
        <v>382.09</v>
      </c>
      <c r="AZ6" s="36">
        <f t="shared" si="6"/>
        <v>371.31</v>
      </c>
      <c r="BA6" s="36">
        <f t="shared" si="6"/>
        <v>384.34</v>
      </c>
      <c r="BB6" s="36">
        <f t="shared" si="6"/>
        <v>359.47</v>
      </c>
      <c r="BC6" s="36">
        <f t="shared" si="6"/>
        <v>369.69</v>
      </c>
      <c r="BD6" s="35" t="str">
        <f>IF(BD7="","",IF(BD7="-","【-】","【"&amp;SUBSTITUTE(TEXT(BD7,"#,##0.00"),"-","△")&amp;"】"))</f>
        <v>【261.93】</v>
      </c>
      <c r="BE6" s="36">
        <f>IF(BE7="",NA(),BE7)</f>
        <v>478.36</v>
      </c>
      <c r="BF6" s="36">
        <f t="shared" ref="BF6:BN6" si="7">IF(BF7="",NA(),BF7)</f>
        <v>530.75</v>
      </c>
      <c r="BG6" s="36">
        <f t="shared" si="7"/>
        <v>555.17999999999995</v>
      </c>
      <c r="BH6" s="36">
        <f t="shared" si="7"/>
        <v>445.58</v>
      </c>
      <c r="BI6" s="36">
        <f t="shared" si="7"/>
        <v>450.29</v>
      </c>
      <c r="BJ6" s="36">
        <f t="shared" si="7"/>
        <v>385.06</v>
      </c>
      <c r="BK6" s="36">
        <f t="shared" si="7"/>
        <v>373.09</v>
      </c>
      <c r="BL6" s="36">
        <f t="shared" si="7"/>
        <v>380.58</v>
      </c>
      <c r="BM6" s="36">
        <f t="shared" si="7"/>
        <v>401.79</v>
      </c>
      <c r="BN6" s="36">
        <f t="shared" si="7"/>
        <v>402.99</v>
      </c>
      <c r="BO6" s="35" t="str">
        <f>IF(BO7="","",IF(BO7="-","【-】","【"&amp;SUBSTITUTE(TEXT(BO7,"#,##0.00"),"-","△")&amp;"】"))</f>
        <v>【270.46】</v>
      </c>
      <c r="BP6" s="36">
        <f>IF(BP7="",NA(),BP7)</f>
        <v>101.69</v>
      </c>
      <c r="BQ6" s="36">
        <f t="shared" ref="BQ6:BY6" si="8">IF(BQ7="",NA(),BQ7)</f>
        <v>100.08</v>
      </c>
      <c r="BR6" s="36">
        <f t="shared" si="8"/>
        <v>97.26</v>
      </c>
      <c r="BS6" s="36">
        <f t="shared" si="8"/>
        <v>104.44</v>
      </c>
      <c r="BT6" s="36">
        <f t="shared" si="8"/>
        <v>97.65</v>
      </c>
      <c r="BU6" s="36">
        <f t="shared" si="8"/>
        <v>99.07</v>
      </c>
      <c r="BV6" s="36">
        <f t="shared" si="8"/>
        <v>99.99</v>
      </c>
      <c r="BW6" s="36">
        <f t="shared" si="8"/>
        <v>102.38</v>
      </c>
      <c r="BX6" s="36">
        <f t="shared" si="8"/>
        <v>100.12</v>
      </c>
      <c r="BY6" s="36">
        <f t="shared" si="8"/>
        <v>98.66</v>
      </c>
      <c r="BZ6" s="35" t="str">
        <f>IF(BZ7="","",IF(BZ7="-","【-】","【"&amp;SUBSTITUTE(TEXT(BZ7,"#,##0.00"),"-","△")&amp;"】"))</f>
        <v>【103.91】</v>
      </c>
      <c r="CA6" s="36">
        <f>IF(CA7="",NA(),CA7)</f>
        <v>190.63</v>
      </c>
      <c r="CB6" s="36">
        <f t="shared" ref="CB6:CJ6" si="9">IF(CB7="",NA(),CB7)</f>
        <v>194.61</v>
      </c>
      <c r="CC6" s="36">
        <f t="shared" si="9"/>
        <v>200.6</v>
      </c>
      <c r="CD6" s="36">
        <f t="shared" si="9"/>
        <v>224.82</v>
      </c>
      <c r="CE6" s="36">
        <f t="shared" si="9"/>
        <v>240.39</v>
      </c>
      <c r="CF6" s="36">
        <f t="shared" si="9"/>
        <v>173.03</v>
      </c>
      <c r="CG6" s="36">
        <f t="shared" si="9"/>
        <v>171.15</v>
      </c>
      <c r="CH6" s="36">
        <f t="shared" si="9"/>
        <v>168.67</v>
      </c>
      <c r="CI6" s="36">
        <f t="shared" si="9"/>
        <v>174.97</v>
      </c>
      <c r="CJ6" s="36">
        <f t="shared" si="9"/>
        <v>178.59</v>
      </c>
      <c r="CK6" s="35" t="str">
        <f>IF(CK7="","",IF(CK7="-","【-】","【"&amp;SUBSTITUTE(TEXT(CK7,"#,##0.00"),"-","△")&amp;"】"))</f>
        <v>【167.11】</v>
      </c>
      <c r="CL6" s="36">
        <f>IF(CL7="",NA(),CL7)</f>
        <v>36.590000000000003</v>
      </c>
      <c r="CM6" s="36">
        <f t="shared" ref="CM6:CU6" si="10">IF(CM7="",NA(),CM7)</f>
        <v>36.880000000000003</v>
      </c>
      <c r="CN6" s="36">
        <f t="shared" si="10"/>
        <v>39.880000000000003</v>
      </c>
      <c r="CO6" s="36">
        <f t="shared" si="10"/>
        <v>38.549999999999997</v>
      </c>
      <c r="CP6" s="36">
        <f t="shared" si="10"/>
        <v>40.49</v>
      </c>
      <c r="CQ6" s="36">
        <f t="shared" si="10"/>
        <v>58.58</v>
      </c>
      <c r="CR6" s="36">
        <f t="shared" si="10"/>
        <v>58.53</v>
      </c>
      <c r="CS6" s="36">
        <f t="shared" si="10"/>
        <v>54.92</v>
      </c>
      <c r="CT6" s="36">
        <f t="shared" si="10"/>
        <v>55.63</v>
      </c>
      <c r="CU6" s="36">
        <f t="shared" si="10"/>
        <v>55.03</v>
      </c>
      <c r="CV6" s="35" t="str">
        <f>IF(CV7="","",IF(CV7="-","【-】","【"&amp;SUBSTITUTE(TEXT(CV7,"#,##0.00"),"-","△")&amp;"】"))</f>
        <v>【60.27】</v>
      </c>
      <c r="CW6" s="36">
        <f>IF(CW7="",NA(),CW7)</f>
        <v>85.19</v>
      </c>
      <c r="CX6" s="36">
        <f t="shared" ref="CX6:DF6" si="11">IF(CX7="",NA(),CX7)</f>
        <v>84.49</v>
      </c>
      <c r="CY6" s="36">
        <f t="shared" si="11"/>
        <v>78.760000000000005</v>
      </c>
      <c r="CZ6" s="36">
        <f t="shared" si="11"/>
        <v>81.599999999999994</v>
      </c>
      <c r="DA6" s="36">
        <f t="shared" si="11"/>
        <v>79.39</v>
      </c>
      <c r="DB6" s="36">
        <f t="shared" si="11"/>
        <v>85.23</v>
      </c>
      <c r="DC6" s="36">
        <f t="shared" si="11"/>
        <v>85.26</v>
      </c>
      <c r="DD6" s="36">
        <f t="shared" si="11"/>
        <v>82.66</v>
      </c>
      <c r="DE6" s="36">
        <f t="shared" si="11"/>
        <v>82.04</v>
      </c>
      <c r="DF6" s="36">
        <f t="shared" si="11"/>
        <v>81.900000000000006</v>
      </c>
      <c r="DG6" s="35" t="str">
        <f>IF(DG7="","",IF(DG7="-","【-】","【"&amp;SUBSTITUTE(TEXT(DG7,"#,##0.00"),"-","△")&amp;"】"))</f>
        <v>【89.92】</v>
      </c>
      <c r="DH6" s="36">
        <f>IF(DH7="",NA(),DH7)</f>
        <v>45.94</v>
      </c>
      <c r="DI6" s="36">
        <f t="shared" ref="DI6:DQ6" si="12">IF(DI7="",NA(),DI7)</f>
        <v>45.58</v>
      </c>
      <c r="DJ6" s="36">
        <f t="shared" si="12"/>
        <v>46.33</v>
      </c>
      <c r="DK6" s="36">
        <f t="shared" si="12"/>
        <v>48.26</v>
      </c>
      <c r="DL6" s="36">
        <f t="shared" si="12"/>
        <v>49.16</v>
      </c>
      <c r="DM6" s="36">
        <f t="shared" si="12"/>
        <v>44.31</v>
      </c>
      <c r="DN6" s="36">
        <f t="shared" si="12"/>
        <v>45.75</v>
      </c>
      <c r="DO6" s="36">
        <f t="shared" si="12"/>
        <v>48.49</v>
      </c>
      <c r="DP6" s="36">
        <f t="shared" si="12"/>
        <v>48.05</v>
      </c>
      <c r="DQ6" s="36">
        <f t="shared" si="12"/>
        <v>48.87</v>
      </c>
      <c r="DR6" s="35" t="str">
        <f>IF(DR7="","",IF(DR7="-","【-】","【"&amp;SUBSTITUTE(TEXT(DR7,"#,##0.00"),"-","△")&amp;"】"))</f>
        <v>【48.85】</v>
      </c>
      <c r="DS6" s="36">
        <f>IF(DS7="",NA(),DS7)</f>
        <v>13.2</v>
      </c>
      <c r="DT6" s="36">
        <f t="shared" ref="DT6:EB6" si="13">IF(DT7="",NA(),DT7)</f>
        <v>15.78</v>
      </c>
      <c r="DU6" s="36">
        <f t="shared" si="13"/>
        <v>15.72</v>
      </c>
      <c r="DV6" s="36">
        <f t="shared" si="13"/>
        <v>16.28</v>
      </c>
      <c r="DW6" s="36">
        <f t="shared" si="13"/>
        <v>18.84</v>
      </c>
      <c r="DX6" s="36">
        <f t="shared" si="13"/>
        <v>10.09</v>
      </c>
      <c r="DY6" s="36">
        <f t="shared" si="13"/>
        <v>10.54</v>
      </c>
      <c r="DZ6" s="36">
        <f t="shared" si="13"/>
        <v>12.79</v>
      </c>
      <c r="EA6" s="36">
        <f t="shared" si="13"/>
        <v>13.39</v>
      </c>
      <c r="EB6" s="36">
        <f t="shared" si="13"/>
        <v>14.85</v>
      </c>
      <c r="EC6" s="35" t="str">
        <f>IF(EC7="","",IF(EC7="-","【-】","【"&amp;SUBSTITUTE(TEXT(EC7,"#,##0.00"),"-","△")&amp;"】"))</f>
        <v>【17.80】</v>
      </c>
      <c r="ED6" s="36">
        <f>IF(ED7="",NA(),ED7)</f>
        <v>0.56000000000000005</v>
      </c>
      <c r="EE6" s="36">
        <f t="shared" ref="EE6:EM6" si="14">IF(EE7="",NA(),EE7)</f>
        <v>0.01</v>
      </c>
      <c r="EF6" s="36">
        <f t="shared" si="14"/>
        <v>1.1499999999999999</v>
      </c>
      <c r="EG6" s="36">
        <f t="shared" si="14"/>
        <v>0.67</v>
      </c>
      <c r="EH6" s="36">
        <f t="shared" si="14"/>
        <v>0.01</v>
      </c>
      <c r="EI6" s="36">
        <f t="shared" si="14"/>
        <v>0.6</v>
      </c>
      <c r="EJ6" s="36">
        <f t="shared" si="14"/>
        <v>0.56000000000000005</v>
      </c>
      <c r="EK6" s="36">
        <f t="shared" si="14"/>
        <v>0.71</v>
      </c>
      <c r="EL6" s="36">
        <f t="shared" si="14"/>
        <v>0.54</v>
      </c>
      <c r="EM6" s="36">
        <f t="shared" si="14"/>
        <v>0.5</v>
      </c>
      <c r="EN6" s="35" t="str">
        <f>IF(EN7="","",IF(EN7="-","【-】","【"&amp;SUBSTITUTE(TEXT(EN7,"#,##0.00"),"-","△")&amp;"】"))</f>
        <v>【0.70】</v>
      </c>
    </row>
    <row r="7" spans="1:144" s="37" customFormat="1" x14ac:dyDescent="0.15">
      <c r="A7" s="29"/>
      <c r="B7" s="38">
        <v>2018</v>
      </c>
      <c r="C7" s="38">
        <v>342084</v>
      </c>
      <c r="D7" s="38">
        <v>46</v>
      </c>
      <c r="E7" s="38">
        <v>1</v>
      </c>
      <c r="F7" s="38">
        <v>0</v>
      </c>
      <c r="G7" s="38">
        <v>1</v>
      </c>
      <c r="H7" s="38" t="s">
        <v>93</v>
      </c>
      <c r="I7" s="38" t="s">
        <v>94</v>
      </c>
      <c r="J7" s="38" t="s">
        <v>95</v>
      </c>
      <c r="K7" s="38" t="s">
        <v>96</v>
      </c>
      <c r="L7" s="38" t="s">
        <v>97</v>
      </c>
      <c r="M7" s="38" t="s">
        <v>98</v>
      </c>
      <c r="N7" s="39" t="s">
        <v>99</v>
      </c>
      <c r="O7" s="39">
        <v>60.18</v>
      </c>
      <c r="P7" s="39">
        <v>73.78</v>
      </c>
      <c r="Q7" s="39">
        <v>4444</v>
      </c>
      <c r="R7" s="39">
        <v>39595</v>
      </c>
      <c r="S7" s="39">
        <v>195.75</v>
      </c>
      <c r="T7" s="39">
        <v>202.27</v>
      </c>
      <c r="U7" s="39">
        <v>29068</v>
      </c>
      <c r="V7" s="39">
        <v>22.87</v>
      </c>
      <c r="W7" s="39">
        <v>1271.01</v>
      </c>
      <c r="X7" s="39">
        <v>108.67</v>
      </c>
      <c r="Y7" s="39">
        <v>107.88</v>
      </c>
      <c r="Z7" s="39">
        <v>104.78</v>
      </c>
      <c r="AA7" s="39">
        <v>108.94</v>
      </c>
      <c r="AB7" s="39">
        <v>102.84</v>
      </c>
      <c r="AC7" s="39">
        <v>109.04</v>
      </c>
      <c r="AD7" s="39">
        <v>109.64</v>
      </c>
      <c r="AE7" s="39">
        <v>111.71</v>
      </c>
      <c r="AF7" s="39">
        <v>110.05</v>
      </c>
      <c r="AG7" s="39">
        <v>108.87</v>
      </c>
      <c r="AH7" s="39">
        <v>112.83</v>
      </c>
      <c r="AI7" s="39">
        <v>0</v>
      </c>
      <c r="AJ7" s="39">
        <v>0</v>
      </c>
      <c r="AK7" s="39">
        <v>0</v>
      </c>
      <c r="AL7" s="39">
        <v>0</v>
      </c>
      <c r="AM7" s="39">
        <v>0</v>
      </c>
      <c r="AN7" s="39">
        <v>3.77</v>
      </c>
      <c r="AO7" s="39">
        <v>3.62</v>
      </c>
      <c r="AP7" s="39">
        <v>1.72</v>
      </c>
      <c r="AQ7" s="39">
        <v>2.64</v>
      </c>
      <c r="AR7" s="39">
        <v>3.16</v>
      </c>
      <c r="AS7" s="39">
        <v>1.05</v>
      </c>
      <c r="AT7" s="39">
        <v>300.23</v>
      </c>
      <c r="AU7" s="39">
        <v>316.57</v>
      </c>
      <c r="AV7" s="39">
        <v>360.82</v>
      </c>
      <c r="AW7" s="39">
        <v>353.84</v>
      </c>
      <c r="AX7" s="39">
        <v>293.69</v>
      </c>
      <c r="AY7" s="39">
        <v>382.09</v>
      </c>
      <c r="AZ7" s="39">
        <v>371.31</v>
      </c>
      <c r="BA7" s="39">
        <v>384.34</v>
      </c>
      <c r="BB7" s="39">
        <v>359.47</v>
      </c>
      <c r="BC7" s="39">
        <v>369.69</v>
      </c>
      <c r="BD7" s="39">
        <v>261.93</v>
      </c>
      <c r="BE7" s="39">
        <v>478.36</v>
      </c>
      <c r="BF7" s="39">
        <v>530.75</v>
      </c>
      <c r="BG7" s="39">
        <v>555.17999999999995</v>
      </c>
      <c r="BH7" s="39">
        <v>445.58</v>
      </c>
      <c r="BI7" s="39">
        <v>450.29</v>
      </c>
      <c r="BJ7" s="39">
        <v>385.06</v>
      </c>
      <c r="BK7" s="39">
        <v>373.09</v>
      </c>
      <c r="BL7" s="39">
        <v>380.58</v>
      </c>
      <c r="BM7" s="39">
        <v>401.79</v>
      </c>
      <c r="BN7" s="39">
        <v>402.99</v>
      </c>
      <c r="BO7" s="39">
        <v>270.45999999999998</v>
      </c>
      <c r="BP7" s="39">
        <v>101.69</v>
      </c>
      <c r="BQ7" s="39">
        <v>100.08</v>
      </c>
      <c r="BR7" s="39">
        <v>97.26</v>
      </c>
      <c r="BS7" s="39">
        <v>104.44</v>
      </c>
      <c r="BT7" s="39">
        <v>97.65</v>
      </c>
      <c r="BU7" s="39">
        <v>99.07</v>
      </c>
      <c r="BV7" s="39">
        <v>99.99</v>
      </c>
      <c r="BW7" s="39">
        <v>102.38</v>
      </c>
      <c r="BX7" s="39">
        <v>100.12</v>
      </c>
      <c r="BY7" s="39">
        <v>98.66</v>
      </c>
      <c r="BZ7" s="39">
        <v>103.91</v>
      </c>
      <c r="CA7" s="39">
        <v>190.63</v>
      </c>
      <c r="CB7" s="39">
        <v>194.61</v>
      </c>
      <c r="CC7" s="39">
        <v>200.6</v>
      </c>
      <c r="CD7" s="39">
        <v>224.82</v>
      </c>
      <c r="CE7" s="39">
        <v>240.39</v>
      </c>
      <c r="CF7" s="39">
        <v>173.03</v>
      </c>
      <c r="CG7" s="39">
        <v>171.15</v>
      </c>
      <c r="CH7" s="39">
        <v>168.67</v>
      </c>
      <c r="CI7" s="39">
        <v>174.97</v>
      </c>
      <c r="CJ7" s="39">
        <v>178.59</v>
      </c>
      <c r="CK7" s="39">
        <v>167.11</v>
      </c>
      <c r="CL7" s="39">
        <v>36.590000000000003</v>
      </c>
      <c r="CM7" s="39">
        <v>36.880000000000003</v>
      </c>
      <c r="CN7" s="39">
        <v>39.880000000000003</v>
      </c>
      <c r="CO7" s="39">
        <v>38.549999999999997</v>
      </c>
      <c r="CP7" s="39">
        <v>40.49</v>
      </c>
      <c r="CQ7" s="39">
        <v>58.58</v>
      </c>
      <c r="CR7" s="39">
        <v>58.53</v>
      </c>
      <c r="CS7" s="39">
        <v>54.92</v>
      </c>
      <c r="CT7" s="39">
        <v>55.63</v>
      </c>
      <c r="CU7" s="39">
        <v>55.03</v>
      </c>
      <c r="CV7" s="39">
        <v>60.27</v>
      </c>
      <c r="CW7" s="39">
        <v>85.19</v>
      </c>
      <c r="CX7" s="39">
        <v>84.49</v>
      </c>
      <c r="CY7" s="39">
        <v>78.760000000000005</v>
      </c>
      <c r="CZ7" s="39">
        <v>81.599999999999994</v>
      </c>
      <c r="DA7" s="39">
        <v>79.39</v>
      </c>
      <c r="DB7" s="39">
        <v>85.23</v>
      </c>
      <c r="DC7" s="39">
        <v>85.26</v>
      </c>
      <c r="DD7" s="39">
        <v>82.66</v>
      </c>
      <c r="DE7" s="39">
        <v>82.04</v>
      </c>
      <c r="DF7" s="39">
        <v>81.900000000000006</v>
      </c>
      <c r="DG7" s="39">
        <v>89.92</v>
      </c>
      <c r="DH7" s="39">
        <v>45.94</v>
      </c>
      <c r="DI7" s="39">
        <v>45.58</v>
      </c>
      <c r="DJ7" s="39">
        <v>46.33</v>
      </c>
      <c r="DK7" s="39">
        <v>48.26</v>
      </c>
      <c r="DL7" s="39">
        <v>49.16</v>
      </c>
      <c r="DM7" s="39">
        <v>44.31</v>
      </c>
      <c r="DN7" s="39">
        <v>45.75</v>
      </c>
      <c r="DO7" s="39">
        <v>48.49</v>
      </c>
      <c r="DP7" s="39">
        <v>48.05</v>
      </c>
      <c r="DQ7" s="39">
        <v>48.87</v>
      </c>
      <c r="DR7" s="39">
        <v>48.85</v>
      </c>
      <c r="DS7" s="39">
        <v>13.2</v>
      </c>
      <c r="DT7" s="39">
        <v>15.78</v>
      </c>
      <c r="DU7" s="39">
        <v>15.72</v>
      </c>
      <c r="DV7" s="39">
        <v>16.28</v>
      </c>
      <c r="DW7" s="39">
        <v>18.84</v>
      </c>
      <c r="DX7" s="39">
        <v>10.09</v>
      </c>
      <c r="DY7" s="39">
        <v>10.54</v>
      </c>
      <c r="DZ7" s="39">
        <v>12.79</v>
      </c>
      <c r="EA7" s="39">
        <v>13.39</v>
      </c>
      <c r="EB7" s="39">
        <v>14.85</v>
      </c>
      <c r="EC7" s="39">
        <v>17.8</v>
      </c>
      <c r="ED7" s="39">
        <v>0.56000000000000005</v>
      </c>
      <c r="EE7" s="39">
        <v>0.01</v>
      </c>
      <c r="EF7" s="39">
        <v>1.1499999999999999</v>
      </c>
      <c r="EG7" s="39">
        <v>0.67</v>
      </c>
      <c r="EH7" s="39">
        <v>0.01</v>
      </c>
      <c r="EI7" s="39">
        <v>0.6</v>
      </c>
      <c r="EJ7" s="39">
        <v>0.56000000000000005</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英信</cp:lastModifiedBy>
  <dcterms:created xsi:type="dcterms:W3CDTF">2019-12-05T04:25:18Z</dcterms:created>
  <dcterms:modified xsi:type="dcterms:W3CDTF">2020-02-05T01:04:29Z</dcterms:modified>
  <cp:category/>
</cp:coreProperties>
</file>