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gjvgU3TENAh8+CuvGo+FgPW+h09BySNcZsMJ9xrLgL1QSaBd1FlxyCxSDFQEs7Vq7Sq5kyjJS7pG7MOSAeQU0g==" workbookSaltValue="6S7nocj+arETyl5SyMwqhg==" workbookSpinCount="100000" lockStructure="1"/>
  <bookViews>
    <workbookView xWindow="0" yWindow="0" windowWidth="15360" windowHeight="764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E7" i="5"/>
  <c r="ED7" i="5"/>
  <c r="EC7" i="5"/>
  <c r="EB7" i="5"/>
  <c r="EA7" i="5"/>
  <c r="DZ7" i="5"/>
  <c r="DY7" i="5"/>
  <c r="DX7" i="5"/>
  <c r="DW7" i="5"/>
  <c r="DV7" i="5"/>
  <c r="DT7" i="5"/>
  <c r="DS7" i="5"/>
  <c r="DR7" i="5"/>
  <c r="DQ7" i="5"/>
  <c r="DP7" i="5"/>
  <c r="DO7" i="5"/>
  <c r="DN7" i="5"/>
  <c r="DM7" i="5"/>
  <c r="DL7" i="5"/>
  <c r="DK7" i="5"/>
  <c r="DJ7" i="5"/>
  <c r="DI7" i="5"/>
  <c r="DG7" i="5"/>
  <c r="DF7" i="5"/>
  <c r="DE7" i="5"/>
  <c r="DD7" i="5"/>
  <c r="DC7" i="5"/>
  <c r="DB7" i="5"/>
  <c r="DA7" i="5"/>
  <c r="CZ7" i="5"/>
  <c r="CY7" i="5"/>
  <c r="CX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ML76" i="4"/>
  <c r="LX76" i="4"/>
  <c r="LJ76" i="4"/>
  <c r="KV76" i="4"/>
  <c r="KH76" i="4"/>
  <c r="IX76" i="4"/>
  <c r="IJ76" i="4"/>
  <c r="HV76" i="4"/>
  <c r="HH76" i="4"/>
  <c r="GT76" i="4"/>
  <c r="CU76" i="4"/>
  <c r="BV76" i="4"/>
  <c r="BH76" i="4"/>
  <c r="AT76" i="4"/>
  <c r="AF76" i="4"/>
  <c r="R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ML52" i="4"/>
  <c r="LX52" i="4"/>
  <c r="LJ52" i="4"/>
  <c r="KV52" i="4"/>
  <c r="KH52" i="4"/>
  <c r="IX52" i="4"/>
  <c r="IJ52" i="4"/>
  <c r="HV52" i="4"/>
  <c r="HH52" i="4"/>
  <c r="GT52" i="4"/>
  <c r="FJ52" i="4"/>
  <c r="EV52" i="4"/>
  <c r="EH52" i="4"/>
  <c r="DT52" i="4"/>
  <c r="DF52" i="4"/>
  <c r="BV52" i="4"/>
  <c r="BH52" i="4"/>
  <c r="AT52" i="4"/>
  <c r="AF52" i="4"/>
  <c r="R52"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IX30" i="4"/>
  <c r="IJ30" i="4"/>
  <c r="HV30" i="4"/>
  <c r="HH30" i="4"/>
  <c r="GT30" i="4"/>
  <c r="FJ30" i="4"/>
  <c r="EV30" i="4"/>
  <c r="EH30" i="4"/>
  <c r="DT30" i="4"/>
  <c r="DF30" i="4"/>
  <c r="BV30" i="4"/>
  <c r="BH30" i="4"/>
  <c r="AT30" i="4"/>
  <c r="AF30" i="4"/>
  <c r="R30" i="4"/>
  <c r="LO10" i="4"/>
  <c r="JV10" i="4"/>
  <c r="IC10" i="4"/>
  <c r="DU10" i="4"/>
  <c r="CF10" i="4"/>
  <c r="AQ10" i="4"/>
  <c r="B10" i="4"/>
  <c r="LO8" i="4"/>
  <c r="JV8" i="4"/>
  <c r="IC8" i="4"/>
  <c r="FJ8" i="4"/>
  <c r="DU8" i="4"/>
  <c r="CF8" i="4"/>
  <c r="AQ8" i="4"/>
  <c r="B8" i="4"/>
  <c r="B6" i="4"/>
</calcChain>
</file>

<file path=xl/sharedStrings.xml><?xml version="1.0" encoding="utf-8"?>
<sst xmlns="http://schemas.openxmlformats.org/spreadsheetml/2006/main" count="255" uniqueCount="131">
  <si>
    <t>経営比較分析表（平成30年度決算）</t>
    <rPh sb="8" eb="10">
      <t>ヘイセイ</t>
    </rPh>
    <rPh sb="12" eb="14">
      <t>ネンド</t>
    </rPh>
    <rPh sb="14" eb="16">
      <t>ケッサン</t>
    </rPh>
    <phoneticPr fontId="1"/>
  </si>
  <si>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</si>
  <si>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</si>
  <si>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</si>
  <si>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</si>
  <si>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管理者の情報</t>
    <rPh sb="0" eb="3">
      <t>カンリシャ</t>
    </rPh>
    <rPh sb="4" eb="6">
      <t>ジョウホウ</t>
    </rPh>
    <phoneticPr fontId="1"/>
  </si>
  <si>
    <t>事業CD</t>
    <rPh sb="0" eb="2">
      <t>ジギョウ</t>
    </rPh>
    <phoneticPr fontId="1"/>
  </si>
  <si>
    <t>業種CD</t>
    <rPh sb="0" eb="2">
      <t>ギョウシュ</t>
    </rPh>
    <phoneticPr fontId="1"/>
  </si>
  <si>
    <t>④</t>
  </si>
  <si>
    <t>インターネットによる予約割合(％)</t>
    <rPh sb="10" eb="12">
      <t>ヨヤク</t>
    </rPh>
    <rPh sb="12" eb="14">
      <t>ワリアイ</t>
    </rPh>
    <phoneticPr fontId="1"/>
  </si>
  <si>
    <t>業務名</t>
    <rPh sb="2" eb="3">
      <t>メイ</t>
    </rPh>
    <phoneticPr fontId="1"/>
  </si>
  <si>
    <t>⑨施設の
資産価値(千円)</t>
  </si>
  <si>
    <t>事業名</t>
    <rPh sb="0" eb="2">
      <t>ジギョウ</t>
    </rPh>
    <rPh sb="2" eb="3">
      <t>メイ</t>
    </rPh>
    <phoneticPr fontId="1"/>
  </si>
  <si>
    <t>平成30年度全国平均</t>
  </si>
  <si>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</si>
  <si>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</si>
  <si>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</si>
  <si>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</si>
  <si>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Ａ２Ｂ１</t>
  </si>
  <si>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</si>
  <si>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</si>
  <si>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</si>
  <si>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</si>
  <si>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</si>
  <si>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</si>
  <si>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　平成25年度に大規模改修工事を行い、その後も適宜改修を行ってはいるが、有形固定資産減価償却率を低下させるほどの規模のものではないため、平成30年度は、全国平均を下回っているものの、当該施設は増加傾向にある状況である。
　企業債の借入もなく、引き続き計画的な施設改修を行いながら施設の長寿命化に取り組んでいきたい。</t>
    <rPh sb="36" eb="38">
      <t>ユウケイ</t>
    </rPh>
    <rPh sb="38" eb="42">
      <t>コテイシサン</t>
    </rPh>
    <rPh sb="42" eb="44">
      <t>ゲンカ</t>
    </rPh>
    <rPh sb="44" eb="47">
      <t>ショウキャクリツ</t>
    </rPh>
    <rPh sb="48" eb="50">
      <t>テイカ</t>
    </rPh>
    <rPh sb="56" eb="58">
      <t>キボ</t>
    </rPh>
    <rPh sb="91" eb="93">
      <t>トウガイ</t>
    </rPh>
    <rPh sb="93" eb="95">
      <t>シセツ</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</si>
  <si>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</si>
  <si>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</si>
  <si>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</si>
  <si>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</si>
  <si>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</si>
  <si>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</si>
  <si>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</si>
  <si>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</si>
  <si>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</si>
  <si>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</si>
  <si>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</si>
  <si>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</si>
  <si>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</si>
  <si>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</si>
  <si>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</si>
  <si>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</si>
  <si>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</si>
  <si>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</si>
  <si>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</si>
  <si>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1"/>
  </si>
  <si>
    <t>⑫企業債残高対料金収入比率(％)</t>
  </si>
  <si>
    <t>分析欄</t>
    <rPh sb="0" eb="2">
      <t>ブンセキ</t>
    </rPh>
    <rPh sb="2" eb="3">
      <t>ラン</t>
    </rPh>
    <phoneticPr fontId="1"/>
  </si>
  <si>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</si>
  <si>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</si>
  <si>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</si>
  <si>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</si>
  <si>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</si>
  <si>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</si>
  <si>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</si>
  <si>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</si>
  <si>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</si>
  <si>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</si>
  <si>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</si>
  <si>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</si>
  <si>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</si>
  <si>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</si>
  <si>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</si>
  <si>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市町村(N-4)</t>
  </si>
  <si>
    <t>⑤</t>
  </si>
  <si>
    <t>③宿泊者一人当たりの他会計補助金額(円)</t>
  </si>
  <si>
    <t>⑥売上高ＧＯＰ比率(％)</t>
  </si>
  <si>
    <t>法適用</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</si>
  <si>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</si>
  <si>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</si>
  <si>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</si>
  <si>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</si>
  <si>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</si>
  <si>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</si>
  <si>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</si>
  <si>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</si>
  <si>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</si>
  <si>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</si>
  <si>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</si>
  <si>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</si>
  <si>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</si>
  <si>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</si>
  <si>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</si>
  <si>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</si>
  <si>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</si>
  <si>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</si>
  <si>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</si>
  <si>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</si>
  <si>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</si>
  <si>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</si>
  <si>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</si>
  <si>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</si>
  <si>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</si>
  <si>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</si>
  <si>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</si>
  <si>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</si>
  <si>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</si>
  <si>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</si>
  <si>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</si>
  <si>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</si>
  <si>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</si>
  <si>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</si>
  <si>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</si>
  <si>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</si>
  <si>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</si>
  <si>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</si>
  <si>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</si>
  <si>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</si>
  <si>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</si>
  <si>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</si>
  <si>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</si>
  <si>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</si>
  <si>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</si>
  <si>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</si>
  <si>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</si>
  <si>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広島県　廿日市市</t>
  </si>
  <si>
    <t>みやじま杜の宿</t>
  </si>
  <si>
    <t>観光施設事業</t>
  </si>
  <si>
    <t>休養宿泊施設</t>
  </si>
  <si>
    <t>民間企業出身</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</si>
  <si>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</si>
  <si>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</si>
  <si>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</si>
  <si>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</si>
  <si>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</si>
  <si>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</si>
  <si>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</si>
  <si>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</si>
  <si>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平成26年度以降、経常収支比率及びEBITDAともに安定して100%以上で推移しており、さらに他会計からの繰入金もなく、堅実な経営を行っている。
　こうした要因の一つとしては、全国平均を上回る定員稼働率が挙げられる。</t>
    <rPh sb="27" eb="29">
      <t>アンテイ</t>
    </rPh>
    <rPh sb="35" eb="37">
      <t>イジョウ</t>
    </rPh>
    <rPh sb="38" eb="40">
      <t>スイイ</t>
    </rPh>
    <phoneticPr fontId="1"/>
  </si>
  <si>
    <t>　収支や資産、利用の状況など、総合的に勘案すると、一部課題はあるものの、安定した経営状況となっていると考えている。
　このため、当面は現在の運営を継続していくこととするが、民間活力を最大限に活用していくという基本的な考え方のもと、公民連携の様々な手法について調査・研究し、施設の効果をより高められるよう、引き続き検討してまいりたい。</t>
    <rPh sb="36" eb="38">
      <t>アンテイ</t>
    </rPh>
    <phoneticPr fontId="1"/>
  </si>
  <si>
    <t>　H30年度の市内利用状況と当該施設の利用状況については共に減少している。　　　　　　　　　　　要因としては、H30年7月の豪雨災害の影響を受けたことで利用客数が減少したことが考えられる。　　　　　　　しかしながら、宮島の来島者数は増加傾向であり、来島者をどのように宿泊に結びつけるかが今後の課題である。
　引き続き、顧客のニーズ等を見極めながら、安定的な施設経営に努めていきたい。</t>
    <rPh sb="4" eb="6">
      <t>ネンド</t>
    </rPh>
    <rPh sb="14" eb="16">
      <t>トウガイ</t>
    </rPh>
    <rPh sb="16" eb="18">
      <t>シセツ</t>
    </rPh>
    <rPh sb="19" eb="21">
      <t>リヨウ</t>
    </rPh>
    <rPh sb="21" eb="23">
      <t>ジョウキョウ</t>
    </rPh>
    <rPh sb="28" eb="29">
      <t>トモ</t>
    </rPh>
    <rPh sb="30" eb="32">
      <t>ゲンショウ</t>
    </rPh>
    <rPh sb="48" eb="50">
      <t>ヨウイン</t>
    </rPh>
    <rPh sb="58" eb="59">
      <t>ネン</t>
    </rPh>
    <rPh sb="60" eb="61">
      <t>ガツ</t>
    </rPh>
    <rPh sb="62" eb="64">
      <t>ゴウウ</t>
    </rPh>
    <rPh sb="64" eb="66">
      <t>サイガイ</t>
    </rPh>
    <rPh sb="67" eb="69">
      <t>エイキョウ</t>
    </rPh>
    <rPh sb="70" eb="71">
      <t>ウ</t>
    </rPh>
    <rPh sb="76" eb="78">
      <t>リヨウ</t>
    </rPh>
    <rPh sb="78" eb="79">
      <t>キャク</t>
    </rPh>
    <rPh sb="79" eb="80">
      <t>スウ</t>
    </rPh>
    <rPh sb="81" eb="83">
      <t>ゲンショウ</t>
    </rPh>
    <rPh sb="88" eb="89">
      <t>カンガ</t>
    </rPh>
    <rPh sb="108" eb="110">
      <t>ミヤジマ</t>
    </rPh>
    <rPh sb="111" eb="114">
      <t>ライトウシャ</t>
    </rPh>
    <rPh sb="114" eb="115">
      <t>スウ</t>
    </rPh>
    <rPh sb="116" eb="118">
      <t>ゾウカ</t>
    </rPh>
    <rPh sb="118" eb="120">
      <t>ケイコウ</t>
    </rPh>
    <rPh sb="124" eb="127">
      <t>ライトウシャ</t>
    </rPh>
    <rPh sb="133" eb="135">
      <t>シュクハク</t>
    </rPh>
    <rPh sb="136" eb="137">
      <t>ムス</t>
    </rPh>
    <rPh sb="143" eb="145">
      <t>コンゴ</t>
    </rPh>
    <rPh sb="146" eb="148">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</si>
</sst>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quot;△&quot;#,##0.00%"/>
    <numFmt numFmtId="177" formatCode="#,##0.00;&quot;△&quot;#,##0.00"/>
    <numFmt numFmtId="178" formatCode="#,##0.0;&quot;△ &quot;#,##0.0"/>
    <numFmt numFmtId="179" formatCode="#,##0.0;&quot;△&quot;#,##0.0"/>
    <numFmt numFmtId="180" formatCode="#,##0.0_ "/>
    <numFmt numFmtId="181" formatCode="#,##0;&quot;△ &quot;#,##0"/>
    <numFmt numFmtId="182" formatCode="#,##0;&quot;△&quot;#,##0"/>
    <numFmt numFmtId="183" formatCode="0.00_);[Red]\(0.00\)"/>
    <numFmt numFmtId="184" formatCode="ge"/>
  </numFmts>
  <fonts count="1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1" xfId="0" applyNumberFormat="1" applyFont="1" applyBorder="1">
      <alignment vertical="center"/>
    </xf>
    <xf numFmtId="0" fontId="3" fillId="0" borderId="1" xfId="0" applyFont="1" applyBorder="1">
      <alignment vertical="center"/>
    </xf>
    <xf numFmtId="0" fontId="4" fillId="0" borderId="0" xfId="0" applyFont="1" applyAlignment="1">
      <alignment horizontal="center" vertical="center"/>
    </xf>
    <xf numFmtId="0" fontId="3" fillId="0" borderId="0" xfId="0" applyFont="1" applyBorder="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2" xfId="0" applyFont="1" applyBorder="1">
      <alignment vertical="center"/>
    </xf>
    <xf numFmtId="0" fontId="5" fillId="0" borderId="0" xfId="0" applyFont="1" applyBorder="1" applyAlignment="1">
      <alignment horizontal="center" vertical="center"/>
    </xf>
    <xf numFmtId="0" fontId="6" fillId="0" borderId="0" xfId="0" applyFont="1">
      <alignment vertical="center"/>
    </xf>
    <xf numFmtId="0" fontId="9" fillId="0" borderId="0" xfId="0" applyFont="1" applyBorder="1">
      <alignment vertical="center"/>
    </xf>
    <xf numFmtId="0" fontId="3"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38" fontId="5" fillId="0" borderId="0" xfId="1" applyNumberFormat="1" applyFont="1" applyBorder="1" applyAlignment="1">
      <alignment vertical="center"/>
    </xf>
    <xf numFmtId="0" fontId="4" fillId="0" borderId="0" xfId="0" applyFont="1" applyBorder="1" applyAlignment="1">
      <alignment horizontal="center" vertical="center"/>
    </xf>
    <xf numFmtId="0" fontId="2" fillId="0" borderId="1" xfId="0" applyFont="1" applyBorder="1" applyAlignment="1">
      <alignment vertical="center"/>
    </xf>
    <xf numFmtId="0" fontId="2" fillId="0" borderId="16" xfId="0" applyFont="1" applyBorder="1" applyAlignment="1">
      <alignment vertical="center"/>
    </xf>
    <xf numFmtId="0" fontId="3" fillId="0" borderId="16" xfId="0" applyFont="1" applyBorder="1">
      <alignment vertical="center"/>
    </xf>
    <xf numFmtId="0" fontId="5" fillId="0" borderId="1" xfId="0" applyFont="1" applyBorder="1" applyAlignment="1">
      <alignment vertical="center"/>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2"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5" fillId="0" borderId="15"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NumberFormat="1" applyFill="1" applyBorder="1" applyAlignment="1">
      <alignment vertical="center" shrinkToFit="1"/>
    </xf>
    <xf numFmtId="0" fontId="0" fillId="0" borderId="11" xfId="0" applyNumberFormat="1" applyBorder="1" applyAlignment="1">
      <alignment vertical="center" shrinkToFit="1"/>
    </xf>
    <xf numFmtId="184" fontId="0" fillId="0" borderId="11" xfId="0" applyNumberFormat="1" applyBorder="1">
      <alignment vertical="center"/>
    </xf>
    <xf numFmtId="0" fontId="0" fillId="3" borderId="11" xfId="0" applyFill="1" applyBorder="1" applyAlignment="1">
      <alignment vertical="center" shrinkToFit="1"/>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0" borderId="0" xfId="0" applyFill="1">
      <alignment vertical="center"/>
    </xf>
    <xf numFmtId="182" fontId="0" fillId="5" borderId="11" xfId="1" applyNumberFormat="1" applyFont="1" applyFill="1" applyBorder="1" applyAlignment="1">
      <alignment vertical="center" shrinkToFit="1"/>
    </xf>
    <xf numFmtId="181" fontId="0" fillId="0" borderId="11" xfId="1" applyNumberFormat="1" applyFont="1" applyBorder="1" applyAlignment="1">
      <alignment vertical="center" shrinkToFit="1"/>
    </xf>
    <xf numFmtId="181"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3" fontId="0" fillId="0" borderId="0" xfId="0" applyNumberFormat="1" applyFill="1">
      <alignment vertical="center"/>
    </xf>
    <xf numFmtId="180" fontId="0" fillId="5" borderId="11" xfId="1" applyNumberFormat="1" applyFont="1" applyFill="1" applyBorder="1" applyAlignment="1">
      <alignment vertical="center" shrinkToFit="1"/>
    </xf>
    <xf numFmtId="180" fontId="0" fillId="0" borderId="11" xfId="1" applyNumberFormat="1" applyFont="1" applyBorder="1" applyAlignment="1">
      <alignment vertical="center" shrinkToFit="1"/>
    </xf>
    <xf numFmtId="0" fontId="0" fillId="3" borderId="3" xfId="0" applyFill="1" applyBorder="1" applyAlignment="1">
      <alignment vertical="center"/>
    </xf>
    <xf numFmtId="179"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2" fontId="0" fillId="0" borderId="11" xfId="1" applyNumberFormat="1" applyFont="1" applyBorder="1" applyAlignment="1">
      <alignment vertical="center" shrinkToFit="1"/>
    </xf>
    <xf numFmtId="177" fontId="0" fillId="0" borderId="0" xfId="1" applyNumberFormat="1" applyFont="1" applyFill="1" applyBorder="1" applyAlignment="1">
      <alignment vertical="center" shrinkToFit="1"/>
    </xf>
    <xf numFmtId="179" fontId="0" fillId="0" borderId="11" xfId="0" applyNumberFormat="1" applyBorder="1">
      <alignment vertical="center"/>
    </xf>
    <xf numFmtId="183" fontId="0" fillId="0" borderId="0" xfId="0" applyNumberFormat="1" applyFill="1" applyBorder="1">
      <alignment vertical="center"/>
    </xf>
    <xf numFmtId="0" fontId="0" fillId="3" borderId="10"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10" xfId="0" applyFill="1" applyBorder="1" applyAlignment="1">
      <alignment vertical="center"/>
    </xf>
    <xf numFmtId="0" fontId="0" fillId="3" borderId="0" xfId="0" applyFill="1" applyBorder="1" applyAlignment="1">
      <alignment horizontal="left"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2" fillId="0" borderId="2" xfId="0" applyNumberFormat="1"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3" fillId="0" borderId="3" xfId="0" applyNumberFormat="1" applyFont="1" applyBorder="1" applyAlignment="1" applyProtection="1">
      <alignment horizontal="center" vertical="center" shrinkToFit="1"/>
      <protection hidden="1"/>
    </xf>
    <xf numFmtId="0" fontId="3" fillId="0" borderId="7" xfId="0" applyNumberFormat="1" applyFont="1" applyBorder="1" applyAlignment="1" applyProtection="1">
      <alignment horizontal="center" vertical="center" shrinkToFit="1"/>
      <protection hidden="1"/>
    </xf>
    <xf numFmtId="0" fontId="3" fillId="0" borderId="10" xfId="0" applyNumberFormat="1" applyFont="1" applyBorder="1" applyAlignment="1" applyProtection="1">
      <alignment horizontal="center" vertical="center" shrinkToFit="1"/>
      <protection hidden="1"/>
    </xf>
    <xf numFmtId="0" fontId="3" fillId="0" borderId="11" xfId="0" applyNumberFormat="1" applyFont="1" applyBorder="1" applyAlignment="1" applyProtection="1">
      <alignment horizontal="center" vertical="center" shrinkToFit="1"/>
      <protection hidden="1"/>
    </xf>
    <xf numFmtId="181" fontId="3" fillId="0" borderId="11" xfId="0" applyNumberFormat="1" applyFont="1" applyBorder="1" applyAlignment="1" applyProtection="1">
      <alignment horizontal="center" vertical="center" shrinkToFit="1"/>
      <protection hidden="1"/>
    </xf>
    <xf numFmtId="178" fontId="3" fillId="0" borderId="11"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178" fontId="3" fillId="0" borderId="3" xfId="0" applyNumberFormat="1" applyFont="1" applyBorder="1" applyAlignment="1" applyProtection="1">
      <alignment horizontal="center" vertical="center" shrinkToFit="1"/>
      <protection hidden="1"/>
    </xf>
    <xf numFmtId="178" fontId="3" fillId="0" borderId="7" xfId="0" applyNumberFormat="1" applyFont="1" applyBorder="1" applyAlignment="1" applyProtection="1">
      <alignment horizontal="center" vertical="center" shrinkToFit="1"/>
      <protection hidden="1"/>
    </xf>
    <xf numFmtId="178" fontId="3" fillId="0" borderId="10" xfId="0" applyNumberFormat="1" applyFont="1" applyBorder="1" applyAlignment="1" applyProtection="1">
      <alignment horizontal="center" vertical="center" shrinkToFit="1"/>
      <protection hidden="1"/>
    </xf>
    <xf numFmtId="181" fontId="3" fillId="0" borderId="3" xfId="0" applyNumberFormat="1" applyFont="1" applyBorder="1" applyAlignment="1" applyProtection="1">
      <alignment horizontal="center" vertical="center" shrinkToFit="1"/>
      <protection hidden="1"/>
    </xf>
    <xf numFmtId="181" fontId="3" fillId="0" borderId="7" xfId="0" applyNumberFormat="1" applyFont="1" applyBorder="1" applyAlignment="1" applyProtection="1">
      <alignment horizontal="center" vertical="center" shrinkToFit="1"/>
      <protection hidden="1"/>
    </xf>
    <xf numFmtId="181" fontId="3" fillId="0" borderId="10" xfId="0" applyNumberFormat="1" applyFont="1" applyBorder="1" applyAlignment="1" applyProtection="1">
      <alignment horizontal="center" vertical="center" shrinkToFit="1"/>
      <protection hidden="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84" fontId="8" fillId="0" borderId="9"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82" fontId="8" fillId="0" borderId="9" xfId="0" applyNumberFormat="1" applyFont="1" applyBorder="1" applyAlignment="1" applyProtection="1">
      <alignment horizontal="center" vertical="center" shrinkToFit="1"/>
      <protection hidden="1"/>
    </xf>
    <xf numFmtId="182" fontId="8" fillId="0" borderId="12" xfId="0" applyNumberFormat="1" applyFont="1" applyBorder="1" applyAlignment="1" applyProtection="1">
      <alignment horizontal="center" vertical="center" shrinkToFit="1"/>
      <protection hidden="1"/>
    </xf>
    <xf numFmtId="182" fontId="8" fillId="0" borderId="13" xfId="0" applyNumberFormat="1" applyFont="1" applyBorder="1" applyAlignment="1" applyProtection="1">
      <alignment horizontal="center" vertical="center" shrinkToFit="1"/>
      <protection hidden="1"/>
    </xf>
    <xf numFmtId="182" fontId="8" fillId="0" borderId="14"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0" fontId="5" fillId="0" borderId="0" xfId="0" applyFont="1" applyBorder="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 fillId="0" borderId="11" xfId="0" applyFont="1" applyBorder="1" applyAlignment="1">
      <alignment horizontal="center" vertical="center" shrinkToFit="1"/>
    </xf>
    <xf numFmtId="181" fontId="5" fillId="0" borderId="11"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r="http://schemas.openxmlformats.org/officeDocument/2006/relationships" xmlns:x16r2="http://schemas.microsoft.com/office/spreadsheetml/2015/02/main"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185100298400885"/>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529920"/>
        <c:axId val="21453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16941</c:v>
                </c:pt>
                <c:pt idx="1">
                  <c:v>1756</c:v>
                </c:pt>
                <c:pt idx="2">
                  <c:v>1485</c:v>
                </c:pt>
                <c:pt idx="3">
                  <c:v>1440</c:v>
                </c:pt>
                <c:pt idx="4">
                  <c:v>1428</c:v>
                </c:pt>
              </c:numCache>
            </c:numRef>
          </c:val>
          <c:smooth val="0"/>
        </c:ser>
        <c:dLbls>
          <c:showLegendKey val="0"/>
          <c:showVal val="0"/>
          <c:showCatName val="0"/>
          <c:showSerName val="0"/>
          <c:showPercent val="0"/>
          <c:showBubbleSize val="0"/>
        </c:dLbls>
        <c:marker val="1"/>
        <c:smooth val="0"/>
        <c:axId val="214529920"/>
        <c:axId val="214531456"/>
      </c:lineChart>
      <c:dateAx>
        <c:axId val="214529920"/>
        <c:scaling>
          <c:orientation val="minMax"/>
        </c:scaling>
        <c:delete val="1"/>
        <c:axPos val="b"/>
        <c:numFmt formatCode="ge" sourceLinked="1"/>
        <c:majorTickMark val="none"/>
        <c:minorTickMark val="none"/>
        <c:tickLblPos val="none"/>
        <c:crossAx val="214531456"/>
        <c:crosses val="autoZero"/>
        <c:auto val="1"/>
        <c:lblOffset val="100"/>
        <c:baseTimeUnit val="years"/>
      </c:dateAx>
      <c:valAx>
        <c:axId val="214531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52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pt idx="0">
                  <c:v>51</c:v>
                </c:pt>
                <c:pt idx="1">
                  <c:v>52.2</c:v>
                </c:pt>
                <c:pt idx="2">
                  <c:v>53.8</c:v>
                </c:pt>
                <c:pt idx="3">
                  <c:v>55.4</c:v>
                </c:pt>
                <c:pt idx="4">
                  <c:v>56.7</c:v>
                </c:pt>
              </c:numCache>
            </c:numRef>
          </c:val>
        </c:ser>
        <c:dLbls>
          <c:showLegendKey val="0"/>
          <c:showVal val="0"/>
          <c:showCatName val="0"/>
          <c:showSerName val="0"/>
          <c:showPercent val="0"/>
          <c:showBubbleSize val="0"/>
        </c:dLbls>
        <c:gapWidth val="150"/>
        <c:axId val="215005440"/>
        <c:axId val="21501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50.4</c:v>
                </c:pt>
                <c:pt idx="1">
                  <c:v>50.3</c:v>
                </c:pt>
                <c:pt idx="2">
                  <c:v>52.3</c:v>
                </c:pt>
                <c:pt idx="3">
                  <c:v>55.9</c:v>
                </c:pt>
                <c:pt idx="4">
                  <c:v>57.7</c:v>
                </c:pt>
              </c:numCache>
            </c:numRef>
          </c:val>
          <c:smooth val="0"/>
        </c:ser>
        <c:dLbls>
          <c:showLegendKey val="0"/>
          <c:showVal val="0"/>
          <c:showCatName val="0"/>
          <c:showSerName val="0"/>
          <c:showPercent val="0"/>
          <c:showBubbleSize val="0"/>
        </c:dLbls>
        <c:marker val="1"/>
        <c:smooth val="0"/>
        <c:axId val="215005440"/>
        <c:axId val="215019520"/>
      </c:lineChart>
      <c:dateAx>
        <c:axId val="215005440"/>
        <c:scaling>
          <c:orientation val="minMax"/>
        </c:scaling>
        <c:delete val="1"/>
        <c:axPos val="b"/>
        <c:numFmt formatCode="ge" sourceLinked="1"/>
        <c:majorTickMark val="none"/>
        <c:minorTickMark val="none"/>
        <c:tickLblPos val="none"/>
        <c:crossAx val="215019520"/>
        <c:crosses val="autoZero"/>
        <c:auto val="1"/>
        <c:lblOffset val="100"/>
        <c:baseTimeUnit val="years"/>
      </c:dateAx>
      <c:valAx>
        <c:axId val="215019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50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7.9000000000000001E-2</c:v>
                </c:pt>
                <c:pt idx="1">
                  <c:v>7.3300000000000004E-2</c:v>
                </c:pt>
                <c:pt idx="2">
                  <c:v>8.1799999999999998E-2</c:v>
                </c:pt>
                <c:pt idx="3">
                  <c:v>7.3899999999999993E-2</c:v>
                </c:pt>
                <c:pt idx="4">
                  <c:v>6.2300000000000001E-2</c:v>
                </c:pt>
              </c:numCache>
            </c:numRef>
          </c:val>
          <c:smooth val="0"/>
        </c:ser>
        <c:dLbls>
          <c:showLegendKey val="0"/>
          <c:showVal val="0"/>
          <c:showCatName val="0"/>
          <c:showSerName val="0"/>
          <c:showPercent val="0"/>
          <c:showBubbleSize val="0"/>
        </c:dLbls>
        <c:marker val="1"/>
        <c:smooth val="0"/>
        <c:axId val="215051264"/>
        <c:axId val="215061248"/>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2.2000000000000001E-3</c:v>
                </c:pt>
                <c:pt idx="1">
                  <c:v>2.5999999999999999E-3</c:v>
                </c:pt>
                <c:pt idx="2">
                  <c:v>2.8E-3</c:v>
                </c:pt>
                <c:pt idx="3">
                  <c:v>2.8999999999999998E-3</c:v>
                </c:pt>
                <c:pt idx="4">
                  <c:v>2.5999999999999999E-3</c:v>
                </c:pt>
              </c:numCache>
            </c:numRef>
          </c:val>
          <c:smooth val="0"/>
        </c:ser>
        <c:dLbls>
          <c:showLegendKey val="0"/>
          <c:showVal val="0"/>
          <c:showCatName val="0"/>
          <c:showSerName val="0"/>
          <c:showPercent val="0"/>
          <c:showBubbleSize val="0"/>
        </c:dLbls>
        <c:marker val="1"/>
        <c:smooth val="0"/>
        <c:axId val="215062784"/>
        <c:axId val="215076864"/>
      </c:lineChart>
      <c:dateAx>
        <c:axId val="215051264"/>
        <c:scaling>
          <c:orientation val="minMax"/>
        </c:scaling>
        <c:delete val="0"/>
        <c:axPos val="b"/>
        <c:numFmt formatCode="ge"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p>
        </c:txPr>
        <c:crossAx val="215061248"/>
        <c:crosses val="autoZero"/>
        <c:auto val="1"/>
        <c:lblOffset val="100"/>
        <c:baseTimeUnit val="years"/>
      </c:dateAx>
      <c:valAx>
        <c:axId val="2150612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p>
        </c:txPr>
        <c:crossAx val="215051264"/>
        <c:crosses val="autoZero"/>
        <c:crossBetween val="between"/>
      </c:valAx>
      <c:dateAx>
        <c:axId val="215062784"/>
        <c:scaling>
          <c:orientation val="minMax"/>
        </c:scaling>
        <c:delete val="1"/>
        <c:axPos val="b"/>
        <c:numFmt formatCode="ge" sourceLinked="1"/>
        <c:majorTickMark val="out"/>
        <c:minorTickMark val="none"/>
        <c:tickLblPos val="nextTo"/>
        <c:crossAx val="215076864"/>
        <c:crosses val="autoZero"/>
        <c:auto val="1"/>
        <c:lblOffset val="100"/>
        <c:baseTimeUnit val="days"/>
      </c:dateAx>
      <c:valAx>
        <c:axId val="215076864"/>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p>
        </c:txPr>
        <c:crossAx val="215062784"/>
        <c:crosses val="max"/>
        <c:crossBetween val="between"/>
      </c:val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p>
      </c:txPr>
    </c:legend>
    <c:plotVisOnly val="1"/>
    <c:dispBlanksAs val="span"/>
    <c:showDLblsOverMax val="0"/>
  </c:chart>
  <c:spPr>
    <a:noFill/>
    <a:ln w="0">
      <a:solidFill>
        <a:srgbClr val="A6A6A6"/>
      </a:solid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1852174776985776"/>
          <c:y val="0.15806945669028449"/>
          <c:w val="0.846944700546600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5304448"/>
        <c:axId val="21531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28.5</c:v>
                </c:pt>
                <c:pt idx="2">
                  <c:v>23.8</c:v>
                </c:pt>
                <c:pt idx="3">
                  <c:v>22.2</c:v>
                </c:pt>
                <c:pt idx="4">
                  <c:v>22.5</c:v>
                </c:pt>
              </c:numCache>
            </c:numRef>
          </c:val>
          <c:smooth val="0"/>
        </c:ser>
        <c:dLbls>
          <c:showLegendKey val="0"/>
          <c:showVal val="0"/>
          <c:showCatName val="0"/>
          <c:showSerName val="0"/>
          <c:showPercent val="0"/>
          <c:showBubbleSize val="0"/>
        </c:dLbls>
        <c:marker val="1"/>
        <c:smooth val="0"/>
        <c:axId val="215304448"/>
        <c:axId val="215314432"/>
      </c:lineChart>
      <c:dateAx>
        <c:axId val="215304448"/>
        <c:scaling>
          <c:orientation val="minMax"/>
        </c:scaling>
        <c:delete val="1"/>
        <c:axPos val="b"/>
        <c:numFmt formatCode="ge" sourceLinked="1"/>
        <c:majorTickMark val="none"/>
        <c:minorTickMark val="none"/>
        <c:tickLblPos val="none"/>
        <c:crossAx val="215314432"/>
        <c:crosses val="autoZero"/>
        <c:auto val="1"/>
        <c:lblOffset val="100"/>
        <c:baseTimeUnit val="years"/>
      </c:dateAx>
      <c:valAx>
        <c:axId val="21531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530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①経常収支比率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3052019100022134"/>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106.4</c:v>
                </c:pt>
                <c:pt idx="1">
                  <c:v>111.5</c:v>
                </c:pt>
                <c:pt idx="2">
                  <c:v>129.80000000000001</c:v>
                </c:pt>
                <c:pt idx="3">
                  <c:v>140.19999999999999</c:v>
                </c:pt>
                <c:pt idx="4">
                  <c:v>126.6</c:v>
                </c:pt>
              </c:numCache>
            </c:numRef>
          </c:val>
        </c:ser>
        <c:dLbls>
          <c:showLegendKey val="0"/>
          <c:showVal val="0"/>
          <c:showCatName val="0"/>
          <c:showSerName val="0"/>
          <c:showPercent val="0"/>
          <c:showBubbleSize val="0"/>
        </c:dLbls>
        <c:gapWidth val="150"/>
        <c:axId val="214837504"/>
        <c:axId val="21485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129.9</c:v>
                </c:pt>
                <c:pt idx="1">
                  <c:v>82.7</c:v>
                </c:pt>
                <c:pt idx="2">
                  <c:v>85.7</c:v>
                </c:pt>
                <c:pt idx="3">
                  <c:v>87.3</c:v>
                </c:pt>
                <c:pt idx="4">
                  <c:v>81.099999999999994</c:v>
                </c:pt>
              </c:numCache>
            </c:numRef>
          </c:val>
          <c:smooth val="0"/>
        </c:ser>
        <c:dLbls>
          <c:showLegendKey val="0"/>
          <c:showVal val="0"/>
          <c:showCatName val="0"/>
          <c:showSerName val="0"/>
          <c:showPercent val="0"/>
          <c:showBubbleSize val="0"/>
        </c:dLbls>
        <c:marker val="1"/>
        <c:smooth val="0"/>
        <c:axId val="214837504"/>
        <c:axId val="214851584"/>
      </c:lineChart>
      <c:dateAx>
        <c:axId val="214837504"/>
        <c:scaling>
          <c:orientation val="minMax"/>
        </c:scaling>
        <c:delete val="1"/>
        <c:axPos val="b"/>
        <c:numFmt formatCode="ge" sourceLinked="1"/>
        <c:majorTickMark val="none"/>
        <c:minorTickMark val="none"/>
        <c:tickLblPos val="none"/>
        <c:crossAx val="214851584"/>
        <c:crosses val="autoZero"/>
        <c:auto val="1"/>
        <c:lblOffset val="100"/>
        <c:baseTimeUnit val="years"/>
      </c:dateAx>
      <c:valAx>
        <c:axId val="21485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83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81805961044568"/>
          <c:y val="0.15806945669028449"/>
          <c:w val="0.8407455581194809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23682</c:v>
                </c:pt>
                <c:pt idx="1">
                  <c:v>39124</c:v>
                </c:pt>
                <c:pt idx="2">
                  <c:v>41009</c:v>
                </c:pt>
                <c:pt idx="3">
                  <c:v>43231</c:v>
                </c:pt>
                <c:pt idx="4">
                  <c:v>39865</c:v>
                </c:pt>
              </c:numCache>
            </c:numRef>
          </c:val>
        </c:ser>
        <c:dLbls>
          <c:showLegendKey val="0"/>
          <c:showVal val="0"/>
          <c:showCatName val="0"/>
          <c:showSerName val="0"/>
          <c:showPercent val="0"/>
          <c:showBubbleSize val="0"/>
        </c:dLbls>
        <c:gapWidth val="150"/>
        <c:axId val="214567168"/>
        <c:axId val="21457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155473</c:v>
                </c:pt>
                <c:pt idx="1">
                  <c:v>18016</c:v>
                </c:pt>
                <c:pt idx="2">
                  <c:v>15490</c:v>
                </c:pt>
                <c:pt idx="3">
                  <c:v>13689</c:v>
                </c:pt>
                <c:pt idx="4">
                  <c:v>11731</c:v>
                </c:pt>
              </c:numCache>
            </c:numRef>
          </c:val>
          <c:smooth val="0"/>
        </c:ser>
        <c:dLbls>
          <c:showLegendKey val="0"/>
          <c:showVal val="0"/>
          <c:showCatName val="0"/>
          <c:showSerName val="0"/>
          <c:showPercent val="0"/>
          <c:showBubbleSize val="0"/>
        </c:dLbls>
        <c:marker val="1"/>
        <c:smooth val="0"/>
        <c:axId val="214567168"/>
        <c:axId val="214573056"/>
      </c:lineChart>
      <c:dateAx>
        <c:axId val="214567168"/>
        <c:scaling>
          <c:orientation val="minMax"/>
        </c:scaling>
        <c:delete val="1"/>
        <c:axPos val="b"/>
        <c:numFmt formatCode="ge" sourceLinked="1"/>
        <c:majorTickMark val="none"/>
        <c:minorTickMark val="none"/>
        <c:tickLblPos val="none"/>
        <c:crossAx val="214573056"/>
        <c:crosses val="autoZero"/>
        <c:auto val="1"/>
        <c:lblOffset val="100"/>
        <c:baseTimeUnit val="years"/>
      </c:dateAx>
      <c:valAx>
        <c:axId val="214573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56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24888043962946"/>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610304"/>
        <c:axId val="21461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-20.3</c:v>
                </c:pt>
                <c:pt idx="1">
                  <c:v>-13.1</c:v>
                </c:pt>
                <c:pt idx="2">
                  <c:v>-11.5</c:v>
                </c:pt>
                <c:pt idx="3">
                  <c:v>-9.3000000000000007</c:v>
                </c:pt>
                <c:pt idx="4">
                  <c:v>-11.8</c:v>
                </c:pt>
              </c:numCache>
            </c:numRef>
          </c:val>
          <c:smooth val="0"/>
        </c:ser>
        <c:dLbls>
          <c:showLegendKey val="0"/>
          <c:showVal val="0"/>
          <c:showCatName val="0"/>
          <c:showSerName val="0"/>
          <c:showPercent val="0"/>
          <c:showBubbleSize val="0"/>
        </c:dLbls>
        <c:marker val="1"/>
        <c:smooth val="0"/>
        <c:axId val="214610304"/>
        <c:axId val="214611840"/>
      </c:lineChart>
      <c:dateAx>
        <c:axId val="214610304"/>
        <c:scaling>
          <c:orientation val="minMax"/>
        </c:scaling>
        <c:delete val="1"/>
        <c:axPos val="b"/>
        <c:numFmt formatCode="ge" sourceLinked="1"/>
        <c:majorTickMark val="none"/>
        <c:minorTickMark val="none"/>
        <c:tickLblPos val="none"/>
        <c:crossAx val="214611840"/>
        <c:crosses val="autoZero"/>
        <c:auto val="1"/>
        <c:lblOffset val="100"/>
        <c:baseTimeUnit val="years"/>
      </c:dateAx>
      <c:valAx>
        <c:axId val="214611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61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85100298400885"/>
          <c:y val="0.15806945669028449"/>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34.1</c:v>
                </c:pt>
                <c:pt idx="1">
                  <c:v>34.1</c:v>
                </c:pt>
                <c:pt idx="2">
                  <c:v>34.1</c:v>
                </c:pt>
                <c:pt idx="3">
                  <c:v>33.799999999999997</c:v>
                </c:pt>
                <c:pt idx="4">
                  <c:v>35</c:v>
                </c:pt>
              </c:numCache>
            </c:numRef>
          </c:val>
        </c:ser>
        <c:dLbls>
          <c:showLegendKey val="0"/>
          <c:showVal val="0"/>
          <c:showCatName val="0"/>
          <c:showSerName val="0"/>
          <c:showPercent val="0"/>
          <c:showBubbleSize val="0"/>
        </c:dLbls>
        <c:gapWidth val="150"/>
        <c:axId val="214669952"/>
        <c:axId val="21467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45.2</c:v>
                </c:pt>
                <c:pt idx="1">
                  <c:v>35.4</c:v>
                </c:pt>
                <c:pt idx="2">
                  <c:v>38</c:v>
                </c:pt>
                <c:pt idx="3">
                  <c:v>35</c:v>
                </c:pt>
                <c:pt idx="4">
                  <c:v>37.4</c:v>
                </c:pt>
              </c:numCache>
            </c:numRef>
          </c:val>
          <c:smooth val="0"/>
        </c:ser>
        <c:dLbls>
          <c:showLegendKey val="0"/>
          <c:showVal val="0"/>
          <c:showCatName val="0"/>
          <c:showSerName val="0"/>
          <c:showPercent val="0"/>
          <c:showBubbleSize val="0"/>
        </c:dLbls>
        <c:marker val="1"/>
        <c:smooth val="0"/>
        <c:axId val="214669952"/>
        <c:axId val="214675840"/>
      </c:lineChart>
      <c:dateAx>
        <c:axId val="214669952"/>
        <c:scaling>
          <c:orientation val="minMax"/>
        </c:scaling>
        <c:delete val="1"/>
        <c:axPos val="b"/>
        <c:numFmt formatCode="ge" sourceLinked="1"/>
        <c:majorTickMark val="none"/>
        <c:minorTickMark val="none"/>
        <c:tickLblPos val="none"/>
        <c:crossAx val="214675840"/>
        <c:crosses val="autoZero"/>
        <c:auto val="1"/>
        <c:lblOffset val="100"/>
        <c:baseTimeUnit val="years"/>
      </c:dateAx>
      <c:valAx>
        <c:axId val="21467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66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82746734969"/>
          <c:y val="0"/>
        </c:manualLayout>
      </c:layout>
      <c:overlay val="1"/>
      <c:spPr>
        <a:noFill/>
      </c:spPr>
    </c:title>
    <c:autoTitleDeleted val="0"/>
    <c:plotArea>
      <c:layout>
        <c:manualLayout>
          <c:layoutTarget val="inner"/>
          <c:xMode val="edge"/>
          <c:yMode val="edge"/>
          <c:x val="0.11852177883987748"/>
          <c:y val="0.15806945669028449"/>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39.700000000000003</c:v>
                </c:pt>
                <c:pt idx="1">
                  <c:v>51.5</c:v>
                </c:pt>
                <c:pt idx="2">
                  <c:v>57.4</c:v>
                </c:pt>
                <c:pt idx="3">
                  <c:v>59.4</c:v>
                </c:pt>
                <c:pt idx="4">
                  <c:v>54.2</c:v>
                </c:pt>
              </c:numCache>
            </c:numRef>
          </c:val>
        </c:ser>
        <c:dLbls>
          <c:showLegendKey val="0"/>
          <c:showVal val="0"/>
          <c:showCatName val="0"/>
          <c:showSerName val="0"/>
          <c:showPercent val="0"/>
          <c:showBubbleSize val="0"/>
        </c:dLbls>
        <c:gapWidth val="150"/>
        <c:axId val="214714624"/>
        <c:axId val="21472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22.9</c:v>
                </c:pt>
                <c:pt idx="1">
                  <c:v>26.9</c:v>
                </c:pt>
                <c:pt idx="2">
                  <c:v>27.9</c:v>
                </c:pt>
                <c:pt idx="3">
                  <c:v>28.1</c:v>
                </c:pt>
                <c:pt idx="4">
                  <c:v>27</c:v>
                </c:pt>
              </c:numCache>
            </c:numRef>
          </c:val>
          <c:smooth val="0"/>
        </c:ser>
        <c:dLbls>
          <c:showLegendKey val="0"/>
          <c:showVal val="0"/>
          <c:showCatName val="0"/>
          <c:showSerName val="0"/>
          <c:showPercent val="0"/>
          <c:showBubbleSize val="0"/>
        </c:dLbls>
        <c:marker val="1"/>
        <c:smooth val="0"/>
        <c:axId val="214714624"/>
        <c:axId val="214728704"/>
      </c:lineChart>
      <c:dateAx>
        <c:axId val="214714624"/>
        <c:scaling>
          <c:orientation val="minMax"/>
        </c:scaling>
        <c:delete val="1"/>
        <c:axPos val="b"/>
        <c:numFmt formatCode="ge" sourceLinked="1"/>
        <c:majorTickMark val="none"/>
        <c:minorTickMark val="none"/>
        <c:tickLblPos val="none"/>
        <c:crossAx val="214728704"/>
        <c:crosses val="autoZero"/>
        <c:auto val="1"/>
        <c:lblOffset val="100"/>
        <c:baseTimeUnit val="years"/>
      </c:dateAx>
      <c:valAx>
        <c:axId val="21472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71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38411915378"/>
          <c:y val="0"/>
        </c:manualLayout>
      </c:layout>
      <c:overlay val="1"/>
      <c:spPr>
        <a:noFill/>
      </c:spPr>
    </c:title>
    <c:autoTitleDeleted val="0"/>
    <c:plotArea>
      <c:layout>
        <c:manualLayout>
          <c:layoutTarget val="inner"/>
          <c:xMode val="edge"/>
          <c:yMode val="edge"/>
          <c:x val="0.12518025819815989"/>
          <c:y val="0.15806945669028449"/>
          <c:w val="0.840286190118298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759680"/>
        <c:axId val="21476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15.7</c:v>
                </c:pt>
                <c:pt idx="1">
                  <c:v>9</c:v>
                </c:pt>
                <c:pt idx="2">
                  <c:v>0</c:v>
                </c:pt>
                <c:pt idx="3">
                  <c:v>0</c:v>
                </c:pt>
                <c:pt idx="4">
                  <c:v>0</c:v>
                </c:pt>
              </c:numCache>
            </c:numRef>
          </c:val>
          <c:smooth val="0"/>
        </c:ser>
        <c:dLbls>
          <c:showLegendKey val="0"/>
          <c:showVal val="0"/>
          <c:showCatName val="0"/>
          <c:showSerName val="0"/>
          <c:showPercent val="0"/>
          <c:showBubbleSize val="0"/>
        </c:dLbls>
        <c:marker val="1"/>
        <c:smooth val="0"/>
        <c:axId val="214759680"/>
        <c:axId val="214769664"/>
      </c:lineChart>
      <c:dateAx>
        <c:axId val="214759680"/>
        <c:scaling>
          <c:orientation val="minMax"/>
        </c:scaling>
        <c:delete val="1"/>
        <c:axPos val="b"/>
        <c:numFmt formatCode="ge" sourceLinked="1"/>
        <c:majorTickMark val="none"/>
        <c:minorTickMark val="none"/>
        <c:tickLblPos val="none"/>
        <c:crossAx val="214769664"/>
        <c:crosses val="autoZero"/>
        <c:auto val="1"/>
        <c:lblOffset val="100"/>
        <c:baseTimeUnit val="years"/>
      </c:dateAx>
      <c:valAx>
        <c:axId val="21476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75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18025819815989"/>
          <c:y val="0.15806945669028449"/>
          <c:w val="0.840286190118298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808832"/>
        <c:axId val="21496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c:v>
                </c:pt>
                <c:pt idx="1">
                  <c:v>182.7</c:v>
                </c:pt>
                <c:pt idx="2">
                  <c:v>8.6999999999999993</c:v>
                </c:pt>
                <c:pt idx="3">
                  <c:v>-102.9</c:v>
                </c:pt>
                <c:pt idx="4">
                  <c:v>-117.7</c:v>
                </c:pt>
              </c:numCache>
            </c:numRef>
          </c:val>
          <c:smooth val="0"/>
        </c:ser>
        <c:dLbls>
          <c:showLegendKey val="0"/>
          <c:showVal val="0"/>
          <c:showCatName val="0"/>
          <c:showSerName val="0"/>
          <c:showPercent val="0"/>
          <c:showBubbleSize val="0"/>
        </c:dLbls>
        <c:marker val="1"/>
        <c:smooth val="0"/>
        <c:axId val="214808832"/>
        <c:axId val="214962176"/>
      </c:lineChart>
      <c:dateAx>
        <c:axId val="214808832"/>
        <c:scaling>
          <c:orientation val="minMax"/>
        </c:scaling>
        <c:delete val="1"/>
        <c:axPos val="b"/>
        <c:numFmt formatCode="ge" sourceLinked="1"/>
        <c:majorTickMark val="none"/>
        <c:minorTickMark val="none"/>
        <c:tickLblPos val="none"/>
        <c:crossAx val="214962176"/>
        <c:crosses val="autoZero"/>
        <c:auto val="1"/>
        <c:lblOffset val="100"/>
        <c:baseTimeUnit val="years"/>
      </c:dateAx>
      <c:valAx>
        <c:axId val="214962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480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41275</xdr:colOff>
      <xdr:row>16</xdr:row>
      <xdr:rowOff>11430</xdr:rowOff>
    </xdr:from>
    <xdr:to>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3810</xdr:colOff>
      <xdr:row>16</xdr:row>
      <xdr:rowOff>11430</xdr:rowOff>
    </xdr:from>
    <xdr:to>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xdr:colOff>
      <xdr:row>16</xdr:row>
      <xdr:rowOff>11430</xdr:rowOff>
    </xdr:from>
    <xdr:to>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33655</xdr:colOff>
      <xdr:row>38</xdr:row>
      <xdr:rowOff>0</xdr:rowOff>
    </xdr:from>
    <xdr:to>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41275</xdr:colOff>
      <xdr:row>38</xdr:row>
      <xdr:rowOff>11430</xdr:rowOff>
    </xdr:from>
    <xdr:to>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3810</xdr:colOff>
      <xdr:row>38</xdr:row>
      <xdr:rowOff>11430</xdr:rowOff>
    </xdr:from>
    <xdr:to>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11430</xdr:colOff>
      <xdr:row>38</xdr:row>
      <xdr:rowOff>11430</xdr:rowOff>
    </xdr:from>
    <xdr:to>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33655</xdr:colOff>
      <xdr:row>62</xdr:row>
      <xdr:rowOff>0</xdr:rowOff>
    </xdr:from>
    <xdr:to>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41275</xdr:colOff>
      <xdr:row>62</xdr:row>
      <xdr:rowOff>11430</xdr:rowOff>
    </xdr:from>
    <xdr:to>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xdr:colOff>
      <xdr:row>62</xdr:row>
      <xdr:rowOff>11430</xdr:rowOff>
    </xdr:from>
    <xdr:to>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22225</xdr:colOff>
      <xdr:row>16</xdr:row>
      <xdr:rowOff>0</xdr:rowOff>
    </xdr:from>
    <xdr:to>
      <xdr:col>365</xdr:col>
      <xdr:colOff>33020</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a:ea typeface="ＭＳ ゴシック"/>
            </a:rPr>
            <a:pPr algn="r"/>
            <a:t>【39.7】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a:ea typeface="ＭＳ ゴシック"/>
            </a:rPr>
            <a:pPr algn="r"/>
            <a:t>【54.6】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0.01125</cdr:y>
    </cdr:from>
    <cdr:to>
      <cdr:x>1</cdr:x>
      <cdr:y>0.09275</cdr:y>
    </cdr:to>
    <cdr:sp macro="" textlink="">
      <cdr:nvSpPr>
        <cdr:cNvPr id="2" name="テキスト ボックス 17"/>
        <cdr:cNvSpPr txBox="1"/>
      </cdr:nvSpPr>
      <cdr:spPr>
        <a:xfrm xmlns:a="http://schemas.openxmlformats.org/drawingml/2006/main">
          <a:off x="0" y="32496"/>
          <a:ext cx="3868420"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pPr algn="r"/>
            <a:t>【953】</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C$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pPr algn="r"/>
            <a:t>【8.7】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0.0645</cdr:y>
    </cdr:from>
    <cdr:to>
      <cdr:x>1</cdr:x>
      <cdr:y>0.148</cdr:y>
    </cdr:to>
    <cdr:sp macro="" textlink="法適用_観光施設・休養宿泊施設事業!$B$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【100.6】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pPr algn="r"/>
            <a:t>【16,525】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観光施設・休養宿泊施設事業!$G$88">
      <cdr:nvSpPr>
        <cdr:cNvPr id="2" name="テキスト ボックス 17"/>
        <cdr:cNvSpPr txBox="1"/>
      </cdr:nvSpPr>
      <cdr:spPr>
        <a:xfrm xmlns:a="http://schemas.openxmlformats.org/drawingml/2006/main">
          <a:off x="3208187" y="176927"/>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pPr algn="r"/>
            <a:t>【0.9】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pPr algn="r"/>
            <a:t>【17.8】</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観光施設・休養宿泊施設事業!$E$88">
      <cdr:nvSpPr>
        <cdr:cNvPr id="2" name="テキスト ボックス 17"/>
        <cdr:cNvSpPr txBox="1"/>
      </cdr:nvSpPr>
      <cdr:spPr>
        <a:xfrm xmlns:a="http://schemas.openxmlformats.org/drawingml/2006/main">
          <a:off x="3208187" y="205813"/>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pPr algn="r"/>
            <a:t>【25.5】</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pPr algn="r"/>
            <a:t>【64.3】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SheetLayoutView="70" workbookViewId="0">
      <selection activeCell="B2" sqref="B2:NW4"/>
    </sheetView>
  </sheetViews>
  <sheetFormatPr defaultColWidth="2.6328125" defaultRowHeight="13" x14ac:dyDescent="0.2"/>
  <cols>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c r="NS2" s="110"/>
      <c r="NT2" s="110"/>
      <c r="NU2" s="110"/>
      <c r="NV2" s="110"/>
      <c r="NW2" s="110"/>
    </row>
    <row r="3" spans="1:387" ht="9.75" customHeight="1" x14ac:dyDescent="0.2">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c r="NS3" s="110"/>
      <c r="NT3" s="110"/>
      <c r="NU3" s="110"/>
      <c r="NV3" s="110"/>
      <c r="NW3" s="110"/>
    </row>
    <row r="4" spans="1:387" ht="9.75" customHeight="1" x14ac:dyDescent="0.2">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c r="NS4" s="110"/>
      <c r="NT4" s="110"/>
      <c r="NU4" s="110"/>
      <c r="NV4" s="110"/>
      <c r="NW4" s="110"/>
    </row>
    <row r="5" spans="1:387"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x14ac:dyDescent="0.2">
      <c r="A6" s="2"/>
      <c r="B6" s="77" t="str">
        <f>データ!H6&amp;"　"&amp;データ!I6</f>
        <v>広島県廿日市市　みやじま杜の宿</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25"/>
      <c r="NH6" s="5"/>
      <c r="NI6" s="5"/>
      <c r="NJ6" s="5"/>
      <c r="NK6" s="5"/>
      <c r="NL6" s="5"/>
      <c r="NM6" s="5"/>
      <c r="NN6" s="5"/>
      <c r="NO6" s="5"/>
      <c r="NP6" s="5"/>
      <c r="NQ6" s="5"/>
      <c r="NR6" s="5"/>
      <c r="NS6" s="5"/>
      <c r="NT6" s="5"/>
      <c r="NU6" s="5"/>
      <c r="NV6" s="5"/>
      <c r="NW6" s="5"/>
    </row>
    <row r="7" spans="1:387" ht="18.75" customHeight="1" x14ac:dyDescent="0.2">
      <c r="A7" s="2"/>
      <c r="B7" s="78" t="s">
        <v>10</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80"/>
      <c r="AQ7" s="78" t="s">
        <v>4</v>
      </c>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80"/>
      <c r="CF7" s="78" t="s">
        <v>12</v>
      </c>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80"/>
      <c r="DU7" s="81" t="s">
        <v>14</v>
      </c>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t="s">
        <v>5</v>
      </c>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81" t="s">
        <v>15</v>
      </c>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1" t="s">
        <v>17</v>
      </c>
      <c r="JW7" s="81"/>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1" t="s">
        <v>9</v>
      </c>
      <c r="LP7" s="81"/>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5"/>
      <c r="NI7" s="7" t="s">
        <v>20</v>
      </c>
      <c r="NJ7" s="12"/>
      <c r="NK7" s="12"/>
      <c r="NL7" s="12"/>
      <c r="NM7" s="12"/>
      <c r="NN7" s="12"/>
      <c r="NO7" s="12"/>
      <c r="NP7" s="12"/>
      <c r="NQ7" s="12"/>
      <c r="NR7" s="12"/>
      <c r="NS7" s="12"/>
      <c r="NT7" s="12"/>
      <c r="NU7" s="12"/>
      <c r="NV7" s="35"/>
    </row>
    <row r="8" spans="1:387" ht="18.75" customHeight="1" x14ac:dyDescent="0.2">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民間企業出身</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86">
        <f>データ!S7</f>
        <v>5956</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35</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5"/>
      <c r="NI8" s="88" t="s">
        <v>22</v>
      </c>
      <c r="NJ8" s="89"/>
      <c r="NK8" s="30" t="s">
        <v>23</v>
      </c>
      <c r="NL8" s="33"/>
      <c r="NM8" s="33"/>
      <c r="NN8" s="33"/>
      <c r="NO8" s="33"/>
      <c r="NP8" s="33"/>
      <c r="NQ8" s="33"/>
      <c r="NR8" s="33"/>
      <c r="NS8" s="33"/>
      <c r="NT8" s="33"/>
      <c r="NU8" s="33"/>
      <c r="NV8" s="36"/>
    </row>
    <row r="9" spans="1:387" ht="18.75" customHeight="1" x14ac:dyDescent="0.2">
      <c r="A9" s="2"/>
      <c r="B9" s="78" t="s">
        <v>27</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80"/>
      <c r="AQ9" s="78" t="s">
        <v>29</v>
      </c>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80"/>
      <c r="CF9" s="78" t="s">
        <v>31</v>
      </c>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80"/>
      <c r="DU9" s="81" t="s">
        <v>32</v>
      </c>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81" t="s">
        <v>33</v>
      </c>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t="s">
        <v>16</v>
      </c>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t="s">
        <v>37</v>
      </c>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5"/>
      <c r="NI9" s="90" t="s">
        <v>39</v>
      </c>
      <c r="NJ9" s="91"/>
      <c r="NK9" s="31" t="s">
        <v>42</v>
      </c>
      <c r="NL9" s="34"/>
      <c r="NM9" s="34"/>
      <c r="NN9" s="34"/>
      <c r="NO9" s="34"/>
      <c r="NP9" s="34"/>
      <c r="NQ9" s="34"/>
      <c r="NR9" s="34"/>
      <c r="NS9" s="34"/>
      <c r="NT9" s="34"/>
      <c r="NU9" s="34"/>
      <c r="NV9" s="37"/>
    </row>
    <row r="10" spans="1:387" ht="18.75" customHeight="1" x14ac:dyDescent="0.2">
      <c r="A10" s="2"/>
      <c r="B10" s="92">
        <f>データ!O7</f>
        <v>0</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4"/>
      <c r="AQ10" s="92">
        <f>データ!P7</f>
        <v>99.9</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5">
        <f>データ!Q7</f>
        <v>4308</v>
      </c>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7"/>
      <c r="DU10" s="86">
        <f>データ!R7</f>
        <v>128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8" t="s">
        <v>44</v>
      </c>
      <c r="NJ10" s="99"/>
      <c r="NK10" s="32" t="s">
        <v>13</v>
      </c>
      <c r="NL10" s="23"/>
      <c r="NM10" s="23"/>
      <c r="NN10" s="23"/>
      <c r="NO10" s="23"/>
      <c r="NP10" s="23"/>
      <c r="NQ10" s="23"/>
      <c r="NR10" s="23"/>
      <c r="NS10" s="23"/>
      <c r="NT10" s="23"/>
      <c r="NU10" s="23"/>
      <c r="NV10" s="27"/>
    </row>
    <row r="11" spans="1:387" ht="9.75" customHeight="1" x14ac:dyDescent="0.2">
      <c r="A11" s="2"/>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v>1</v>
      </c>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v>1</v>
      </c>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2"/>
      <c r="NI11" s="111" t="s">
        <v>47</v>
      </c>
      <c r="NJ11" s="111"/>
      <c r="NK11" s="111"/>
      <c r="NL11" s="111"/>
      <c r="NM11" s="111"/>
      <c r="NN11" s="111"/>
      <c r="NO11" s="111"/>
      <c r="NP11" s="111"/>
      <c r="NQ11" s="111"/>
      <c r="NR11" s="111"/>
      <c r="NS11" s="111"/>
      <c r="NT11" s="111"/>
      <c r="NU11" s="111"/>
      <c r="NV11" s="111"/>
      <c r="NW11" s="111"/>
    </row>
    <row r="12" spans="1:387" ht="9.75" customHeight="1" x14ac:dyDescent="0.2">
      <c r="A12" s="2"/>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c r="LF12" s="6"/>
      <c r="LG12" s="6"/>
      <c r="LH12" s="6"/>
      <c r="LI12" s="6"/>
      <c r="LJ12" s="6"/>
      <c r="LK12" s="6"/>
      <c r="LL12" s="6"/>
      <c r="LM12" s="6"/>
      <c r="LN12" s="6"/>
      <c r="LO12" s="6"/>
      <c r="LP12" s="6"/>
      <c r="LQ12" s="6"/>
      <c r="LR12" s="6"/>
      <c r="LS12" s="6"/>
      <c r="LT12" s="6"/>
      <c r="LU12" s="6"/>
      <c r="LV12" s="6"/>
      <c r="LW12" s="6"/>
      <c r="LX12" s="6"/>
      <c r="LY12" s="6"/>
      <c r="LZ12" s="6"/>
      <c r="MA12" s="6"/>
      <c r="MB12" s="6"/>
      <c r="MC12" s="6"/>
      <c r="MD12" s="6"/>
      <c r="ME12" s="6"/>
      <c r="MF12" s="6"/>
      <c r="MG12" s="6"/>
      <c r="MH12" s="6"/>
      <c r="MI12" s="6"/>
      <c r="MJ12" s="6"/>
      <c r="MK12" s="6"/>
      <c r="ML12" s="6"/>
      <c r="MM12" s="6"/>
      <c r="MN12" s="6"/>
      <c r="MO12" s="6"/>
      <c r="MP12" s="6"/>
      <c r="MQ12" s="6"/>
      <c r="MR12" s="6"/>
      <c r="MS12" s="6"/>
      <c r="MT12" s="6"/>
      <c r="MU12" s="6"/>
      <c r="MV12" s="6"/>
      <c r="MW12" s="6"/>
      <c r="MX12" s="6"/>
      <c r="MY12" s="6"/>
      <c r="MZ12" s="6"/>
      <c r="NA12" s="6"/>
      <c r="NB12" s="6"/>
      <c r="NC12" s="6"/>
      <c r="ND12" s="6"/>
      <c r="NE12" s="6"/>
      <c r="NF12" s="6"/>
      <c r="NG12" s="6"/>
      <c r="NH12" s="2"/>
      <c r="NI12" s="111"/>
      <c r="NJ12" s="111"/>
      <c r="NK12" s="111"/>
      <c r="NL12" s="111"/>
      <c r="NM12" s="111"/>
      <c r="NN12" s="111"/>
      <c r="NO12" s="111"/>
      <c r="NP12" s="111"/>
      <c r="NQ12" s="111"/>
      <c r="NR12" s="111"/>
      <c r="NS12" s="111"/>
      <c r="NT12" s="111"/>
      <c r="NU12" s="111"/>
      <c r="NV12" s="111"/>
      <c r="NW12" s="111"/>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12"/>
      <c r="NJ13" s="112"/>
      <c r="NK13" s="112"/>
      <c r="NL13" s="112"/>
      <c r="NM13" s="112"/>
      <c r="NN13" s="112"/>
      <c r="NO13" s="112"/>
      <c r="NP13" s="112"/>
      <c r="NQ13" s="112"/>
      <c r="NR13" s="112"/>
      <c r="NS13" s="112"/>
      <c r="NT13" s="112"/>
      <c r="NU13" s="112"/>
      <c r="NV13" s="112"/>
      <c r="NW13" s="112"/>
    </row>
    <row r="14" spans="1:387" ht="13.5" customHeight="1" x14ac:dyDescent="0.2">
      <c r="A14" s="3"/>
      <c r="B14" s="7"/>
      <c r="C14" s="12"/>
      <c r="D14" s="12"/>
      <c r="E14" s="12"/>
      <c r="F14" s="12"/>
      <c r="G14" s="12"/>
      <c r="H14" s="113" t="s">
        <v>49</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2"/>
      <c r="JO14" s="12"/>
      <c r="JP14" s="12"/>
      <c r="JQ14" s="12"/>
      <c r="JR14" s="12"/>
      <c r="JS14" s="12"/>
      <c r="JT14" s="115" t="s">
        <v>51</v>
      </c>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6"/>
      <c r="NH14" s="2"/>
      <c r="NI14" s="100" t="s">
        <v>3</v>
      </c>
      <c r="NJ14" s="101"/>
      <c r="NK14" s="101"/>
      <c r="NL14" s="101"/>
      <c r="NM14" s="101"/>
      <c r="NN14" s="101"/>
      <c r="NO14" s="101"/>
      <c r="NP14" s="101"/>
      <c r="NQ14" s="101"/>
      <c r="NR14" s="101"/>
      <c r="NS14" s="101"/>
      <c r="NT14" s="101"/>
      <c r="NU14" s="101"/>
      <c r="NV14" s="101"/>
      <c r="NW14" s="102"/>
    </row>
    <row r="15" spans="1:387" ht="13.5" customHeight="1" x14ac:dyDescent="0.2">
      <c r="A15" s="4"/>
      <c r="B15" s="8"/>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3"/>
      <c r="JO15" s="13"/>
      <c r="JP15" s="13"/>
      <c r="JQ15" s="13"/>
      <c r="JR15" s="13"/>
      <c r="JS15" s="13"/>
      <c r="JT15" s="117"/>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8"/>
      <c r="NH15" s="2"/>
      <c r="NI15" s="121" t="s">
        <v>128</v>
      </c>
      <c r="NJ15" s="122"/>
      <c r="NK15" s="122"/>
      <c r="NL15" s="122"/>
      <c r="NM15" s="122"/>
      <c r="NN15" s="122"/>
      <c r="NO15" s="122"/>
      <c r="NP15" s="122"/>
      <c r="NQ15" s="122"/>
      <c r="NR15" s="122"/>
      <c r="NS15" s="122"/>
      <c r="NT15" s="122"/>
      <c r="NU15" s="122"/>
      <c r="NV15" s="122"/>
      <c r="NW15" s="123"/>
    </row>
    <row r="16" spans="1:387" ht="13.5" customHeight="1" x14ac:dyDescent="0.2">
      <c r="A16" s="4"/>
      <c r="B16" s="9"/>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9"/>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4"/>
      <c r="NH16" s="2"/>
      <c r="NI16" s="121"/>
      <c r="NJ16" s="122"/>
      <c r="NK16" s="122"/>
      <c r="NL16" s="122"/>
      <c r="NM16" s="122"/>
      <c r="NN16" s="122"/>
      <c r="NO16" s="122"/>
      <c r="NP16" s="122"/>
      <c r="NQ16" s="122"/>
      <c r="NR16" s="122"/>
      <c r="NS16" s="122"/>
      <c r="NT16" s="122"/>
      <c r="NU16" s="122"/>
      <c r="NV16" s="122"/>
      <c r="NW16" s="123"/>
    </row>
    <row r="17" spans="1:387" ht="13.5" customHeight="1" x14ac:dyDescent="0.2">
      <c r="A17" s="4"/>
      <c r="B17" s="9"/>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14"/>
      <c r="AV17" s="14"/>
      <c r="AW17" s="14"/>
      <c r="AX17" s="14"/>
      <c r="AY17" s="14"/>
      <c r="AZ17" s="14"/>
      <c r="BA17" s="14"/>
      <c r="BB17" s="14"/>
      <c r="BC17" s="14"/>
      <c r="BD17" s="14"/>
      <c r="BE17" s="14"/>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14"/>
      <c r="DD17" s="14"/>
      <c r="DE17" s="6"/>
      <c r="DF17" s="6"/>
      <c r="DG17" s="6"/>
      <c r="DH17" s="6"/>
      <c r="DI17" s="6"/>
      <c r="DJ17" s="6"/>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14"/>
      <c r="IJ17" s="14"/>
      <c r="IK17" s="14"/>
      <c r="IL17" s="14"/>
      <c r="IM17" s="14"/>
      <c r="IN17" s="14"/>
      <c r="IO17" s="14"/>
      <c r="IP17" s="14"/>
      <c r="IQ17" s="14"/>
      <c r="IR17" s="14"/>
      <c r="IS17" s="14"/>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9"/>
      <c r="JU17" s="6"/>
      <c r="JV17" s="6"/>
      <c r="JW17" s="6"/>
      <c r="JX17" s="6"/>
      <c r="JY17" s="6"/>
      <c r="JZ17" s="6"/>
      <c r="KA17" s="6"/>
      <c r="KB17" s="6"/>
      <c r="KC17" s="6"/>
      <c r="KD17" s="6"/>
      <c r="KE17" s="6"/>
      <c r="KF17" s="6"/>
      <c r="KG17" s="6"/>
      <c r="KH17" s="6"/>
      <c r="KI17" s="6"/>
      <c r="KJ17" s="6"/>
      <c r="KK17" s="6"/>
      <c r="KL17" s="6"/>
      <c r="KM17" s="6"/>
      <c r="KN17" s="6"/>
      <c r="KO17" s="6"/>
      <c r="KP17" s="6"/>
      <c r="KQ17" s="14"/>
      <c r="KR17" s="14"/>
      <c r="KS17" s="14"/>
      <c r="KT17" s="14"/>
      <c r="KU17" s="14"/>
      <c r="KV17" s="14"/>
      <c r="KW17" s="14"/>
      <c r="KX17" s="14"/>
      <c r="KY17" s="14"/>
      <c r="KZ17" s="14"/>
      <c r="LA17" s="14"/>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14"/>
      <c r="MU17" s="14"/>
      <c r="MV17" s="14"/>
      <c r="MW17" s="14"/>
      <c r="MX17" s="14"/>
      <c r="MY17" s="14"/>
      <c r="MZ17" s="14"/>
      <c r="NA17" s="14"/>
      <c r="NB17" s="14"/>
      <c r="NC17" s="14"/>
      <c r="ND17" s="14"/>
      <c r="NE17" s="14"/>
      <c r="NF17" s="14"/>
      <c r="NG17" s="4"/>
      <c r="NH17" s="2"/>
      <c r="NI17" s="121"/>
      <c r="NJ17" s="122"/>
      <c r="NK17" s="122"/>
      <c r="NL17" s="122"/>
      <c r="NM17" s="122"/>
      <c r="NN17" s="122"/>
      <c r="NO17" s="122"/>
      <c r="NP17" s="122"/>
      <c r="NQ17" s="122"/>
      <c r="NR17" s="122"/>
      <c r="NS17" s="122"/>
      <c r="NT17" s="122"/>
      <c r="NU17" s="122"/>
      <c r="NV17" s="122"/>
      <c r="NW17" s="123"/>
    </row>
    <row r="18" spans="1:387" ht="13.5" customHeight="1" x14ac:dyDescent="0.2">
      <c r="A18" s="4"/>
      <c r="B18" s="9"/>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14"/>
      <c r="AV18" s="14"/>
      <c r="AW18" s="14"/>
      <c r="AX18" s="14"/>
      <c r="AY18" s="14"/>
      <c r="AZ18" s="14"/>
      <c r="BA18" s="14"/>
      <c r="BB18" s="14"/>
      <c r="BC18" s="14"/>
      <c r="BD18" s="14"/>
      <c r="BE18" s="14"/>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14"/>
      <c r="DD18" s="14"/>
      <c r="DE18" s="6"/>
      <c r="DF18" s="6"/>
      <c r="DG18" s="6"/>
      <c r="DH18" s="6"/>
      <c r="DI18" s="6"/>
      <c r="DJ18" s="6"/>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14"/>
      <c r="IJ18" s="14"/>
      <c r="IK18" s="14"/>
      <c r="IL18" s="14"/>
      <c r="IM18" s="14"/>
      <c r="IN18" s="14"/>
      <c r="IO18" s="14"/>
      <c r="IP18" s="14"/>
      <c r="IQ18" s="14"/>
      <c r="IR18" s="14"/>
      <c r="IS18" s="14"/>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9"/>
      <c r="JU18" s="6"/>
      <c r="JV18" s="6"/>
      <c r="JW18" s="6"/>
      <c r="JX18" s="6"/>
      <c r="JY18" s="6"/>
      <c r="JZ18" s="6"/>
      <c r="KA18" s="6"/>
      <c r="KB18" s="6"/>
      <c r="KC18" s="6"/>
      <c r="KD18" s="6"/>
      <c r="KE18" s="6"/>
      <c r="KF18" s="6"/>
      <c r="KG18" s="6"/>
      <c r="KH18" s="6"/>
      <c r="KI18" s="6"/>
      <c r="KJ18" s="6"/>
      <c r="KK18" s="6"/>
      <c r="KL18" s="6"/>
      <c r="KM18" s="6"/>
      <c r="KN18" s="6"/>
      <c r="KO18" s="6"/>
      <c r="KP18" s="6"/>
      <c r="KQ18" s="14"/>
      <c r="KR18" s="14"/>
      <c r="KS18" s="14"/>
      <c r="KT18" s="14"/>
      <c r="KU18" s="14"/>
      <c r="KV18" s="14"/>
      <c r="KW18" s="14"/>
      <c r="KX18" s="14"/>
      <c r="KY18" s="14"/>
      <c r="KZ18" s="14"/>
      <c r="LA18" s="14"/>
      <c r="LB18" s="6"/>
      <c r="LC18" s="6"/>
      <c r="LD18" s="6"/>
      <c r="LE18" s="6"/>
      <c r="LF18" s="6"/>
      <c r="LG18" s="6"/>
      <c r="LH18" s="6"/>
      <c r="LI18" s="6"/>
      <c r="LJ18" s="6"/>
      <c r="LK18" s="6"/>
      <c r="LL18" s="6"/>
      <c r="LM18" s="6"/>
      <c r="LN18" s="6"/>
      <c r="LO18" s="6"/>
      <c r="LP18" s="6"/>
      <c r="LQ18" s="6"/>
      <c r="LR18" s="6"/>
      <c r="LS18" s="6"/>
      <c r="LT18" s="6"/>
      <c r="LU18" s="6"/>
      <c r="LV18" s="6"/>
      <c r="LW18" s="6"/>
      <c r="LX18" s="6"/>
      <c r="LY18" s="6"/>
      <c r="LZ18" s="6"/>
      <c r="MA18" s="6"/>
      <c r="MB18" s="6"/>
      <c r="MC18" s="6"/>
      <c r="MD18" s="6"/>
      <c r="ME18" s="6"/>
      <c r="MF18" s="6"/>
      <c r="MG18" s="6"/>
      <c r="MH18" s="6"/>
      <c r="MI18" s="6"/>
      <c r="MJ18" s="6"/>
      <c r="MK18" s="6"/>
      <c r="ML18" s="6"/>
      <c r="MM18" s="6"/>
      <c r="MN18" s="6"/>
      <c r="MO18" s="6"/>
      <c r="MP18" s="6"/>
      <c r="MQ18" s="6"/>
      <c r="MR18" s="6"/>
      <c r="MS18" s="6"/>
      <c r="MT18" s="14"/>
      <c r="MU18" s="14"/>
      <c r="MV18" s="14"/>
      <c r="MW18" s="14"/>
      <c r="MX18" s="14"/>
      <c r="MY18" s="14"/>
      <c r="MZ18" s="14"/>
      <c r="NA18" s="14"/>
      <c r="NB18" s="14"/>
      <c r="NC18" s="14"/>
      <c r="ND18" s="14"/>
      <c r="NE18" s="14"/>
      <c r="NF18" s="14"/>
      <c r="NG18" s="4"/>
      <c r="NH18" s="2"/>
      <c r="NI18" s="121"/>
      <c r="NJ18" s="122"/>
      <c r="NK18" s="122"/>
      <c r="NL18" s="122"/>
      <c r="NM18" s="122"/>
      <c r="NN18" s="122"/>
      <c r="NO18" s="122"/>
      <c r="NP18" s="122"/>
      <c r="NQ18" s="122"/>
      <c r="NR18" s="122"/>
      <c r="NS18" s="122"/>
      <c r="NT18" s="122"/>
      <c r="NU18" s="122"/>
      <c r="NV18" s="122"/>
      <c r="NW18" s="123"/>
    </row>
    <row r="19" spans="1:387" ht="13.5" customHeight="1" x14ac:dyDescent="0.2">
      <c r="A19" s="4"/>
      <c r="B19" s="9"/>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9"/>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4"/>
      <c r="NH19" s="2"/>
      <c r="NI19" s="121"/>
      <c r="NJ19" s="122"/>
      <c r="NK19" s="122"/>
      <c r="NL19" s="122"/>
      <c r="NM19" s="122"/>
      <c r="NN19" s="122"/>
      <c r="NO19" s="122"/>
      <c r="NP19" s="122"/>
      <c r="NQ19" s="122"/>
      <c r="NR19" s="122"/>
      <c r="NS19" s="122"/>
      <c r="NT19" s="122"/>
      <c r="NU19" s="122"/>
      <c r="NV19" s="122"/>
      <c r="NW19" s="123"/>
    </row>
    <row r="20" spans="1:387" ht="13.5" customHeight="1" x14ac:dyDescent="0.2">
      <c r="A20" s="4"/>
      <c r="B20" s="9"/>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9"/>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4"/>
      <c r="NH20" s="2"/>
      <c r="NI20" s="121"/>
      <c r="NJ20" s="122"/>
      <c r="NK20" s="122"/>
      <c r="NL20" s="122"/>
      <c r="NM20" s="122"/>
      <c r="NN20" s="122"/>
      <c r="NO20" s="122"/>
      <c r="NP20" s="122"/>
      <c r="NQ20" s="122"/>
      <c r="NR20" s="122"/>
      <c r="NS20" s="122"/>
      <c r="NT20" s="122"/>
      <c r="NU20" s="122"/>
      <c r="NV20" s="122"/>
      <c r="NW20" s="123"/>
    </row>
    <row r="21" spans="1:387" ht="13.5" customHeight="1" x14ac:dyDescent="0.2">
      <c r="A21" s="4"/>
      <c r="B21" s="9"/>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9"/>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4"/>
      <c r="NH21" s="2"/>
      <c r="NI21" s="121"/>
      <c r="NJ21" s="122"/>
      <c r="NK21" s="122"/>
      <c r="NL21" s="122"/>
      <c r="NM21" s="122"/>
      <c r="NN21" s="122"/>
      <c r="NO21" s="122"/>
      <c r="NP21" s="122"/>
      <c r="NQ21" s="122"/>
      <c r="NR21" s="122"/>
      <c r="NS21" s="122"/>
      <c r="NT21" s="122"/>
      <c r="NU21" s="122"/>
      <c r="NV21" s="122"/>
      <c r="NW21" s="123"/>
    </row>
    <row r="22" spans="1:387" ht="13.5" customHeight="1" x14ac:dyDescent="0.2">
      <c r="A22" s="4"/>
      <c r="B22" s="9"/>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9"/>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4"/>
      <c r="NH22" s="2"/>
      <c r="NI22" s="121"/>
      <c r="NJ22" s="122"/>
      <c r="NK22" s="122"/>
      <c r="NL22" s="122"/>
      <c r="NM22" s="122"/>
      <c r="NN22" s="122"/>
      <c r="NO22" s="122"/>
      <c r="NP22" s="122"/>
      <c r="NQ22" s="122"/>
      <c r="NR22" s="122"/>
      <c r="NS22" s="122"/>
      <c r="NT22" s="122"/>
      <c r="NU22" s="122"/>
      <c r="NV22" s="122"/>
      <c r="NW22" s="123"/>
    </row>
    <row r="23" spans="1:387" ht="13.5" customHeight="1" x14ac:dyDescent="0.2">
      <c r="A23" s="4"/>
      <c r="B23" s="9"/>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9"/>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4"/>
      <c r="NH23" s="2"/>
      <c r="NI23" s="121"/>
      <c r="NJ23" s="122"/>
      <c r="NK23" s="122"/>
      <c r="NL23" s="122"/>
      <c r="NM23" s="122"/>
      <c r="NN23" s="122"/>
      <c r="NO23" s="122"/>
      <c r="NP23" s="122"/>
      <c r="NQ23" s="122"/>
      <c r="NR23" s="122"/>
      <c r="NS23" s="122"/>
      <c r="NT23" s="122"/>
      <c r="NU23" s="122"/>
      <c r="NV23" s="122"/>
      <c r="NW23" s="123"/>
    </row>
    <row r="24" spans="1:387" ht="13.5" customHeight="1" x14ac:dyDescent="0.2">
      <c r="A24" s="4"/>
      <c r="B24" s="9"/>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9"/>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4"/>
      <c r="NH24" s="2"/>
      <c r="NI24" s="121"/>
      <c r="NJ24" s="122"/>
      <c r="NK24" s="122"/>
      <c r="NL24" s="122"/>
      <c r="NM24" s="122"/>
      <c r="NN24" s="122"/>
      <c r="NO24" s="122"/>
      <c r="NP24" s="122"/>
      <c r="NQ24" s="122"/>
      <c r="NR24" s="122"/>
      <c r="NS24" s="122"/>
      <c r="NT24" s="122"/>
      <c r="NU24" s="122"/>
      <c r="NV24" s="122"/>
      <c r="NW24" s="123"/>
    </row>
    <row r="25" spans="1:387" ht="13.5" customHeight="1" x14ac:dyDescent="0.2">
      <c r="A25" s="4"/>
      <c r="B25" s="9"/>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9"/>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4"/>
      <c r="NH25" s="2"/>
      <c r="NI25" s="121"/>
      <c r="NJ25" s="122"/>
      <c r="NK25" s="122"/>
      <c r="NL25" s="122"/>
      <c r="NM25" s="122"/>
      <c r="NN25" s="122"/>
      <c r="NO25" s="122"/>
      <c r="NP25" s="122"/>
      <c r="NQ25" s="122"/>
      <c r="NR25" s="122"/>
      <c r="NS25" s="122"/>
      <c r="NT25" s="122"/>
      <c r="NU25" s="122"/>
      <c r="NV25" s="122"/>
      <c r="NW25" s="123"/>
    </row>
    <row r="26" spans="1:387" ht="13.5" customHeight="1" x14ac:dyDescent="0.2">
      <c r="A26" s="4"/>
      <c r="B26" s="9"/>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9"/>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4"/>
      <c r="NH26" s="2"/>
      <c r="NI26" s="121"/>
      <c r="NJ26" s="122"/>
      <c r="NK26" s="122"/>
      <c r="NL26" s="122"/>
      <c r="NM26" s="122"/>
      <c r="NN26" s="122"/>
      <c r="NO26" s="122"/>
      <c r="NP26" s="122"/>
      <c r="NQ26" s="122"/>
      <c r="NR26" s="122"/>
      <c r="NS26" s="122"/>
      <c r="NT26" s="122"/>
      <c r="NU26" s="122"/>
      <c r="NV26" s="122"/>
      <c r="NW26" s="123"/>
    </row>
    <row r="27" spans="1:387" ht="13.5" customHeight="1" x14ac:dyDescent="0.2">
      <c r="A27" s="4"/>
      <c r="B27" s="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9"/>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4"/>
      <c r="NH27" s="2"/>
      <c r="NI27" s="121"/>
      <c r="NJ27" s="122"/>
      <c r="NK27" s="122"/>
      <c r="NL27" s="122"/>
      <c r="NM27" s="122"/>
      <c r="NN27" s="122"/>
      <c r="NO27" s="122"/>
      <c r="NP27" s="122"/>
      <c r="NQ27" s="122"/>
      <c r="NR27" s="122"/>
      <c r="NS27" s="122"/>
      <c r="NT27" s="122"/>
      <c r="NU27" s="122"/>
      <c r="NV27" s="122"/>
      <c r="NW27" s="123"/>
    </row>
    <row r="28" spans="1:387" ht="13.5" customHeight="1" x14ac:dyDescent="0.2">
      <c r="A28" s="4"/>
      <c r="B28" s="9"/>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9"/>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4"/>
      <c r="NH28" s="2"/>
      <c r="NI28" s="121"/>
      <c r="NJ28" s="122"/>
      <c r="NK28" s="122"/>
      <c r="NL28" s="122"/>
      <c r="NM28" s="122"/>
      <c r="NN28" s="122"/>
      <c r="NO28" s="122"/>
      <c r="NP28" s="122"/>
      <c r="NQ28" s="122"/>
      <c r="NR28" s="122"/>
      <c r="NS28" s="122"/>
      <c r="NT28" s="122"/>
      <c r="NU28" s="122"/>
      <c r="NV28" s="122"/>
      <c r="NW28" s="123"/>
    </row>
    <row r="29" spans="1:387" ht="13.5" customHeight="1" x14ac:dyDescent="0.2">
      <c r="A29" s="4"/>
      <c r="B29" s="9"/>
      <c r="C29" s="6"/>
      <c r="D29" s="6"/>
      <c r="E29" s="6"/>
      <c r="F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9"/>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4"/>
      <c r="NH29" s="2"/>
      <c r="NI29" s="121"/>
      <c r="NJ29" s="122"/>
      <c r="NK29" s="122"/>
      <c r="NL29" s="122"/>
      <c r="NM29" s="122"/>
      <c r="NN29" s="122"/>
      <c r="NO29" s="122"/>
      <c r="NP29" s="122"/>
      <c r="NQ29" s="122"/>
      <c r="NR29" s="122"/>
      <c r="NS29" s="122"/>
      <c r="NT29" s="122"/>
      <c r="NU29" s="122"/>
      <c r="NV29" s="122"/>
      <c r="NW29" s="123"/>
    </row>
    <row r="30" spans="1:387" ht="13.5" customHeight="1" x14ac:dyDescent="0.2">
      <c r="A30" s="4"/>
      <c r="B30" s="9"/>
      <c r="C30" s="6"/>
      <c r="D30" s="6"/>
      <c r="E30" s="6"/>
      <c r="F30" s="6"/>
      <c r="I30" s="6"/>
      <c r="J30" s="6"/>
      <c r="K30" s="6"/>
      <c r="L30" s="6"/>
      <c r="M30" s="6"/>
      <c r="N30" s="6"/>
      <c r="O30" s="6"/>
      <c r="P30" s="6"/>
      <c r="Q30" s="6"/>
      <c r="R30" s="103">
        <f>データ!$B$11</f>
        <v>41640</v>
      </c>
      <c r="S30" s="103"/>
      <c r="T30" s="103"/>
      <c r="U30" s="103"/>
      <c r="V30" s="103"/>
      <c r="W30" s="103"/>
      <c r="X30" s="103"/>
      <c r="Y30" s="103"/>
      <c r="Z30" s="103"/>
      <c r="AA30" s="103"/>
      <c r="AB30" s="103"/>
      <c r="AC30" s="103"/>
      <c r="AD30" s="103"/>
      <c r="AE30" s="103"/>
      <c r="AF30" s="103">
        <f>データ!$C$11</f>
        <v>42005</v>
      </c>
      <c r="AG30" s="103"/>
      <c r="AH30" s="103"/>
      <c r="AI30" s="103"/>
      <c r="AJ30" s="103"/>
      <c r="AK30" s="103"/>
      <c r="AL30" s="103"/>
      <c r="AM30" s="103"/>
      <c r="AN30" s="103"/>
      <c r="AO30" s="103"/>
      <c r="AP30" s="103"/>
      <c r="AQ30" s="103"/>
      <c r="AR30" s="103"/>
      <c r="AS30" s="103"/>
      <c r="AT30" s="103">
        <f>データ!$D$11</f>
        <v>42370</v>
      </c>
      <c r="AU30" s="103"/>
      <c r="AV30" s="103"/>
      <c r="AW30" s="103"/>
      <c r="AX30" s="103"/>
      <c r="AY30" s="103"/>
      <c r="AZ30" s="103"/>
      <c r="BA30" s="103"/>
      <c r="BB30" s="103"/>
      <c r="BC30" s="103"/>
      <c r="BD30" s="103"/>
      <c r="BE30" s="103"/>
      <c r="BF30" s="103"/>
      <c r="BG30" s="103"/>
      <c r="BH30" s="103">
        <f>データ!$E$11</f>
        <v>42736</v>
      </c>
      <c r="BI30" s="103"/>
      <c r="BJ30" s="103"/>
      <c r="BK30" s="103"/>
      <c r="BL30" s="103"/>
      <c r="BM30" s="103"/>
      <c r="BN30" s="103"/>
      <c r="BO30" s="103"/>
      <c r="BP30" s="103"/>
      <c r="BQ30" s="103"/>
      <c r="BR30" s="103"/>
      <c r="BS30" s="103"/>
      <c r="BT30" s="103"/>
      <c r="BU30" s="103"/>
      <c r="BV30" s="103">
        <f>データ!$F$11</f>
        <v>43101</v>
      </c>
      <c r="BW30" s="103"/>
      <c r="BX30" s="103"/>
      <c r="BY30" s="103"/>
      <c r="BZ30" s="103"/>
      <c r="CA30" s="103"/>
      <c r="CB30" s="103"/>
      <c r="CC30" s="103"/>
      <c r="CD30" s="103"/>
      <c r="CE30" s="103"/>
      <c r="CF30" s="103"/>
      <c r="CG30" s="103"/>
      <c r="CH30" s="103"/>
      <c r="CI30" s="103"/>
      <c r="CJ30" s="6"/>
      <c r="CK30" s="6"/>
      <c r="CL30" s="6"/>
      <c r="CM30" s="6"/>
      <c r="CN30" s="6"/>
      <c r="CO30" s="6"/>
      <c r="CP30" s="6"/>
      <c r="CQ30" s="6"/>
      <c r="CR30" s="6"/>
      <c r="CS30" s="6"/>
      <c r="CT30" s="6"/>
      <c r="CU30" s="6"/>
      <c r="CV30" s="6"/>
      <c r="CW30" s="6"/>
      <c r="CX30" s="6"/>
      <c r="CY30" s="6"/>
      <c r="CZ30" s="6"/>
      <c r="DA30" s="6"/>
      <c r="DB30" s="6"/>
      <c r="DC30" s="6"/>
      <c r="DD30" s="6"/>
      <c r="DE30" s="6"/>
      <c r="DF30" s="103">
        <f>データ!$B$11</f>
        <v>41640</v>
      </c>
      <c r="DG30" s="103"/>
      <c r="DH30" s="103"/>
      <c r="DI30" s="103"/>
      <c r="DJ30" s="103"/>
      <c r="DK30" s="103"/>
      <c r="DL30" s="103"/>
      <c r="DM30" s="103"/>
      <c r="DN30" s="103"/>
      <c r="DO30" s="103"/>
      <c r="DP30" s="103"/>
      <c r="DQ30" s="103"/>
      <c r="DR30" s="103"/>
      <c r="DS30" s="103"/>
      <c r="DT30" s="103">
        <f>データ!$C$11</f>
        <v>42005</v>
      </c>
      <c r="DU30" s="103"/>
      <c r="DV30" s="103"/>
      <c r="DW30" s="103"/>
      <c r="DX30" s="103"/>
      <c r="DY30" s="103"/>
      <c r="DZ30" s="103"/>
      <c r="EA30" s="103"/>
      <c r="EB30" s="103"/>
      <c r="EC30" s="103"/>
      <c r="ED30" s="103"/>
      <c r="EE30" s="103"/>
      <c r="EF30" s="103"/>
      <c r="EG30" s="103"/>
      <c r="EH30" s="103">
        <f>データ!$D$11</f>
        <v>42370</v>
      </c>
      <c r="EI30" s="103"/>
      <c r="EJ30" s="103"/>
      <c r="EK30" s="103"/>
      <c r="EL30" s="103"/>
      <c r="EM30" s="103"/>
      <c r="EN30" s="103"/>
      <c r="EO30" s="103"/>
      <c r="EP30" s="103"/>
      <c r="EQ30" s="103"/>
      <c r="ER30" s="103"/>
      <c r="ES30" s="103"/>
      <c r="ET30" s="103"/>
      <c r="EU30" s="103"/>
      <c r="EV30" s="103">
        <f>データ!$E$11</f>
        <v>42736</v>
      </c>
      <c r="EW30" s="103"/>
      <c r="EX30" s="103"/>
      <c r="EY30" s="103"/>
      <c r="EZ30" s="103"/>
      <c r="FA30" s="103"/>
      <c r="FB30" s="103"/>
      <c r="FC30" s="103"/>
      <c r="FD30" s="103"/>
      <c r="FE30" s="103"/>
      <c r="FF30" s="103"/>
      <c r="FG30" s="103"/>
      <c r="FH30" s="103"/>
      <c r="FI30" s="103"/>
      <c r="FJ30" s="103">
        <f>データ!$F$11</f>
        <v>43101</v>
      </c>
      <c r="FK30" s="103"/>
      <c r="FL30" s="103"/>
      <c r="FM30" s="103"/>
      <c r="FN30" s="103"/>
      <c r="FO30" s="103"/>
      <c r="FP30" s="103"/>
      <c r="FQ30" s="103"/>
      <c r="FR30" s="103"/>
      <c r="FS30" s="103"/>
      <c r="FT30" s="103"/>
      <c r="FU30" s="103"/>
      <c r="FV30" s="103"/>
      <c r="FW30" s="103"/>
      <c r="FX30" s="6"/>
      <c r="FY30" s="6"/>
      <c r="FZ30" s="6"/>
      <c r="GA30" s="6"/>
      <c r="GB30" s="6"/>
      <c r="GC30" s="6"/>
      <c r="GD30" s="6"/>
      <c r="GE30" s="6"/>
      <c r="GF30" s="6"/>
      <c r="GG30" s="6"/>
      <c r="GH30" s="6"/>
      <c r="GI30" s="6"/>
      <c r="GJ30" s="6"/>
      <c r="GK30" s="6"/>
      <c r="GL30" s="6"/>
      <c r="GM30" s="6"/>
      <c r="GN30" s="6"/>
      <c r="GO30" s="6"/>
      <c r="GP30" s="6"/>
      <c r="GQ30" s="6"/>
      <c r="GR30" s="6"/>
      <c r="GS30" s="6"/>
      <c r="GT30" s="103">
        <f>データ!$B$11</f>
        <v>41640</v>
      </c>
      <c r="GU30" s="103"/>
      <c r="GV30" s="103"/>
      <c r="GW30" s="103"/>
      <c r="GX30" s="103"/>
      <c r="GY30" s="103"/>
      <c r="GZ30" s="103"/>
      <c r="HA30" s="103"/>
      <c r="HB30" s="103"/>
      <c r="HC30" s="103"/>
      <c r="HD30" s="103"/>
      <c r="HE30" s="103"/>
      <c r="HF30" s="103"/>
      <c r="HG30" s="103"/>
      <c r="HH30" s="103">
        <f>データ!$C$11</f>
        <v>42005</v>
      </c>
      <c r="HI30" s="103"/>
      <c r="HJ30" s="103"/>
      <c r="HK30" s="103"/>
      <c r="HL30" s="103"/>
      <c r="HM30" s="103"/>
      <c r="HN30" s="103"/>
      <c r="HO30" s="103"/>
      <c r="HP30" s="103"/>
      <c r="HQ30" s="103"/>
      <c r="HR30" s="103"/>
      <c r="HS30" s="103"/>
      <c r="HT30" s="103"/>
      <c r="HU30" s="103"/>
      <c r="HV30" s="103">
        <f>データ!$D$11</f>
        <v>42370</v>
      </c>
      <c r="HW30" s="103"/>
      <c r="HX30" s="103"/>
      <c r="HY30" s="103"/>
      <c r="HZ30" s="103"/>
      <c r="IA30" s="103"/>
      <c r="IB30" s="103"/>
      <c r="IC30" s="103"/>
      <c r="ID30" s="103"/>
      <c r="IE30" s="103"/>
      <c r="IF30" s="103"/>
      <c r="IG30" s="103"/>
      <c r="IH30" s="103"/>
      <c r="II30" s="103"/>
      <c r="IJ30" s="103">
        <f>データ!$E$11</f>
        <v>42736</v>
      </c>
      <c r="IK30" s="103"/>
      <c r="IL30" s="103"/>
      <c r="IM30" s="103"/>
      <c r="IN30" s="103"/>
      <c r="IO30" s="103"/>
      <c r="IP30" s="103"/>
      <c r="IQ30" s="103"/>
      <c r="IR30" s="103"/>
      <c r="IS30" s="103"/>
      <c r="IT30" s="103"/>
      <c r="IU30" s="103"/>
      <c r="IV30" s="103"/>
      <c r="IW30" s="103"/>
      <c r="IX30" s="103">
        <f>データ!$F$11</f>
        <v>43101</v>
      </c>
      <c r="IY30" s="103"/>
      <c r="IZ30" s="103"/>
      <c r="JA30" s="103"/>
      <c r="JB30" s="103"/>
      <c r="JC30" s="103"/>
      <c r="JD30" s="103"/>
      <c r="JE30" s="103"/>
      <c r="JF30" s="103"/>
      <c r="JG30" s="103"/>
      <c r="JH30" s="103"/>
      <c r="JI30" s="103"/>
      <c r="JJ30" s="103"/>
      <c r="JK30" s="103"/>
      <c r="JL30" s="6"/>
      <c r="JM30" s="6"/>
      <c r="JN30" s="6"/>
      <c r="JO30" s="6"/>
      <c r="JP30" s="6"/>
      <c r="JQ30" s="6"/>
      <c r="JR30" s="6"/>
      <c r="JS30" s="6"/>
      <c r="JT30" s="9"/>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4"/>
      <c r="NH30" s="2"/>
      <c r="NI30" s="124"/>
      <c r="NJ30" s="125"/>
      <c r="NK30" s="125"/>
      <c r="NL30" s="125"/>
      <c r="NM30" s="125"/>
      <c r="NN30" s="125"/>
      <c r="NO30" s="125"/>
      <c r="NP30" s="125"/>
      <c r="NQ30" s="125"/>
      <c r="NR30" s="125"/>
      <c r="NS30" s="125"/>
      <c r="NT30" s="125"/>
      <c r="NU30" s="125"/>
      <c r="NV30" s="125"/>
      <c r="NW30" s="126"/>
    </row>
    <row r="31" spans="1:387" ht="13.5" customHeight="1" x14ac:dyDescent="0.2">
      <c r="A31" s="4"/>
      <c r="B31" s="9"/>
      <c r="C31" s="6"/>
      <c r="D31" s="6"/>
      <c r="E31" s="6"/>
      <c r="F31" s="6"/>
      <c r="I31" s="104" t="s">
        <v>2</v>
      </c>
      <c r="J31" s="104"/>
      <c r="K31" s="104"/>
      <c r="L31" s="104"/>
      <c r="M31" s="104"/>
      <c r="N31" s="104"/>
      <c r="O31" s="104"/>
      <c r="P31" s="104"/>
      <c r="Q31" s="104"/>
      <c r="R31" s="105">
        <f>データ!Y7</f>
        <v>106.4</v>
      </c>
      <c r="S31" s="105"/>
      <c r="T31" s="105"/>
      <c r="U31" s="105"/>
      <c r="V31" s="105"/>
      <c r="W31" s="105"/>
      <c r="X31" s="105"/>
      <c r="Y31" s="105"/>
      <c r="Z31" s="105"/>
      <c r="AA31" s="105"/>
      <c r="AB31" s="105"/>
      <c r="AC31" s="105"/>
      <c r="AD31" s="105"/>
      <c r="AE31" s="105"/>
      <c r="AF31" s="105">
        <f>データ!Z7</f>
        <v>111.5</v>
      </c>
      <c r="AG31" s="105"/>
      <c r="AH31" s="105"/>
      <c r="AI31" s="105"/>
      <c r="AJ31" s="105"/>
      <c r="AK31" s="105"/>
      <c r="AL31" s="105"/>
      <c r="AM31" s="105"/>
      <c r="AN31" s="105"/>
      <c r="AO31" s="105"/>
      <c r="AP31" s="105"/>
      <c r="AQ31" s="105"/>
      <c r="AR31" s="105"/>
      <c r="AS31" s="105"/>
      <c r="AT31" s="105">
        <f>データ!AA7</f>
        <v>129.80000000000001</v>
      </c>
      <c r="AU31" s="105"/>
      <c r="AV31" s="105"/>
      <c r="AW31" s="105"/>
      <c r="AX31" s="105"/>
      <c r="AY31" s="105"/>
      <c r="AZ31" s="105"/>
      <c r="BA31" s="105"/>
      <c r="BB31" s="105"/>
      <c r="BC31" s="105"/>
      <c r="BD31" s="105"/>
      <c r="BE31" s="105"/>
      <c r="BF31" s="105"/>
      <c r="BG31" s="105"/>
      <c r="BH31" s="105">
        <f>データ!AB7</f>
        <v>140.19999999999999</v>
      </c>
      <c r="BI31" s="105"/>
      <c r="BJ31" s="105"/>
      <c r="BK31" s="105"/>
      <c r="BL31" s="105"/>
      <c r="BM31" s="105"/>
      <c r="BN31" s="105"/>
      <c r="BO31" s="105"/>
      <c r="BP31" s="105"/>
      <c r="BQ31" s="105"/>
      <c r="BR31" s="105"/>
      <c r="BS31" s="105"/>
      <c r="BT31" s="105"/>
      <c r="BU31" s="105"/>
      <c r="BV31" s="105">
        <f>データ!AC7</f>
        <v>126.6</v>
      </c>
      <c r="BW31" s="105"/>
      <c r="BX31" s="105"/>
      <c r="BY31" s="105"/>
      <c r="BZ31" s="105"/>
      <c r="CA31" s="105"/>
      <c r="CB31" s="105"/>
      <c r="CC31" s="105"/>
      <c r="CD31" s="105"/>
      <c r="CE31" s="105"/>
      <c r="CF31" s="105"/>
      <c r="CG31" s="105"/>
      <c r="CH31" s="105"/>
      <c r="CI31" s="105"/>
      <c r="CJ31" s="6"/>
      <c r="CK31" s="6"/>
      <c r="CL31" s="6"/>
      <c r="CM31" s="6"/>
      <c r="CN31" s="6"/>
      <c r="CO31" s="6"/>
      <c r="CP31" s="6"/>
      <c r="CQ31" s="6"/>
      <c r="CR31" s="6"/>
      <c r="CS31" s="6"/>
      <c r="CT31" s="6"/>
      <c r="CU31" s="6"/>
      <c r="CV31" s="6"/>
      <c r="CW31" s="104" t="s">
        <v>2</v>
      </c>
      <c r="CX31" s="104"/>
      <c r="CY31" s="104"/>
      <c r="CZ31" s="104"/>
      <c r="DA31" s="104"/>
      <c r="DB31" s="104"/>
      <c r="DC31" s="104"/>
      <c r="DD31" s="104"/>
      <c r="DE31" s="104"/>
      <c r="DF31" s="105">
        <f>データ!AJ7</f>
        <v>0</v>
      </c>
      <c r="DG31" s="105"/>
      <c r="DH31" s="105"/>
      <c r="DI31" s="105"/>
      <c r="DJ31" s="105"/>
      <c r="DK31" s="105"/>
      <c r="DL31" s="105"/>
      <c r="DM31" s="105"/>
      <c r="DN31" s="105"/>
      <c r="DO31" s="105"/>
      <c r="DP31" s="105"/>
      <c r="DQ31" s="105"/>
      <c r="DR31" s="105"/>
      <c r="DS31" s="105"/>
      <c r="DT31" s="105">
        <f>データ!AK7</f>
        <v>0</v>
      </c>
      <c r="DU31" s="105"/>
      <c r="DV31" s="105"/>
      <c r="DW31" s="105"/>
      <c r="DX31" s="105"/>
      <c r="DY31" s="105"/>
      <c r="DZ31" s="105"/>
      <c r="EA31" s="105"/>
      <c r="EB31" s="105"/>
      <c r="EC31" s="105"/>
      <c r="ED31" s="105"/>
      <c r="EE31" s="105"/>
      <c r="EF31" s="105"/>
      <c r="EG31" s="105"/>
      <c r="EH31" s="105">
        <f>データ!AL7</f>
        <v>0</v>
      </c>
      <c r="EI31" s="105"/>
      <c r="EJ31" s="105"/>
      <c r="EK31" s="105"/>
      <c r="EL31" s="105"/>
      <c r="EM31" s="105"/>
      <c r="EN31" s="105"/>
      <c r="EO31" s="105"/>
      <c r="EP31" s="105"/>
      <c r="EQ31" s="105"/>
      <c r="ER31" s="105"/>
      <c r="ES31" s="105"/>
      <c r="ET31" s="105"/>
      <c r="EU31" s="105"/>
      <c r="EV31" s="105">
        <f>データ!AM7</f>
        <v>0</v>
      </c>
      <c r="EW31" s="105"/>
      <c r="EX31" s="105"/>
      <c r="EY31" s="105"/>
      <c r="EZ31" s="105"/>
      <c r="FA31" s="105"/>
      <c r="FB31" s="105"/>
      <c r="FC31" s="105"/>
      <c r="FD31" s="105"/>
      <c r="FE31" s="105"/>
      <c r="FF31" s="105"/>
      <c r="FG31" s="105"/>
      <c r="FH31" s="105"/>
      <c r="FI31" s="105"/>
      <c r="FJ31" s="105">
        <f>データ!AN7</f>
        <v>0</v>
      </c>
      <c r="FK31" s="105"/>
      <c r="FL31" s="105"/>
      <c r="FM31" s="105"/>
      <c r="FN31" s="105"/>
      <c r="FO31" s="105"/>
      <c r="FP31" s="105"/>
      <c r="FQ31" s="105"/>
      <c r="FR31" s="105"/>
      <c r="FS31" s="105"/>
      <c r="FT31" s="105"/>
      <c r="FU31" s="105"/>
      <c r="FV31" s="105"/>
      <c r="FW31" s="105"/>
      <c r="FX31" s="6"/>
      <c r="FY31" s="6"/>
      <c r="FZ31" s="6"/>
      <c r="GA31" s="6"/>
      <c r="GB31" s="6"/>
      <c r="GC31" s="6"/>
      <c r="GD31" s="6"/>
      <c r="GE31" s="6"/>
      <c r="GF31" s="6"/>
      <c r="GG31" s="6"/>
      <c r="GH31" s="6"/>
      <c r="GI31" s="6"/>
      <c r="GJ31" s="6"/>
      <c r="GK31" s="104" t="s">
        <v>2</v>
      </c>
      <c r="GL31" s="104"/>
      <c r="GM31" s="104"/>
      <c r="GN31" s="104"/>
      <c r="GO31" s="104"/>
      <c r="GP31" s="104"/>
      <c r="GQ31" s="104"/>
      <c r="GR31" s="104"/>
      <c r="GS31" s="104"/>
      <c r="GT31" s="106">
        <f>データ!AU7</f>
        <v>0</v>
      </c>
      <c r="GU31" s="106"/>
      <c r="GV31" s="106"/>
      <c r="GW31" s="106"/>
      <c r="GX31" s="106"/>
      <c r="GY31" s="106"/>
      <c r="GZ31" s="106"/>
      <c r="HA31" s="106"/>
      <c r="HB31" s="106"/>
      <c r="HC31" s="106"/>
      <c r="HD31" s="106"/>
      <c r="HE31" s="106"/>
      <c r="HF31" s="106"/>
      <c r="HG31" s="106"/>
      <c r="HH31" s="106">
        <f>データ!AV7</f>
        <v>0</v>
      </c>
      <c r="HI31" s="106"/>
      <c r="HJ31" s="106"/>
      <c r="HK31" s="106"/>
      <c r="HL31" s="106"/>
      <c r="HM31" s="106"/>
      <c r="HN31" s="106"/>
      <c r="HO31" s="106"/>
      <c r="HP31" s="106"/>
      <c r="HQ31" s="106"/>
      <c r="HR31" s="106"/>
      <c r="HS31" s="106"/>
      <c r="HT31" s="106"/>
      <c r="HU31" s="106"/>
      <c r="HV31" s="106">
        <f>データ!AW7</f>
        <v>0</v>
      </c>
      <c r="HW31" s="106"/>
      <c r="HX31" s="106"/>
      <c r="HY31" s="106"/>
      <c r="HZ31" s="106"/>
      <c r="IA31" s="106"/>
      <c r="IB31" s="106"/>
      <c r="IC31" s="106"/>
      <c r="ID31" s="106"/>
      <c r="IE31" s="106"/>
      <c r="IF31" s="106"/>
      <c r="IG31" s="106"/>
      <c r="IH31" s="106"/>
      <c r="II31" s="106"/>
      <c r="IJ31" s="106">
        <f>データ!AX7</f>
        <v>0</v>
      </c>
      <c r="IK31" s="106"/>
      <c r="IL31" s="106"/>
      <c r="IM31" s="106"/>
      <c r="IN31" s="106"/>
      <c r="IO31" s="106"/>
      <c r="IP31" s="106"/>
      <c r="IQ31" s="106"/>
      <c r="IR31" s="106"/>
      <c r="IS31" s="106"/>
      <c r="IT31" s="106"/>
      <c r="IU31" s="106"/>
      <c r="IV31" s="106"/>
      <c r="IW31" s="106"/>
      <c r="IX31" s="106">
        <f>データ!AY7</f>
        <v>0</v>
      </c>
      <c r="IY31" s="106"/>
      <c r="IZ31" s="106"/>
      <c r="JA31" s="106"/>
      <c r="JB31" s="106"/>
      <c r="JC31" s="106"/>
      <c r="JD31" s="106"/>
      <c r="JE31" s="106"/>
      <c r="JF31" s="106"/>
      <c r="JG31" s="106"/>
      <c r="JH31" s="106"/>
      <c r="JI31" s="106"/>
      <c r="JJ31" s="106"/>
      <c r="JK31" s="106"/>
      <c r="JL31" s="6"/>
      <c r="JM31" s="6"/>
      <c r="JN31" s="6"/>
      <c r="JO31" s="6"/>
      <c r="JP31" s="6"/>
      <c r="JQ31" s="6"/>
      <c r="JR31" s="6"/>
      <c r="JS31" s="6"/>
      <c r="JT31" s="9"/>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4"/>
      <c r="NH31" s="2"/>
      <c r="NI31" s="100" t="s">
        <v>30</v>
      </c>
      <c r="NJ31" s="101"/>
      <c r="NK31" s="101"/>
      <c r="NL31" s="101"/>
      <c r="NM31" s="101"/>
      <c r="NN31" s="101"/>
      <c r="NO31" s="101"/>
      <c r="NP31" s="101"/>
      <c r="NQ31" s="101"/>
      <c r="NR31" s="101"/>
      <c r="NS31" s="101"/>
      <c r="NT31" s="101"/>
      <c r="NU31" s="101"/>
      <c r="NV31" s="101"/>
      <c r="NW31" s="102"/>
    </row>
    <row r="32" spans="1:387" ht="13.5" customHeight="1" x14ac:dyDescent="0.2">
      <c r="A32" s="4"/>
      <c r="B32" s="9"/>
      <c r="C32" s="6"/>
      <c r="D32" s="6"/>
      <c r="E32" s="6"/>
      <c r="F32" s="6"/>
      <c r="G32" s="6"/>
      <c r="H32" s="6"/>
      <c r="I32" s="104" t="s">
        <v>52</v>
      </c>
      <c r="J32" s="104"/>
      <c r="K32" s="104"/>
      <c r="L32" s="104"/>
      <c r="M32" s="104"/>
      <c r="N32" s="104"/>
      <c r="O32" s="104"/>
      <c r="P32" s="104"/>
      <c r="Q32" s="104"/>
      <c r="R32" s="105">
        <f>データ!AD7</f>
        <v>129.9</v>
      </c>
      <c r="S32" s="105"/>
      <c r="T32" s="105"/>
      <c r="U32" s="105"/>
      <c r="V32" s="105"/>
      <c r="W32" s="105"/>
      <c r="X32" s="105"/>
      <c r="Y32" s="105"/>
      <c r="Z32" s="105"/>
      <c r="AA32" s="105"/>
      <c r="AB32" s="105"/>
      <c r="AC32" s="105"/>
      <c r="AD32" s="105"/>
      <c r="AE32" s="105"/>
      <c r="AF32" s="105">
        <f>データ!AE7</f>
        <v>82.7</v>
      </c>
      <c r="AG32" s="105"/>
      <c r="AH32" s="105"/>
      <c r="AI32" s="105"/>
      <c r="AJ32" s="105"/>
      <c r="AK32" s="105"/>
      <c r="AL32" s="105"/>
      <c r="AM32" s="105"/>
      <c r="AN32" s="105"/>
      <c r="AO32" s="105"/>
      <c r="AP32" s="105"/>
      <c r="AQ32" s="105"/>
      <c r="AR32" s="105"/>
      <c r="AS32" s="105"/>
      <c r="AT32" s="105">
        <f>データ!AF7</f>
        <v>85.7</v>
      </c>
      <c r="AU32" s="105"/>
      <c r="AV32" s="105"/>
      <c r="AW32" s="105"/>
      <c r="AX32" s="105"/>
      <c r="AY32" s="105"/>
      <c r="AZ32" s="105"/>
      <c r="BA32" s="105"/>
      <c r="BB32" s="105"/>
      <c r="BC32" s="105"/>
      <c r="BD32" s="105"/>
      <c r="BE32" s="105"/>
      <c r="BF32" s="105"/>
      <c r="BG32" s="105"/>
      <c r="BH32" s="105">
        <f>データ!AG7</f>
        <v>87.3</v>
      </c>
      <c r="BI32" s="105"/>
      <c r="BJ32" s="105"/>
      <c r="BK32" s="105"/>
      <c r="BL32" s="105"/>
      <c r="BM32" s="105"/>
      <c r="BN32" s="105"/>
      <c r="BO32" s="105"/>
      <c r="BP32" s="105"/>
      <c r="BQ32" s="105"/>
      <c r="BR32" s="105"/>
      <c r="BS32" s="105"/>
      <c r="BT32" s="105"/>
      <c r="BU32" s="105"/>
      <c r="BV32" s="105">
        <f>データ!AH7</f>
        <v>81.099999999999994</v>
      </c>
      <c r="BW32" s="105"/>
      <c r="BX32" s="105"/>
      <c r="BY32" s="105"/>
      <c r="BZ32" s="105"/>
      <c r="CA32" s="105"/>
      <c r="CB32" s="105"/>
      <c r="CC32" s="105"/>
      <c r="CD32" s="105"/>
      <c r="CE32" s="105"/>
      <c r="CF32" s="105"/>
      <c r="CG32" s="105"/>
      <c r="CH32" s="105"/>
      <c r="CI32" s="105"/>
      <c r="CJ32" s="6"/>
      <c r="CK32" s="6"/>
      <c r="CL32" s="6"/>
      <c r="CM32" s="6"/>
      <c r="CN32" s="6"/>
      <c r="CO32" s="6"/>
      <c r="CP32" s="6"/>
      <c r="CQ32" s="6"/>
      <c r="CR32" s="6"/>
      <c r="CS32" s="6"/>
      <c r="CT32" s="6"/>
      <c r="CU32" s="6"/>
      <c r="CV32" s="6"/>
      <c r="CW32" s="104" t="s">
        <v>52</v>
      </c>
      <c r="CX32" s="104"/>
      <c r="CY32" s="104"/>
      <c r="CZ32" s="104"/>
      <c r="DA32" s="104"/>
      <c r="DB32" s="104"/>
      <c r="DC32" s="104"/>
      <c r="DD32" s="104"/>
      <c r="DE32" s="104"/>
      <c r="DF32" s="105">
        <f>データ!AO7</f>
        <v>6</v>
      </c>
      <c r="DG32" s="105"/>
      <c r="DH32" s="105"/>
      <c r="DI32" s="105"/>
      <c r="DJ32" s="105"/>
      <c r="DK32" s="105"/>
      <c r="DL32" s="105"/>
      <c r="DM32" s="105"/>
      <c r="DN32" s="105"/>
      <c r="DO32" s="105"/>
      <c r="DP32" s="105"/>
      <c r="DQ32" s="105"/>
      <c r="DR32" s="105"/>
      <c r="DS32" s="105"/>
      <c r="DT32" s="105">
        <f>データ!AP7</f>
        <v>28.5</v>
      </c>
      <c r="DU32" s="105"/>
      <c r="DV32" s="105"/>
      <c r="DW32" s="105"/>
      <c r="DX32" s="105"/>
      <c r="DY32" s="105"/>
      <c r="DZ32" s="105"/>
      <c r="EA32" s="105"/>
      <c r="EB32" s="105"/>
      <c r="EC32" s="105"/>
      <c r="ED32" s="105"/>
      <c r="EE32" s="105"/>
      <c r="EF32" s="105"/>
      <c r="EG32" s="105"/>
      <c r="EH32" s="105">
        <f>データ!AQ7</f>
        <v>23.8</v>
      </c>
      <c r="EI32" s="105"/>
      <c r="EJ32" s="105"/>
      <c r="EK32" s="105"/>
      <c r="EL32" s="105"/>
      <c r="EM32" s="105"/>
      <c r="EN32" s="105"/>
      <c r="EO32" s="105"/>
      <c r="EP32" s="105"/>
      <c r="EQ32" s="105"/>
      <c r="ER32" s="105"/>
      <c r="ES32" s="105"/>
      <c r="ET32" s="105"/>
      <c r="EU32" s="105"/>
      <c r="EV32" s="105">
        <f>データ!AR7</f>
        <v>22.2</v>
      </c>
      <c r="EW32" s="105"/>
      <c r="EX32" s="105"/>
      <c r="EY32" s="105"/>
      <c r="EZ32" s="105"/>
      <c r="FA32" s="105"/>
      <c r="FB32" s="105"/>
      <c r="FC32" s="105"/>
      <c r="FD32" s="105"/>
      <c r="FE32" s="105"/>
      <c r="FF32" s="105"/>
      <c r="FG32" s="105"/>
      <c r="FH32" s="105"/>
      <c r="FI32" s="105"/>
      <c r="FJ32" s="105">
        <f>データ!AS7</f>
        <v>22.5</v>
      </c>
      <c r="FK32" s="105"/>
      <c r="FL32" s="105"/>
      <c r="FM32" s="105"/>
      <c r="FN32" s="105"/>
      <c r="FO32" s="105"/>
      <c r="FP32" s="105"/>
      <c r="FQ32" s="105"/>
      <c r="FR32" s="105"/>
      <c r="FS32" s="105"/>
      <c r="FT32" s="105"/>
      <c r="FU32" s="105"/>
      <c r="FV32" s="105"/>
      <c r="FW32" s="105"/>
      <c r="FX32" s="6"/>
      <c r="FY32" s="6"/>
      <c r="FZ32" s="6"/>
      <c r="GA32" s="6"/>
      <c r="GB32" s="6"/>
      <c r="GC32" s="6"/>
      <c r="GD32" s="6"/>
      <c r="GE32" s="6"/>
      <c r="GF32" s="6"/>
      <c r="GG32" s="6"/>
      <c r="GH32" s="6"/>
      <c r="GI32" s="6"/>
      <c r="GJ32" s="6"/>
      <c r="GK32" s="104" t="s">
        <v>52</v>
      </c>
      <c r="GL32" s="104"/>
      <c r="GM32" s="104"/>
      <c r="GN32" s="104"/>
      <c r="GO32" s="104"/>
      <c r="GP32" s="104"/>
      <c r="GQ32" s="104"/>
      <c r="GR32" s="104"/>
      <c r="GS32" s="104"/>
      <c r="GT32" s="106">
        <f>データ!AZ7</f>
        <v>16941</v>
      </c>
      <c r="GU32" s="106"/>
      <c r="GV32" s="106"/>
      <c r="GW32" s="106"/>
      <c r="GX32" s="106"/>
      <c r="GY32" s="106"/>
      <c r="GZ32" s="106"/>
      <c r="HA32" s="106"/>
      <c r="HB32" s="106"/>
      <c r="HC32" s="106"/>
      <c r="HD32" s="106"/>
      <c r="HE32" s="106"/>
      <c r="HF32" s="106"/>
      <c r="HG32" s="106"/>
      <c r="HH32" s="106">
        <f>データ!BA7</f>
        <v>1756</v>
      </c>
      <c r="HI32" s="106"/>
      <c r="HJ32" s="106"/>
      <c r="HK32" s="106"/>
      <c r="HL32" s="106"/>
      <c r="HM32" s="106"/>
      <c r="HN32" s="106"/>
      <c r="HO32" s="106"/>
      <c r="HP32" s="106"/>
      <c r="HQ32" s="106"/>
      <c r="HR32" s="106"/>
      <c r="HS32" s="106"/>
      <c r="HT32" s="106"/>
      <c r="HU32" s="106"/>
      <c r="HV32" s="106">
        <f>データ!BB7</f>
        <v>1485</v>
      </c>
      <c r="HW32" s="106"/>
      <c r="HX32" s="106"/>
      <c r="HY32" s="106"/>
      <c r="HZ32" s="106"/>
      <c r="IA32" s="106"/>
      <c r="IB32" s="106"/>
      <c r="IC32" s="106"/>
      <c r="ID32" s="106"/>
      <c r="IE32" s="106"/>
      <c r="IF32" s="106"/>
      <c r="IG32" s="106"/>
      <c r="IH32" s="106"/>
      <c r="II32" s="106"/>
      <c r="IJ32" s="106">
        <f>データ!BC7</f>
        <v>1440</v>
      </c>
      <c r="IK32" s="106"/>
      <c r="IL32" s="106"/>
      <c r="IM32" s="106"/>
      <c r="IN32" s="106"/>
      <c r="IO32" s="106"/>
      <c r="IP32" s="106"/>
      <c r="IQ32" s="106"/>
      <c r="IR32" s="106"/>
      <c r="IS32" s="106"/>
      <c r="IT32" s="106"/>
      <c r="IU32" s="106"/>
      <c r="IV32" s="106"/>
      <c r="IW32" s="106"/>
      <c r="IX32" s="106">
        <f>データ!BD7</f>
        <v>1428</v>
      </c>
      <c r="IY32" s="106"/>
      <c r="IZ32" s="106"/>
      <c r="JA32" s="106"/>
      <c r="JB32" s="106"/>
      <c r="JC32" s="106"/>
      <c r="JD32" s="106"/>
      <c r="JE32" s="106"/>
      <c r="JF32" s="106"/>
      <c r="JG32" s="106"/>
      <c r="JH32" s="106"/>
      <c r="JI32" s="106"/>
      <c r="JJ32" s="106"/>
      <c r="JK32" s="106"/>
      <c r="JL32" s="6"/>
      <c r="JM32" s="6"/>
      <c r="JN32" s="6"/>
      <c r="JO32" s="6"/>
      <c r="JP32" s="6"/>
      <c r="JQ32" s="6"/>
      <c r="JR32" s="6"/>
      <c r="JS32" s="6"/>
      <c r="JT32" s="9"/>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4"/>
      <c r="NH32" s="2"/>
      <c r="NI32" s="121" t="s">
        <v>25</v>
      </c>
      <c r="NJ32" s="122"/>
      <c r="NK32" s="122"/>
      <c r="NL32" s="122"/>
      <c r="NM32" s="122"/>
      <c r="NN32" s="122"/>
      <c r="NO32" s="122"/>
      <c r="NP32" s="122"/>
      <c r="NQ32" s="122"/>
      <c r="NR32" s="122"/>
      <c r="NS32" s="122"/>
      <c r="NT32" s="122"/>
      <c r="NU32" s="122"/>
      <c r="NV32" s="122"/>
      <c r="NW32" s="123"/>
    </row>
    <row r="33" spans="1:387" ht="13.5" customHeight="1" x14ac:dyDescent="0.2">
      <c r="A33" s="4"/>
      <c r="B33" s="9"/>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9"/>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4"/>
      <c r="NH33" s="2"/>
      <c r="NI33" s="121"/>
      <c r="NJ33" s="122"/>
      <c r="NK33" s="122"/>
      <c r="NL33" s="122"/>
      <c r="NM33" s="122"/>
      <c r="NN33" s="122"/>
      <c r="NO33" s="122"/>
      <c r="NP33" s="122"/>
      <c r="NQ33" s="122"/>
      <c r="NR33" s="122"/>
      <c r="NS33" s="122"/>
      <c r="NT33" s="122"/>
      <c r="NU33" s="122"/>
      <c r="NV33" s="122"/>
      <c r="NW33" s="123"/>
    </row>
    <row r="34" spans="1:387" ht="13.5" customHeight="1" x14ac:dyDescent="0.2">
      <c r="A34" s="4"/>
      <c r="B34" s="9"/>
      <c r="C34" s="14"/>
      <c r="D34" s="6"/>
      <c r="E34" s="6"/>
      <c r="F34" s="6"/>
      <c r="G34" s="6"/>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6"/>
      <c r="CN34" s="6"/>
      <c r="CO34" s="6"/>
      <c r="CP34" s="6"/>
      <c r="CQ34" s="6"/>
      <c r="CR34" s="6"/>
      <c r="CS34" s="6"/>
      <c r="CT34" s="6"/>
      <c r="CU34" s="6"/>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c r="IW34" s="14"/>
      <c r="IX34" s="14"/>
      <c r="IY34" s="14"/>
      <c r="IZ34" s="14"/>
      <c r="JA34" s="14"/>
      <c r="JB34" s="14"/>
      <c r="JC34" s="14"/>
      <c r="JD34" s="14"/>
      <c r="JE34" s="14"/>
      <c r="JF34" s="14"/>
      <c r="JG34" s="14"/>
      <c r="JH34" s="14"/>
      <c r="JI34" s="14"/>
      <c r="JJ34" s="14"/>
      <c r="JK34" s="14"/>
      <c r="JL34" s="14"/>
      <c r="JM34" s="14"/>
      <c r="JN34" s="14"/>
      <c r="JO34" s="6"/>
      <c r="JP34" s="6"/>
      <c r="JQ34" s="6"/>
      <c r="JR34" s="6"/>
      <c r="JS34" s="6"/>
      <c r="JT34" s="21"/>
      <c r="JU34" s="14"/>
      <c r="JV34" s="14"/>
      <c r="JW34" s="14"/>
      <c r="JX34" s="14"/>
      <c r="JY34" s="14"/>
      <c r="JZ34" s="14"/>
      <c r="KA34" s="14"/>
      <c r="KB34" s="14"/>
      <c r="KC34" s="14"/>
      <c r="KD34" s="14"/>
      <c r="KE34" s="14"/>
      <c r="KF34" s="14"/>
      <c r="KG34" s="14"/>
      <c r="KH34" s="14"/>
      <c r="KI34" s="14"/>
      <c r="KJ34" s="14"/>
      <c r="KK34" s="14"/>
      <c r="KL34" s="14"/>
      <c r="KM34" s="14"/>
      <c r="KN34" s="14"/>
      <c r="KO34" s="14"/>
      <c r="KP34" s="14"/>
      <c r="KQ34" s="14"/>
      <c r="KR34" s="14"/>
      <c r="KS34" s="14"/>
      <c r="KT34" s="14"/>
      <c r="KU34" s="14"/>
      <c r="KV34" s="14"/>
      <c r="KW34" s="14"/>
      <c r="KX34" s="14"/>
      <c r="KY34" s="14"/>
      <c r="KZ34" s="14"/>
      <c r="LA34" s="14"/>
      <c r="LB34" s="14"/>
      <c r="LC34" s="14"/>
      <c r="LD34" s="14"/>
      <c r="LE34" s="14"/>
      <c r="LF34" s="14"/>
      <c r="LG34" s="14"/>
      <c r="LH34" s="14"/>
      <c r="LI34" s="14"/>
      <c r="LJ34" s="14"/>
      <c r="LK34" s="14"/>
      <c r="LL34" s="14"/>
      <c r="LM34" s="14"/>
      <c r="LN34" s="14"/>
      <c r="LO34" s="14"/>
      <c r="LP34" s="14"/>
      <c r="LQ34" s="14"/>
      <c r="LR34" s="14"/>
      <c r="LS34" s="14"/>
      <c r="LT34" s="14"/>
      <c r="LU34" s="14"/>
      <c r="LV34" s="14"/>
      <c r="LW34" s="14"/>
      <c r="LX34" s="14"/>
      <c r="LY34" s="14"/>
      <c r="LZ34" s="14"/>
      <c r="MA34" s="14"/>
      <c r="MB34" s="14"/>
      <c r="MC34" s="14"/>
      <c r="MD34" s="14"/>
      <c r="ME34" s="14"/>
      <c r="MF34" s="14"/>
      <c r="MG34" s="14"/>
      <c r="MH34" s="14"/>
      <c r="MI34" s="14"/>
      <c r="MJ34" s="14"/>
      <c r="MK34" s="14"/>
      <c r="ML34" s="14"/>
      <c r="MM34" s="14"/>
      <c r="MN34" s="14"/>
      <c r="MO34" s="14"/>
      <c r="MP34" s="14"/>
      <c r="MQ34" s="14"/>
      <c r="MR34" s="14"/>
      <c r="MS34" s="14"/>
      <c r="MT34" s="14"/>
      <c r="MU34" s="14"/>
      <c r="MV34" s="14"/>
      <c r="MW34" s="14"/>
      <c r="MX34" s="14"/>
      <c r="MY34" s="14"/>
      <c r="MZ34" s="14"/>
      <c r="NA34" s="14"/>
      <c r="NB34" s="14"/>
      <c r="NC34" s="14"/>
      <c r="ND34" s="14"/>
      <c r="NE34" s="14"/>
      <c r="NF34" s="14"/>
      <c r="NG34" s="26"/>
      <c r="NH34" s="2"/>
      <c r="NI34" s="121"/>
      <c r="NJ34" s="122"/>
      <c r="NK34" s="122"/>
      <c r="NL34" s="122"/>
      <c r="NM34" s="122"/>
      <c r="NN34" s="122"/>
      <c r="NO34" s="122"/>
      <c r="NP34" s="122"/>
      <c r="NQ34" s="122"/>
      <c r="NR34" s="122"/>
      <c r="NS34" s="122"/>
      <c r="NT34" s="122"/>
      <c r="NU34" s="122"/>
      <c r="NV34" s="122"/>
      <c r="NW34" s="123"/>
    </row>
    <row r="35" spans="1:387" ht="13.5" customHeight="1" x14ac:dyDescent="0.2">
      <c r="A35" s="4"/>
      <c r="B35" s="9"/>
      <c r="C35" s="14"/>
      <c r="D35" s="6"/>
      <c r="E35" s="6"/>
      <c r="F35" s="6"/>
      <c r="G35" s="6"/>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6"/>
      <c r="CN35" s="6"/>
      <c r="CO35" s="6"/>
      <c r="CP35" s="6"/>
      <c r="CQ35" s="6"/>
      <c r="CR35" s="6"/>
      <c r="CS35" s="6"/>
      <c r="CT35" s="6"/>
      <c r="CU35" s="6"/>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6"/>
      <c r="JP35" s="6"/>
      <c r="JQ35" s="6"/>
      <c r="JR35" s="6"/>
      <c r="JS35" s="6"/>
      <c r="JT35" s="22"/>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7"/>
      <c r="NH35" s="2"/>
      <c r="NI35" s="121"/>
      <c r="NJ35" s="122"/>
      <c r="NK35" s="122"/>
      <c r="NL35" s="122"/>
      <c r="NM35" s="122"/>
      <c r="NN35" s="122"/>
      <c r="NO35" s="122"/>
      <c r="NP35" s="122"/>
      <c r="NQ35" s="122"/>
      <c r="NR35" s="122"/>
      <c r="NS35" s="122"/>
      <c r="NT35" s="122"/>
      <c r="NU35" s="122"/>
      <c r="NV35" s="122"/>
      <c r="NW35" s="123"/>
    </row>
    <row r="36" spans="1:387" ht="13.5" customHeight="1" x14ac:dyDescent="0.2">
      <c r="A36" s="4"/>
      <c r="B36" s="9"/>
      <c r="C36" s="13"/>
      <c r="D36" s="6"/>
      <c r="E36" s="6"/>
      <c r="F36" s="6"/>
      <c r="G36" s="6"/>
      <c r="H36" s="6"/>
      <c r="CJ36" s="6"/>
      <c r="CK36" s="6"/>
      <c r="CL36" s="6"/>
      <c r="CM36" s="6"/>
      <c r="CN36" s="6"/>
      <c r="CO36" s="6"/>
      <c r="CP36" s="6"/>
      <c r="CQ36" s="6"/>
      <c r="CR36" s="6"/>
      <c r="CS36" s="6"/>
      <c r="CT36" s="6"/>
      <c r="CU36" s="6"/>
      <c r="CV36" s="6"/>
      <c r="CW36" s="6"/>
      <c r="CX36" s="6"/>
      <c r="CY36" s="6"/>
      <c r="CZ36" s="6"/>
      <c r="DA36" s="6"/>
      <c r="DB36" s="6"/>
      <c r="DC36" s="6"/>
      <c r="DD36" s="6"/>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6"/>
      <c r="GQ36" s="6"/>
      <c r="GR36" s="13"/>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13"/>
      <c r="LQ36" s="13"/>
      <c r="LR36" s="13"/>
      <c r="LS36" s="13"/>
      <c r="LT36" s="13"/>
      <c r="LU36" s="13"/>
      <c r="LV36" s="13"/>
      <c r="LW36" s="13"/>
      <c r="LX36" s="13"/>
      <c r="LY36" s="13"/>
      <c r="LZ36" s="13"/>
      <c r="MA36" s="13"/>
      <c r="MB36" s="13"/>
      <c r="MC36" s="17"/>
      <c r="MD36" s="6"/>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4"/>
      <c r="NH36" s="2"/>
      <c r="NI36" s="121"/>
      <c r="NJ36" s="122"/>
      <c r="NK36" s="122"/>
      <c r="NL36" s="122"/>
      <c r="NM36" s="122"/>
      <c r="NN36" s="122"/>
      <c r="NO36" s="122"/>
      <c r="NP36" s="122"/>
      <c r="NQ36" s="122"/>
      <c r="NR36" s="122"/>
      <c r="NS36" s="122"/>
      <c r="NT36" s="122"/>
      <c r="NU36" s="122"/>
      <c r="NV36" s="122"/>
      <c r="NW36" s="123"/>
    </row>
    <row r="37" spans="1:387" ht="13.5" customHeight="1" x14ac:dyDescent="0.2">
      <c r="A37" s="4"/>
      <c r="B37" s="9"/>
      <c r="C37" s="13"/>
      <c r="D37" s="6"/>
      <c r="E37" s="6"/>
      <c r="F37" s="6"/>
      <c r="G37" s="6"/>
      <c r="H37" s="6"/>
      <c r="CJ37" s="6"/>
      <c r="CK37" s="6"/>
      <c r="CL37" s="6"/>
      <c r="CM37" s="6"/>
      <c r="CN37" s="6"/>
      <c r="CO37" s="6"/>
      <c r="CP37" s="6"/>
      <c r="CQ37" s="6"/>
      <c r="CR37" s="6"/>
      <c r="CS37" s="6"/>
      <c r="CT37" s="6"/>
      <c r="CU37" s="6"/>
      <c r="CV37" s="6"/>
      <c r="CW37" s="6"/>
      <c r="CX37" s="6"/>
      <c r="CY37" s="6"/>
      <c r="CZ37" s="6"/>
      <c r="DA37" s="6"/>
      <c r="DB37" s="6"/>
      <c r="DC37" s="6"/>
      <c r="DD37" s="6"/>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6"/>
      <c r="GQ37" s="6"/>
      <c r="GR37" s="13"/>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13"/>
      <c r="LQ37" s="13"/>
      <c r="LR37" s="13"/>
      <c r="LS37" s="13"/>
      <c r="LT37" s="13"/>
      <c r="LU37" s="13"/>
      <c r="LV37" s="13"/>
      <c r="LW37" s="13"/>
      <c r="LX37" s="13"/>
      <c r="LY37" s="13"/>
      <c r="LZ37" s="13"/>
      <c r="MA37" s="13"/>
      <c r="MB37" s="13"/>
      <c r="MC37" s="17"/>
      <c r="MD37" s="6"/>
      <c r="ME37" s="13"/>
      <c r="MF37" s="13"/>
      <c r="MG37" s="13"/>
      <c r="MH37" s="13"/>
      <c r="MI37" s="13"/>
      <c r="MJ37" s="13"/>
      <c r="MK37" s="13"/>
      <c r="ML37" s="13"/>
      <c r="MM37" s="13"/>
      <c r="MN37" s="13"/>
      <c r="MO37" s="13"/>
      <c r="MP37" s="13"/>
      <c r="MQ37" s="13"/>
      <c r="MR37" s="13"/>
      <c r="MS37" s="13"/>
      <c r="MT37" s="13"/>
      <c r="MU37" s="13"/>
      <c r="MV37" s="13"/>
      <c r="MW37" s="13"/>
      <c r="MX37" s="13"/>
      <c r="MY37" s="13"/>
      <c r="MZ37" s="13"/>
      <c r="NA37" s="13"/>
      <c r="NB37" s="13"/>
      <c r="NC37" s="13"/>
      <c r="ND37" s="13"/>
      <c r="NE37" s="13"/>
      <c r="NF37" s="13"/>
      <c r="NG37" s="4"/>
      <c r="NH37" s="2"/>
      <c r="NI37" s="121"/>
      <c r="NJ37" s="122"/>
      <c r="NK37" s="122"/>
      <c r="NL37" s="122"/>
      <c r="NM37" s="122"/>
      <c r="NN37" s="122"/>
      <c r="NO37" s="122"/>
      <c r="NP37" s="122"/>
      <c r="NQ37" s="122"/>
      <c r="NR37" s="122"/>
      <c r="NS37" s="122"/>
      <c r="NT37" s="122"/>
      <c r="NU37" s="122"/>
      <c r="NV37" s="122"/>
      <c r="NW37" s="123"/>
    </row>
    <row r="38" spans="1:387" ht="13.5" customHeight="1" x14ac:dyDescent="0.2">
      <c r="A38" s="4"/>
      <c r="B38" s="9"/>
      <c r="C38" s="6"/>
      <c r="D38" s="6"/>
      <c r="E38" s="6"/>
      <c r="F38" s="6"/>
      <c r="G38" s="6"/>
      <c r="H38" s="6"/>
      <c r="I38" s="6"/>
      <c r="J38" s="6"/>
      <c r="K38" s="6"/>
      <c r="L38" s="6"/>
      <c r="M38" s="6"/>
      <c r="N38" s="6"/>
      <c r="O38" s="6"/>
      <c r="P38" s="6"/>
      <c r="Q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4"/>
      <c r="NH38" s="2"/>
      <c r="NI38" s="121"/>
      <c r="NJ38" s="122"/>
      <c r="NK38" s="122"/>
      <c r="NL38" s="122"/>
      <c r="NM38" s="122"/>
      <c r="NN38" s="122"/>
      <c r="NO38" s="122"/>
      <c r="NP38" s="122"/>
      <c r="NQ38" s="122"/>
      <c r="NR38" s="122"/>
      <c r="NS38" s="122"/>
      <c r="NT38" s="122"/>
      <c r="NU38" s="122"/>
      <c r="NV38" s="122"/>
      <c r="NW38" s="123"/>
    </row>
    <row r="39" spans="1:387" ht="13.5" customHeight="1" x14ac:dyDescent="0.2">
      <c r="A39" s="4"/>
      <c r="B39" s="9"/>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14"/>
      <c r="AV39" s="14"/>
      <c r="AW39" s="14"/>
      <c r="AX39" s="14"/>
      <c r="AY39" s="14"/>
      <c r="AZ39" s="14"/>
      <c r="BA39" s="14"/>
      <c r="BB39" s="14"/>
      <c r="BC39" s="14"/>
      <c r="BD39" s="14"/>
      <c r="BE39" s="14"/>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14"/>
      <c r="DD39" s="14"/>
      <c r="DE39" s="6"/>
      <c r="DF39" s="6"/>
      <c r="DG39" s="6"/>
      <c r="DH39" s="6"/>
      <c r="DI39" s="6"/>
      <c r="DJ39" s="6"/>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14"/>
      <c r="IJ39" s="14"/>
      <c r="IK39" s="14"/>
      <c r="IL39" s="14"/>
      <c r="IM39" s="14"/>
      <c r="IN39" s="14"/>
      <c r="IO39" s="14"/>
      <c r="IP39" s="14"/>
      <c r="IQ39" s="14"/>
      <c r="IR39" s="14"/>
      <c r="IS39" s="14"/>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14"/>
      <c r="KR39" s="14"/>
      <c r="KS39" s="14"/>
      <c r="KT39" s="14"/>
      <c r="KU39" s="14"/>
      <c r="KV39" s="14"/>
      <c r="KW39" s="14"/>
      <c r="KX39" s="14"/>
      <c r="KY39" s="14"/>
      <c r="KZ39" s="14"/>
      <c r="LA39" s="14"/>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14"/>
      <c r="MU39" s="14"/>
      <c r="MV39" s="14"/>
      <c r="MW39" s="14"/>
      <c r="MX39" s="14"/>
      <c r="MY39" s="14"/>
      <c r="MZ39" s="14"/>
      <c r="NA39" s="14"/>
      <c r="NB39" s="14"/>
      <c r="NC39" s="14"/>
      <c r="ND39" s="14"/>
      <c r="NE39" s="14"/>
      <c r="NF39" s="6"/>
      <c r="NG39" s="4"/>
      <c r="NH39" s="2"/>
      <c r="NI39" s="121"/>
      <c r="NJ39" s="122"/>
      <c r="NK39" s="122"/>
      <c r="NL39" s="122"/>
      <c r="NM39" s="122"/>
      <c r="NN39" s="122"/>
      <c r="NO39" s="122"/>
      <c r="NP39" s="122"/>
      <c r="NQ39" s="122"/>
      <c r="NR39" s="122"/>
      <c r="NS39" s="122"/>
      <c r="NT39" s="122"/>
      <c r="NU39" s="122"/>
      <c r="NV39" s="122"/>
      <c r="NW39" s="123"/>
    </row>
    <row r="40" spans="1:387" ht="13.5" customHeight="1" x14ac:dyDescent="0.2">
      <c r="A40" s="4"/>
      <c r="B40" s="9"/>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14"/>
      <c r="AV40" s="14"/>
      <c r="AW40" s="14"/>
      <c r="AX40" s="14"/>
      <c r="AY40" s="14"/>
      <c r="AZ40" s="14"/>
      <c r="BA40" s="14"/>
      <c r="BB40" s="14"/>
      <c r="BC40" s="14"/>
      <c r="BD40" s="14"/>
      <c r="BE40" s="14"/>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14"/>
      <c r="DD40" s="14"/>
      <c r="DE40" s="6"/>
      <c r="DF40" s="6"/>
      <c r="DG40" s="6"/>
      <c r="DH40" s="6"/>
      <c r="DI40" s="6"/>
      <c r="DJ40" s="6"/>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14"/>
      <c r="IJ40" s="14"/>
      <c r="IK40" s="14"/>
      <c r="IL40" s="14"/>
      <c r="IM40" s="14"/>
      <c r="IN40" s="14"/>
      <c r="IO40" s="14"/>
      <c r="IP40" s="14"/>
      <c r="IQ40" s="14"/>
      <c r="IR40" s="14"/>
      <c r="IS40" s="14"/>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14"/>
      <c r="KR40" s="14"/>
      <c r="KS40" s="14"/>
      <c r="KT40" s="14"/>
      <c r="KU40" s="14"/>
      <c r="KV40" s="14"/>
      <c r="KW40" s="14"/>
      <c r="KX40" s="14"/>
      <c r="KY40" s="14"/>
      <c r="KZ40" s="14"/>
      <c r="LA40" s="14"/>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14"/>
      <c r="MU40" s="14"/>
      <c r="MV40" s="14"/>
      <c r="MW40" s="14"/>
      <c r="MX40" s="14"/>
      <c r="MY40" s="14"/>
      <c r="MZ40" s="14"/>
      <c r="NA40" s="14"/>
      <c r="NB40" s="14"/>
      <c r="NC40" s="14"/>
      <c r="ND40" s="14"/>
      <c r="NE40" s="14"/>
      <c r="NF40" s="6"/>
      <c r="NG40" s="4"/>
      <c r="NH40" s="2"/>
      <c r="NI40" s="121"/>
      <c r="NJ40" s="122"/>
      <c r="NK40" s="122"/>
      <c r="NL40" s="122"/>
      <c r="NM40" s="122"/>
      <c r="NN40" s="122"/>
      <c r="NO40" s="122"/>
      <c r="NP40" s="122"/>
      <c r="NQ40" s="122"/>
      <c r="NR40" s="122"/>
      <c r="NS40" s="122"/>
      <c r="NT40" s="122"/>
      <c r="NU40" s="122"/>
      <c r="NV40" s="122"/>
      <c r="NW40" s="123"/>
    </row>
    <row r="41" spans="1:387" ht="13.5" customHeight="1" x14ac:dyDescent="0.2">
      <c r="A41" s="4"/>
      <c r="B41" s="9"/>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4"/>
      <c r="NH41" s="2"/>
      <c r="NI41" s="121"/>
      <c r="NJ41" s="122"/>
      <c r="NK41" s="122"/>
      <c r="NL41" s="122"/>
      <c r="NM41" s="122"/>
      <c r="NN41" s="122"/>
      <c r="NO41" s="122"/>
      <c r="NP41" s="122"/>
      <c r="NQ41" s="122"/>
      <c r="NR41" s="122"/>
      <c r="NS41" s="122"/>
      <c r="NT41" s="122"/>
      <c r="NU41" s="122"/>
      <c r="NV41" s="122"/>
      <c r="NW41" s="123"/>
    </row>
    <row r="42" spans="1:387" ht="13.5" customHeight="1" x14ac:dyDescent="0.2">
      <c r="A42" s="4"/>
      <c r="B42" s="9"/>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4"/>
      <c r="NH42" s="2"/>
      <c r="NI42" s="121"/>
      <c r="NJ42" s="122"/>
      <c r="NK42" s="122"/>
      <c r="NL42" s="122"/>
      <c r="NM42" s="122"/>
      <c r="NN42" s="122"/>
      <c r="NO42" s="122"/>
      <c r="NP42" s="122"/>
      <c r="NQ42" s="122"/>
      <c r="NR42" s="122"/>
      <c r="NS42" s="122"/>
      <c r="NT42" s="122"/>
      <c r="NU42" s="122"/>
      <c r="NV42" s="122"/>
      <c r="NW42" s="123"/>
    </row>
    <row r="43" spans="1:387" ht="13.5" customHeight="1" x14ac:dyDescent="0.2">
      <c r="A43" s="4"/>
      <c r="B43" s="9"/>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4"/>
      <c r="NH43" s="2"/>
      <c r="NI43" s="121"/>
      <c r="NJ43" s="122"/>
      <c r="NK43" s="122"/>
      <c r="NL43" s="122"/>
      <c r="NM43" s="122"/>
      <c r="NN43" s="122"/>
      <c r="NO43" s="122"/>
      <c r="NP43" s="122"/>
      <c r="NQ43" s="122"/>
      <c r="NR43" s="122"/>
      <c r="NS43" s="122"/>
      <c r="NT43" s="122"/>
      <c r="NU43" s="122"/>
      <c r="NV43" s="122"/>
      <c r="NW43" s="123"/>
    </row>
    <row r="44" spans="1:387" ht="13.5" customHeight="1" x14ac:dyDescent="0.2">
      <c r="A44" s="4"/>
      <c r="B44" s="9"/>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4"/>
      <c r="NH44" s="2"/>
      <c r="NI44" s="121"/>
      <c r="NJ44" s="122"/>
      <c r="NK44" s="122"/>
      <c r="NL44" s="122"/>
      <c r="NM44" s="122"/>
      <c r="NN44" s="122"/>
      <c r="NO44" s="122"/>
      <c r="NP44" s="122"/>
      <c r="NQ44" s="122"/>
      <c r="NR44" s="122"/>
      <c r="NS44" s="122"/>
      <c r="NT44" s="122"/>
      <c r="NU44" s="122"/>
      <c r="NV44" s="122"/>
      <c r="NW44" s="123"/>
    </row>
    <row r="45" spans="1:387" ht="13.5" customHeight="1" x14ac:dyDescent="0.2">
      <c r="A45" s="4"/>
      <c r="B45" s="9"/>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4"/>
      <c r="NH45" s="2"/>
      <c r="NI45" s="121"/>
      <c r="NJ45" s="122"/>
      <c r="NK45" s="122"/>
      <c r="NL45" s="122"/>
      <c r="NM45" s="122"/>
      <c r="NN45" s="122"/>
      <c r="NO45" s="122"/>
      <c r="NP45" s="122"/>
      <c r="NQ45" s="122"/>
      <c r="NR45" s="122"/>
      <c r="NS45" s="122"/>
      <c r="NT45" s="122"/>
      <c r="NU45" s="122"/>
      <c r="NV45" s="122"/>
      <c r="NW45" s="123"/>
    </row>
    <row r="46" spans="1:387" ht="13.5" customHeight="1" x14ac:dyDescent="0.2">
      <c r="A46" s="4"/>
      <c r="B46" s="9"/>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4"/>
      <c r="NH46" s="2"/>
      <c r="NI46" s="121"/>
      <c r="NJ46" s="122"/>
      <c r="NK46" s="122"/>
      <c r="NL46" s="122"/>
      <c r="NM46" s="122"/>
      <c r="NN46" s="122"/>
      <c r="NO46" s="122"/>
      <c r="NP46" s="122"/>
      <c r="NQ46" s="122"/>
      <c r="NR46" s="122"/>
      <c r="NS46" s="122"/>
      <c r="NT46" s="122"/>
      <c r="NU46" s="122"/>
      <c r="NV46" s="122"/>
      <c r="NW46" s="123"/>
    </row>
    <row r="47" spans="1:387" ht="13.5" customHeight="1" x14ac:dyDescent="0.2">
      <c r="A47" s="4"/>
      <c r="B47" s="9"/>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4"/>
      <c r="NH47" s="2"/>
      <c r="NI47" s="124"/>
      <c r="NJ47" s="125"/>
      <c r="NK47" s="125"/>
      <c r="NL47" s="125"/>
      <c r="NM47" s="125"/>
      <c r="NN47" s="125"/>
      <c r="NO47" s="125"/>
      <c r="NP47" s="125"/>
      <c r="NQ47" s="125"/>
      <c r="NR47" s="125"/>
      <c r="NS47" s="125"/>
      <c r="NT47" s="125"/>
      <c r="NU47" s="125"/>
      <c r="NV47" s="125"/>
      <c r="NW47" s="126"/>
    </row>
    <row r="48" spans="1:387" ht="13.5" customHeight="1" x14ac:dyDescent="0.2">
      <c r="A48" s="4"/>
      <c r="B48" s="9"/>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4"/>
      <c r="NH48" s="2"/>
      <c r="NI48" s="100" t="s">
        <v>53</v>
      </c>
      <c r="NJ48" s="101"/>
      <c r="NK48" s="101"/>
      <c r="NL48" s="101"/>
      <c r="NM48" s="101"/>
      <c r="NN48" s="101"/>
      <c r="NO48" s="101"/>
      <c r="NP48" s="101"/>
      <c r="NQ48" s="101"/>
      <c r="NR48" s="101"/>
      <c r="NS48" s="101"/>
      <c r="NT48" s="101"/>
      <c r="NU48" s="101"/>
      <c r="NV48" s="101"/>
      <c r="NW48" s="102"/>
    </row>
    <row r="49" spans="1:387" ht="13.5" customHeight="1" x14ac:dyDescent="0.2">
      <c r="A49" s="4"/>
      <c r="B49" s="9"/>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4"/>
      <c r="NH49" s="2"/>
      <c r="NI49" s="121" t="s">
        <v>130</v>
      </c>
      <c r="NJ49" s="122"/>
      <c r="NK49" s="122"/>
      <c r="NL49" s="122"/>
      <c r="NM49" s="122"/>
      <c r="NN49" s="122"/>
      <c r="NO49" s="122"/>
      <c r="NP49" s="122"/>
      <c r="NQ49" s="122"/>
      <c r="NR49" s="122"/>
      <c r="NS49" s="122"/>
      <c r="NT49" s="122"/>
      <c r="NU49" s="122"/>
      <c r="NV49" s="122"/>
      <c r="NW49" s="123"/>
    </row>
    <row r="50" spans="1:387" ht="13.5" customHeight="1" x14ac:dyDescent="0.2">
      <c r="A50" s="4"/>
      <c r="B50" s="9"/>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4"/>
      <c r="NH50" s="2"/>
      <c r="NI50" s="121"/>
      <c r="NJ50" s="122"/>
      <c r="NK50" s="122"/>
      <c r="NL50" s="122"/>
      <c r="NM50" s="122"/>
      <c r="NN50" s="122"/>
      <c r="NO50" s="122"/>
      <c r="NP50" s="122"/>
      <c r="NQ50" s="122"/>
      <c r="NR50" s="122"/>
      <c r="NS50" s="122"/>
      <c r="NT50" s="122"/>
      <c r="NU50" s="122"/>
      <c r="NV50" s="122"/>
      <c r="NW50" s="123"/>
    </row>
    <row r="51" spans="1:387" ht="13.5" customHeight="1" x14ac:dyDescent="0.2">
      <c r="A51" s="4"/>
      <c r="B51" s="9"/>
      <c r="C51" s="6"/>
      <c r="D51" s="6"/>
      <c r="E51" s="6"/>
      <c r="F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4"/>
      <c r="NH51" s="2"/>
      <c r="NI51" s="121"/>
      <c r="NJ51" s="122"/>
      <c r="NK51" s="122"/>
      <c r="NL51" s="122"/>
      <c r="NM51" s="122"/>
      <c r="NN51" s="122"/>
      <c r="NO51" s="122"/>
      <c r="NP51" s="122"/>
      <c r="NQ51" s="122"/>
      <c r="NR51" s="122"/>
      <c r="NS51" s="122"/>
      <c r="NT51" s="122"/>
      <c r="NU51" s="122"/>
      <c r="NV51" s="122"/>
      <c r="NW51" s="123"/>
    </row>
    <row r="52" spans="1:387" ht="13.5" customHeight="1" x14ac:dyDescent="0.2">
      <c r="A52" s="4"/>
      <c r="B52" s="9"/>
      <c r="C52" s="6"/>
      <c r="D52" s="6"/>
      <c r="E52" s="6"/>
      <c r="F52" s="6"/>
      <c r="I52" s="6"/>
      <c r="J52" s="6"/>
      <c r="K52" s="6"/>
      <c r="L52" s="6"/>
      <c r="M52" s="6"/>
      <c r="N52" s="6"/>
      <c r="O52" s="6"/>
      <c r="P52" s="6"/>
      <c r="Q52" s="6"/>
      <c r="R52" s="103">
        <f>データ!$B$11</f>
        <v>41640</v>
      </c>
      <c r="S52" s="103"/>
      <c r="T52" s="103"/>
      <c r="U52" s="103"/>
      <c r="V52" s="103"/>
      <c r="W52" s="103"/>
      <c r="X52" s="103"/>
      <c r="Y52" s="103"/>
      <c r="Z52" s="103"/>
      <c r="AA52" s="103"/>
      <c r="AB52" s="103"/>
      <c r="AC52" s="103"/>
      <c r="AD52" s="103"/>
      <c r="AE52" s="103"/>
      <c r="AF52" s="103">
        <f>データ!$C$11</f>
        <v>42005</v>
      </c>
      <c r="AG52" s="103"/>
      <c r="AH52" s="103"/>
      <c r="AI52" s="103"/>
      <c r="AJ52" s="103"/>
      <c r="AK52" s="103"/>
      <c r="AL52" s="103"/>
      <c r="AM52" s="103"/>
      <c r="AN52" s="103"/>
      <c r="AO52" s="103"/>
      <c r="AP52" s="103"/>
      <c r="AQ52" s="103"/>
      <c r="AR52" s="103"/>
      <c r="AS52" s="103"/>
      <c r="AT52" s="103">
        <f>データ!$D$11</f>
        <v>42370</v>
      </c>
      <c r="AU52" s="103"/>
      <c r="AV52" s="103"/>
      <c r="AW52" s="103"/>
      <c r="AX52" s="103"/>
      <c r="AY52" s="103"/>
      <c r="AZ52" s="103"/>
      <c r="BA52" s="103"/>
      <c r="BB52" s="103"/>
      <c r="BC52" s="103"/>
      <c r="BD52" s="103"/>
      <c r="BE52" s="103"/>
      <c r="BF52" s="103"/>
      <c r="BG52" s="103"/>
      <c r="BH52" s="103">
        <f>データ!$E$11</f>
        <v>42736</v>
      </c>
      <c r="BI52" s="103"/>
      <c r="BJ52" s="103"/>
      <c r="BK52" s="103"/>
      <c r="BL52" s="103"/>
      <c r="BM52" s="103"/>
      <c r="BN52" s="103"/>
      <c r="BO52" s="103"/>
      <c r="BP52" s="103"/>
      <c r="BQ52" s="103"/>
      <c r="BR52" s="103"/>
      <c r="BS52" s="103"/>
      <c r="BT52" s="103"/>
      <c r="BU52" s="103"/>
      <c r="BV52" s="103">
        <f>データ!$F$11</f>
        <v>43101</v>
      </c>
      <c r="BW52" s="103"/>
      <c r="BX52" s="103"/>
      <c r="BY52" s="103"/>
      <c r="BZ52" s="103"/>
      <c r="CA52" s="103"/>
      <c r="CB52" s="103"/>
      <c r="CC52" s="103"/>
      <c r="CD52" s="103"/>
      <c r="CE52" s="103"/>
      <c r="CF52" s="103"/>
      <c r="CG52" s="103"/>
      <c r="CH52" s="103"/>
      <c r="CI52" s="103"/>
      <c r="CJ52" s="6"/>
      <c r="CK52" s="6"/>
      <c r="CL52" s="6"/>
      <c r="CM52" s="6"/>
      <c r="CN52" s="6"/>
      <c r="CO52" s="6"/>
      <c r="CP52" s="6"/>
      <c r="CQ52" s="6"/>
      <c r="CR52" s="6"/>
      <c r="CS52" s="6"/>
      <c r="CT52" s="6"/>
      <c r="CU52" s="6"/>
      <c r="CV52" s="6"/>
      <c r="CW52" s="6"/>
      <c r="CX52" s="6"/>
      <c r="CY52" s="6"/>
      <c r="CZ52" s="6"/>
      <c r="DA52" s="6"/>
      <c r="DB52" s="6"/>
      <c r="DC52" s="6"/>
      <c r="DD52" s="6"/>
      <c r="DE52" s="6"/>
      <c r="DF52" s="103">
        <f>データ!$B$11</f>
        <v>41640</v>
      </c>
      <c r="DG52" s="103"/>
      <c r="DH52" s="103"/>
      <c r="DI52" s="103"/>
      <c r="DJ52" s="103"/>
      <c r="DK52" s="103"/>
      <c r="DL52" s="103"/>
      <c r="DM52" s="103"/>
      <c r="DN52" s="103"/>
      <c r="DO52" s="103"/>
      <c r="DP52" s="103"/>
      <c r="DQ52" s="103"/>
      <c r="DR52" s="103"/>
      <c r="DS52" s="103"/>
      <c r="DT52" s="103">
        <f>データ!$C$11</f>
        <v>42005</v>
      </c>
      <c r="DU52" s="103"/>
      <c r="DV52" s="103"/>
      <c r="DW52" s="103"/>
      <c r="DX52" s="103"/>
      <c r="DY52" s="103"/>
      <c r="DZ52" s="103"/>
      <c r="EA52" s="103"/>
      <c r="EB52" s="103"/>
      <c r="EC52" s="103"/>
      <c r="ED52" s="103"/>
      <c r="EE52" s="103"/>
      <c r="EF52" s="103"/>
      <c r="EG52" s="103"/>
      <c r="EH52" s="103">
        <f>データ!$D$11</f>
        <v>42370</v>
      </c>
      <c r="EI52" s="103"/>
      <c r="EJ52" s="103"/>
      <c r="EK52" s="103"/>
      <c r="EL52" s="103"/>
      <c r="EM52" s="103"/>
      <c r="EN52" s="103"/>
      <c r="EO52" s="103"/>
      <c r="EP52" s="103"/>
      <c r="EQ52" s="103"/>
      <c r="ER52" s="103"/>
      <c r="ES52" s="103"/>
      <c r="ET52" s="103"/>
      <c r="EU52" s="103"/>
      <c r="EV52" s="103">
        <f>データ!$E$11</f>
        <v>42736</v>
      </c>
      <c r="EW52" s="103"/>
      <c r="EX52" s="103"/>
      <c r="EY52" s="103"/>
      <c r="EZ52" s="103"/>
      <c r="FA52" s="103"/>
      <c r="FB52" s="103"/>
      <c r="FC52" s="103"/>
      <c r="FD52" s="103"/>
      <c r="FE52" s="103"/>
      <c r="FF52" s="103"/>
      <c r="FG52" s="103"/>
      <c r="FH52" s="103"/>
      <c r="FI52" s="103"/>
      <c r="FJ52" s="103">
        <f>データ!$F$11</f>
        <v>43101</v>
      </c>
      <c r="FK52" s="103"/>
      <c r="FL52" s="103"/>
      <c r="FM52" s="103"/>
      <c r="FN52" s="103"/>
      <c r="FO52" s="103"/>
      <c r="FP52" s="103"/>
      <c r="FQ52" s="103"/>
      <c r="FR52" s="103"/>
      <c r="FS52" s="103"/>
      <c r="FT52" s="103"/>
      <c r="FU52" s="103"/>
      <c r="FV52" s="103"/>
      <c r="FW52" s="103"/>
      <c r="FX52" s="6"/>
      <c r="FY52" s="6"/>
      <c r="FZ52" s="6"/>
      <c r="GA52" s="6"/>
      <c r="GB52" s="6"/>
      <c r="GC52" s="6"/>
      <c r="GD52" s="6"/>
      <c r="GE52" s="6"/>
      <c r="GF52" s="6"/>
      <c r="GG52" s="6"/>
      <c r="GH52" s="6"/>
      <c r="GI52" s="6"/>
      <c r="GJ52" s="6"/>
      <c r="GK52" s="6"/>
      <c r="GL52" s="6"/>
      <c r="GM52" s="6"/>
      <c r="GN52" s="6"/>
      <c r="GO52" s="6"/>
      <c r="GP52" s="6"/>
      <c r="GQ52" s="6"/>
      <c r="GR52" s="6"/>
      <c r="GS52" s="6"/>
      <c r="GT52" s="103">
        <f>データ!$B$11</f>
        <v>41640</v>
      </c>
      <c r="GU52" s="103"/>
      <c r="GV52" s="103"/>
      <c r="GW52" s="103"/>
      <c r="GX52" s="103"/>
      <c r="GY52" s="103"/>
      <c r="GZ52" s="103"/>
      <c r="HA52" s="103"/>
      <c r="HB52" s="103"/>
      <c r="HC52" s="103"/>
      <c r="HD52" s="103"/>
      <c r="HE52" s="103"/>
      <c r="HF52" s="103"/>
      <c r="HG52" s="103"/>
      <c r="HH52" s="103">
        <f>データ!$C$11</f>
        <v>42005</v>
      </c>
      <c r="HI52" s="103"/>
      <c r="HJ52" s="103"/>
      <c r="HK52" s="103"/>
      <c r="HL52" s="103"/>
      <c r="HM52" s="103"/>
      <c r="HN52" s="103"/>
      <c r="HO52" s="103"/>
      <c r="HP52" s="103"/>
      <c r="HQ52" s="103"/>
      <c r="HR52" s="103"/>
      <c r="HS52" s="103"/>
      <c r="HT52" s="103"/>
      <c r="HU52" s="103"/>
      <c r="HV52" s="103">
        <f>データ!$D$11</f>
        <v>42370</v>
      </c>
      <c r="HW52" s="103"/>
      <c r="HX52" s="103"/>
      <c r="HY52" s="103"/>
      <c r="HZ52" s="103"/>
      <c r="IA52" s="103"/>
      <c r="IB52" s="103"/>
      <c r="IC52" s="103"/>
      <c r="ID52" s="103"/>
      <c r="IE52" s="103"/>
      <c r="IF52" s="103"/>
      <c r="IG52" s="103"/>
      <c r="IH52" s="103"/>
      <c r="II52" s="103"/>
      <c r="IJ52" s="103">
        <f>データ!$E$11</f>
        <v>42736</v>
      </c>
      <c r="IK52" s="103"/>
      <c r="IL52" s="103"/>
      <c r="IM52" s="103"/>
      <c r="IN52" s="103"/>
      <c r="IO52" s="103"/>
      <c r="IP52" s="103"/>
      <c r="IQ52" s="103"/>
      <c r="IR52" s="103"/>
      <c r="IS52" s="103"/>
      <c r="IT52" s="103"/>
      <c r="IU52" s="103"/>
      <c r="IV52" s="103"/>
      <c r="IW52" s="103"/>
      <c r="IX52" s="103">
        <f>データ!$F$11</f>
        <v>43101</v>
      </c>
      <c r="IY52" s="103"/>
      <c r="IZ52" s="103"/>
      <c r="JA52" s="103"/>
      <c r="JB52" s="103"/>
      <c r="JC52" s="103"/>
      <c r="JD52" s="103"/>
      <c r="JE52" s="103"/>
      <c r="JF52" s="103"/>
      <c r="JG52" s="103"/>
      <c r="JH52" s="103"/>
      <c r="JI52" s="103"/>
      <c r="JJ52" s="103"/>
      <c r="JK52" s="103"/>
      <c r="JL52" s="6"/>
      <c r="JM52" s="6"/>
      <c r="JN52" s="6"/>
      <c r="JO52" s="6"/>
      <c r="JP52" s="6"/>
      <c r="JQ52" s="6"/>
      <c r="JR52" s="6"/>
      <c r="JS52" s="6"/>
      <c r="JT52" s="6"/>
      <c r="JU52" s="6"/>
      <c r="JV52" s="6"/>
      <c r="JW52" s="6"/>
      <c r="JX52" s="6"/>
      <c r="JY52" s="6"/>
      <c r="JZ52" s="6"/>
      <c r="KA52" s="6"/>
      <c r="KB52" s="6"/>
      <c r="KC52" s="6"/>
      <c r="KD52" s="6"/>
      <c r="KE52" s="6"/>
      <c r="KF52" s="6"/>
      <c r="KG52" s="6"/>
      <c r="KH52" s="103">
        <f>データ!$B$11</f>
        <v>41640</v>
      </c>
      <c r="KI52" s="103"/>
      <c r="KJ52" s="103"/>
      <c r="KK52" s="103"/>
      <c r="KL52" s="103"/>
      <c r="KM52" s="103"/>
      <c r="KN52" s="103"/>
      <c r="KO52" s="103"/>
      <c r="KP52" s="103"/>
      <c r="KQ52" s="103"/>
      <c r="KR52" s="103"/>
      <c r="KS52" s="103"/>
      <c r="KT52" s="103"/>
      <c r="KU52" s="103"/>
      <c r="KV52" s="103">
        <f>データ!$C$11</f>
        <v>42005</v>
      </c>
      <c r="KW52" s="103"/>
      <c r="KX52" s="103"/>
      <c r="KY52" s="103"/>
      <c r="KZ52" s="103"/>
      <c r="LA52" s="103"/>
      <c r="LB52" s="103"/>
      <c r="LC52" s="103"/>
      <c r="LD52" s="103"/>
      <c r="LE52" s="103"/>
      <c r="LF52" s="103"/>
      <c r="LG52" s="103"/>
      <c r="LH52" s="103"/>
      <c r="LI52" s="103"/>
      <c r="LJ52" s="103">
        <f>データ!$D$11</f>
        <v>42370</v>
      </c>
      <c r="LK52" s="103"/>
      <c r="LL52" s="103"/>
      <c r="LM52" s="103"/>
      <c r="LN52" s="103"/>
      <c r="LO52" s="103"/>
      <c r="LP52" s="103"/>
      <c r="LQ52" s="103"/>
      <c r="LR52" s="103"/>
      <c r="LS52" s="103"/>
      <c r="LT52" s="103"/>
      <c r="LU52" s="103"/>
      <c r="LV52" s="103"/>
      <c r="LW52" s="103"/>
      <c r="LX52" s="103">
        <f>データ!$E$11</f>
        <v>42736</v>
      </c>
      <c r="LY52" s="103"/>
      <c r="LZ52" s="103"/>
      <c r="MA52" s="103"/>
      <c r="MB52" s="103"/>
      <c r="MC52" s="103"/>
      <c r="MD52" s="103"/>
      <c r="ME52" s="103"/>
      <c r="MF52" s="103"/>
      <c r="MG52" s="103"/>
      <c r="MH52" s="103"/>
      <c r="MI52" s="103"/>
      <c r="MJ52" s="103"/>
      <c r="MK52" s="103"/>
      <c r="ML52" s="103">
        <f>データ!$F$11</f>
        <v>43101</v>
      </c>
      <c r="MM52" s="103"/>
      <c r="MN52" s="103"/>
      <c r="MO52" s="103"/>
      <c r="MP52" s="103"/>
      <c r="MQ52" s="103"/>
      <c r="MR52" s="103"/>
      <c r="MS52" s="103"/>
      <c r="MT52" s="103"/>
      <c r="MU52" s="103"/>
      <c r="MV52" s="103"/>
      <c r="MW52" s="103"/>
      <c r="MX52" s="103"/>
      <c r="MY52" s="103"/>
      <c r="MZ52" s="6"/>
      <c r="NA52" s="6"/>
      <c r="NB52" s="6"/>
      <c r="NC52" s="6"/>
      <c r="ND52" s="6"/>
      <c r="NE52" s="6"/>
      <c r="NF52" s="6"/>
      <c r="NG52" s="4"/>
      <c r="NH52" s="2"/>
      <c r="NI52" s="121"/>
      <c r="NJ52" s="122"/>
      <c r="NK52" s="122"/>
      <c r="NL52" s="122"/>
      <c r="NM52" s="122"/>
      <c r="NN52" s="122"/>
      <c r="NO52" s="122"/>
      <c r="NP52" s="122"/>
      <c r="NQ52" s="122"/>
      <c r="NR52" s="122"/>
      <c r="NS52" s="122"/>
      <c r="NT52" s="122"/>
      <c r="NU52" s="122"/>
      <c r="NV52" s="122"/>
      <c r="NW52" s="123"/>
    </row>
    <row r="53" spans="1:387" ht="13.5" customHeight="1" x14ac:dyDescent="0.2">
      <c r="A53" s="4"/>
      <c r="B53" s="9"/>
      <c r="C53" s="6"/>
      <c r="D53" s="6"/>
      <c r="E53" s="6"/>
      <c r="F53" s="6"/>
      <c r="I53" s="104" t="s">
        <v>2</v>
      </c>
      <c r="J53" s="104"/>
      <c r="K53" s="104"/>
      <c r="L53" s="104"/>
      <c r="M53" s="104"/>
      <c r="N53" s="104"/>
      <c r="O53" s="104"/>
      <c r="P53" s="104"/>
      <c r="Q53" s="104"/>
      <c r="R53" s="105">
        <f>データ!BF7</f>
        <v>39.700000000000003</v>
      </c>
      <c r="S53" s="105"/>
      <c r="T53" s="105"/>
      <c r="U53" s="105"/>
      <c r="V53" s="105"/>
      <c r="W53" s="105"/>
      <c r="X53" s="105"/>
      <c r="Y53" s="105"/>
      <c r="Z53" s="105"/>
      <c r="AA53" s="105"/>
      <c r="AB53" s="105"/>
      <c r="AC53" s="105"/>
      <c r="AD53" s="105"/>
      <c r="AE53" s="105"/>
      <c r="AF53" s="105">
        <f>データ!BG7</f>
        <v>51.5</v>
      </c>
      <c r="AG53" s="105"/>
      <c r="AH53" s="105"/>
      <c r="AI53" s="105"/>
      <c r="AJ53" s="105"/>
      <c r="AK53" s="105"/>
      <c r="AL53" s="105"/>
      <c r="AM53" s="105"/>
      <c r="AN53" s="105"/>
      <c r="AO53" s="105"/>
      <c r="AP53" s="105"/>
      <c r="AQ53" s="105"/>
      <c r="AR53" s="105"/>
      <c r="AS53" s="105"/>
      <c r="AT53" s="105">
        <f>データ!BH7</f>
        <v>57.4</v>
      </c>
      <c r="AU53" s="105"/>
      <c r="AV53" s="105"/>
      <c r="AW53" s="105"/>
      <c r="AX53" s="105"/>
      <c r="AY53" s="105"/>
      <c r="AZ53" s="105"/>
      <c r="BA53" s="105"/>
      <c r="BB53" s="105"/>
      <c r="BC53" s="105"/>
      <c r="BD53" s="105"/>
      <c r="BE53" s="105"/>
      <c r="BF53" s="105"/>
      <c r="BG53" s="105"/>
      <c r="BH53" s="105">
        <f>データ!BI7</f>
        <v>59.4</v>
      </c>
      <c r="BI53" s="105"/>
      <c r="BJ53" s="105"/>
      <c r="BK53" s="105"/>
      <c r="BL53" s="105"/>
      <c r="BM53" s="105"/>
      <c r="BN53" s="105"/>
      <c r="BO53" s="105"/>
      <c r="BP53" s="105"/>
      <c r="BQ53" s="105"/>
      <c r="BR53" s="105"/>
      <c r="BS53" s="105"/>
      <c r="BT53" s="105"/>
      <c r="BU53" s="105"/>
      <c r="BV53" s="105">
        <f>データ!BJ7</f>
        <v>54.2</v>
      </c>
      <c r="BW53" s="105"/>
      <c r="BX53" s="105"/>
      <c r="BY53" s="105"/>
      <c r="BZ53" s="105"/>
      <c r="CA53" s="105"/>
      <c r="CB53" s="105"/>
      <c r="CC53" s="105"/>
      <c r="CD53" s="105"/>
      <c r="CE53" s="105"/>
      <c r="CF53" s="105"/>
      <c r="CG53" s="105"/>
      <c r="CH53" s="105"/>
      <c r="CI53" s="105"/>
      <c r="CJ53" s="6"/>
      <c r="CK53" s="6"/>
      <c r="CL53" s="6"/>
      <c r="CM53" s="6"/>
      <c r="CN53" s="6"/>
      <c r="CO53" s="6"/>
      <c r="CP53" s="6"/>
      <c r="CQ53" s="6"/>
      <c r="CR53" s="6"/>
      <c r="CS53" s="6"/>
      <c r="CT53" s="6"/>
      <c r="CU53" s="6"/>
      <c r="CV53" s="6"/>
      <c r="CW53" s="104" t="s">
        <v>2</v>
      </c>
      <c r="CX53" s="104"/>
      <c r="CY53" s="104"/>
      <c r="CZ53" s="104"/>
      <c r="DA53" s="104"/>
      <c r="DB53" s="104"/>
      <c r="DC53" s="104"/>
      <c r="DD53" s="104"/>
      <c r="DE53" s="104"/>
      <c r="DF53" s="105">
        <f>データ!BQ7</f>
        <v>34.1</v>
      </c>
      <c r="DG53" s="105"/>
      <c r="DH53" s="105"/>
      <c r="DI53" s="105"/>
      <c r="DJ53" s="105"/>
      <c r="DK53" s="105"/>
      <c r="DL53" s="105"/>
      <c r="DM53" s="105"/>
      <c r="DN53" s="105"/>
      <c r="DO53" s="105"/>
      <c r="DP53" s="105"/>
      <c r="DQ53" s="105"/>
      <c r="DR53" s="105"/>
      <c r="DS53" s="105"/>
      <c r="DT53" s="105">
        <f>データ!BR7</f>
        <v>34.1</v>
      </c>
      <c r="DU53" s="105"/>
      <c r="DV53" s="105"/>
      <c r="DW53" s="105"/>
      <c r="DX53" s="105"/>
      <c r="DY53" s="105"/>
      <c r="DZ53" s="105"/>
      <c r="EA53" s="105"/>
      <c r="EB53" s="105"/>
      <c r="EC53" s="105"/>
      <c r="ED53" s="105"/>
      <c r="EE53" s="105"/>
      <c r="EF53" s="105"/>
      <c r="EG53" s="105"/>
      <c r="EH53" s="105">
        <f>データ!BS7</f>
        <v>34.1</v>
      </c>
      <c r="EI53" s="105"/>
      <c r="EJ53" s="105"/>
      <c r="EK53" s="105"/>
      <c r="EL53" s="105"/>
      <c r="EM53" s="105"/>
      <c r="EN53" s="105"/>
      <c r="EO53" s="105"/>
      <c r="EP53" s="105"/>
      <c r="EQ53" s="105"/>
      <c r="ER53" s="105"/>
      <c r="ES53" s="105"/>
      <c r="ET53" s="105"/>
      <c r="EU53" s="105"/>
      <c r="EV53" s="105">
        <f>データ!BT7</f>
        <v>33.799999999999997</v>
      </c>
      <c r="EW53" s="105"/>
      <c r="EX53" s="105"/>
      <c r="EY53" s="105"/>
      <c r="EZ53" s="105"/>
      <c r="FA53" s="105"/>
      <c r="FB53" s="105"/>
      <c r="FC53" s="105"/>
      <c r="FD53" s="105"/>
      <c r="FE53" s="105"/>
      <c r="FF53" s="105"/>
      <c r="FG53" s="105"/>
      <c r="FH53" s="105"/>
      <c r="FI53" s="105"/>
      <c r="FJ53" s="105">
        <f>データ!BU7</f>
        <v>35</v>
      </c>
      <c r="FK53" s="105"/>
      <c r="FL53" s="105"/>
      <c r="FM53" s="105"/>
      <c r="FN53" s="105"/>
      <c r="FO53" s="105"/>
      <c r="FP53" s="105"/>
      <c r="FQ53" s="105"/>
      <c r="FR53" s="105"/>
      <c r="FS53" s="105"/>
      <c r="FT53" s="105"/>
      <c r="FU53" s="105"/>
      <c r="FV53" s="105"/>
      <c r="FW53" s="105"/>
      <c r="FX53" s="6"/>
      <c r="FY53" s="6"/>
      <c r="FZ53" s="6"/>
      <c r="GA53" s="6"/>
      <c r="GB53" s="6"/>
      <c r="GC53" s="6"/>
      <c r="GD53" s="6"/>
      <c r="GE53" s="6"/>
      <c r="GF53" s="6"/>
      <c r="GG53" s="6"/>
      <c r="GH53" s="6"/>
      <c r="GI53" s="6"/>
      <c r="GJ53" s="6"/>
      <c r="GK53" s="104" t="s">
        <v>2</v>
      </c>
      <c r="GL53" s="104"/>
      <c r="GM53" s="104"/>
      <c r="GN53" s="104"/>
      <c r="GO53" s="104"/>
      <c r="GP53" s="104"/>
      <c r="GQ53" s="104"/>
      <c r="GR53" s="104"/>
      <c r="GS53" s="104"/>
      <c r="GT53" s="105">
        <f>データ!CB7</f>
        <v>0</v>
      </c>
      <c r="GU53" s="105"/>
      <c r="GV53" s="105"/>
      <c r="GW53" s="105"/>
      <c r="GX53" s="105"/>
      <c r="GY53" s="105"/>
      <c r="GZ53" s="105"/>
      <c r="HA53" s="105"/>
      <c r="HB53" s="105"/>
      <c r="HC53" s="105"/>
      <c r="HD53" s="105"/>
      <c r="HE53" s="105"/>
      <c r="HF53" s="105"/>
      <c r="HG53" s="105"/>
      <c r="HH53" s="105">
        <f>データ!CC7</f>
        <v>0</v>
      </c>
      <c r="HI53" s="105"/>
      <c r="HJ53" s="105"/>
      <c r="HK53" s="105"/>
      <c r="HL53" s="105"/>
      <c r="HM53" s="105"/>
      <c r="HN53" s="105"/>
      <c r="HO53" s="105"/>
      <c r="HP53" s="105"/>
      <c r="HQ53" s="105"/>
      <c r="HR53" s="105"/>
      <c r="HS53" s="105"/>
      <c r="HT53" s="105"/>
      <c r="HU53" s="105"/>
      <c r="HV53" s="105">
        <f>データ!CD7</f>
        <v>0</v>
      </c>
      <c r="HW53" s="105"/>
      <c r="HX53" s="105"/>
      <c r="HY53" s="105"/>
      <c r="HZ53" s="105"/>
      <c r="IA53" s="105"/>
      <c r="IB53" s="105"/>
      <c r="IC53" s="105"/>
      <c r="ID53" s="105"/>
      <c r="IE53" s="105"/>
      <c r="IF53" s="105"/>
      <c r="IG53" s="105"/>
      <c r="IH53" s="105"/>
      <c r="II53" s="105"/>
      <c r="IJ53" s="105">
        <f>データ!CE7</f>
        <v>0</v>
      </c>
      <c r="IK53" s="105"/>
      <c r="IL53" s="105"/>
      <c r="IM53" s="105"/>
      <c r="IN53" s="105"/>
      <c r="IO53" s="105"/>
      <c r="IP53" s="105"/>
      <c r="IQ53" s="105"/>
      <c r="IR53" s="105"/>
      <c r="IS53" s="105"/>
      <c r="IT53" s="105"/>
      <c r="IU53" s="105"/>
      <c r="IV53" s="105"/>
      <c r="IW53" s="105"/>
      <c r="IX53" s="105">
        <f>データ!CF7</f>
        <v>0</v>
      </c>
      <c r="IY53" s="105"/>
      <c r="IZ53" s="105"/>
      <c r="JA53" s="105"/>
      <c r="JB53" s="105"/>
      <c r="JC53" s="105"/>
      <c r="JD53" s="105"/>
      <c r="JE53" s="105"/>
      <c r="JF53" s="105"/>
      <c r="JG53" s="105"/>
      <c r="JH53" s="105"/>
      <c r="JI53" s="105"/>
      <c r="JJ53" s="105"/>
      <c r="JK53" s="105"/>
      <c r="JL53" s="6"/>
      <c r="JM53" s="6"/>
      <c r="JN53" s="6"/>
      <c r="JO53" s="6"/>
      <c r="JP53" s="6"/>
      <c r="JQ53" s="6"/>
      <c r="JR53" s="6"/>
      <c r="JS53" s="6"/>
      <c r="JT53" s="6"/>
      <c r="JU53" s="6"/>
      <c r="JV53" s="6"/>
      <c r="JW53" s="6"/>
      <c r="JX53" s="6"/>
      <c r="JY53" s="104" t="s">
        <v>2</v>
      </c>
      <c r="JZ53" s="104"/>
      <c r="KA53" s="104"/>
      <c r="KB53" s="104"/>
      <c r="KC53" s="104"/>
      <c r="KD53" s="104"/>
      <c r="KE53" s="104"/>
      <c r="KF53" s="104"/>
      <c r="KG53" s="104"/>
      <c r="KH53" s="106">
        <f>データ!CM7</f>
        <v>23682</v>
      </c>
      <c r="KI53" s="106"/>
      <c r="KJ53" s="106"/>
      <c r="KK53" s="106"/>
      <c r="KL53" s="106"/>
      <c r="KM53" s="106"/>
      <c r="KN53" s="106"/>
      <c r="KO53" s="106"/>
      <c r="KP53" s="106"/>
      <c r="KQ53" s="106"/>
      <c r="KR53" s="106"/>
      <c r="KS53" s="106"/>
      <c r="KT53" s="106"/>
      <c r="KU53" s="106"/>
      <c r="KV53" s="106">
        <f>データ!CN7</f>
        <v>39124</v>
      </c>
      <c r="KW53" s="106"/>
      <c r="KX53" s="106"/>
      <c r="KY53" s="106"/>
      <c r="KZ53" s="106"/>
      <c r="LA53" s="106"/>
      <c r="LB53" s="106"/>
      <c r="LC53" s="106"/>
      <c r="LD53" s="106"/>
      <c r="LE53" s="106"/>
      <c r="LF53" s="106"/>
      <c r="LG53" s="106"/>
      <c r="LH53" s="106"/>
      <c r="LI53" s="106"/>
      <c r="LJ53" s="106">
        <f>データ!CO7</f>
        <v>41009</v>
      </c>
      <c r="LK53" s="106"/>
      <c r="LL53" s="106"/>
      <c r="LM53" s="106"/>
      <c r="LN53" s="106"/>
      <c r="LO53" s="106"/>
      <c r="LP53" s="106"/>
      <c r="LQ53" s="106"/>
      <c r="LR53" s="106"/>
      <c r="LS53" s="106"/>
      <c r="LT53" s="106"/>
      <c r="LU53" s="106"/>
      <c r="LV53" s="106"/>
      <c r="LW53" s="106"/>
      <c r="LX53" s="106">
        <f>データ!CP7</f>
        <v>43231</v>
      </c>
      <c r="LY53" s="106"/>
      <c r="LZ53" s="106"/>
      <c r="MA53" s="106"/>
      <c r="MB53" s="106"/>
      <c r="MC53" s="106"/>
      <c r="MD53" s="106"/>
      <c r="ME53" s="106"/>
      <c r="MF53" s="106"/>
      <c r="MG53" s="106"/>
      <c r="MH53" s="106"/>
      <c r="MI53" s="106"/>
      <c r="MJ53" s="106"/>
      <c r="MK53" s="106"/>
      <c r="ML53" s="106">
        <f>データ!CQ7</f>
        <v>39865</v>
      </c>
      <c r="MM53" s="106"/>
      <c r="MN53" s="106"/>
      <c r="MO53" s="106"/>
      <c r="MP53" s="106"/>
      <c r="MQ53" s="106"/>
      <c r="MR53" s="106"/>
      <c r="MS53" s="106"/>
      <c r="MT53" s="106"/>
      <c r="MU53" s="106"/>
      <c r="MV53" s="106"/>
      <c r="MW53" s="106"/>
      <c r="MX53" s="106"/>
      <c r="MY53" s="106"/>
      <c r="MZ53" s="6"/>
      <c r="NA53" s="6"/>
      <c r="NB53" s="6"/>
      <c r="NC53" s="6"/>
      <c r="ND53" s="6"/>
      <c r="NE53" s="6"/>
      <c r="NF53" s="6"/>
      <c r="NG53" s="4"/>
      <c r="NH53" s="2"/>
      <c r="NI53" s="121"/>
      <c r="NJ53" s="122"/>
      <c r="NK53" s="122"/>
      <c r="NL53" s="122"/>
      <c r="NM53" s="122"/>
      <c r="NN53" s="122"/>
      <c r="NO53" s="122"/>
      <c r="NP53" s="122"/>
      <c r="NQ53" s="122"/>
      <c r="NR53" s="122"/>
      <c r="NS53" s="122"/>
      <c r="NT53" s="122"/>
      <c r="NU53" s="122"/>
      <c r="NV53" s="122"/>
      <c r="NW53" s="123"/>
    </row>
    <row r="54" spans="1:387" ht="13.5" customHeight="1" x14ac:dyDescent="0.2">
      <c r="A54" s="4"/>
      <c r="B54" s="9"/>
      <c r="C54" s="6"/>
      <c r="D54" s="6"/>
      <c r="E54" s="6"/>
      <c r="F54" s="6"/>
      <c r="G54" s="6"/>
      <c r="H54" s="6"/>
      <c r="I54" s="104" t="s">
        <v>52</v>
      </c>
      <c r="J54" s="104"/>
      <c r="K54" s="104"/>
      <c r="L54" s="104"/>
      <c r="M54" s="104"/>
      <c r="N54" s="104"/>
      <c r="O54" s="104"/>
      <c r="P54" s="104"/>
      <c r="Q54" s="104"/>
      <c r="R54" s="105">
        <f>データ!BK7</f>
        <v>22.9</v>
      </c>
      <c r="S54" s="105"/>
      <c r="T54" s="105"/>
      <c r="U54" s="105"/>
      <c r="V54" s="105"/>
      <c r="W54" s="105"/>
      <c r="X54" s="105"/>
      <c r="Y54" s="105"/>
      <c r="Z54" s="105"/>
      <c r="AA54" s="105"/>
      <c r="AB54" s="105"/>
      <c r="AC54" s="105"/>
      <c r="AD54" s="105"/>
      <c r="AE54" s="105"/>
      <c r="AF54" s="105">
        <f>データ!BL7</f>
        <v>26.9</v>
      </c>
      <c r="AG54" s="105"/>
      <c r="AH54" s="105"/>
      <c r="AI54" s="105"/>
      <c r="AJ54" s="105"/>
      <c r="AK54" s="105"/>
      <c r="AL54" s="105"/>
      <c r="AM54" s="105"/>
      <c r="AN54" s="105"/>
      <c r="AO54" s="105"/>
      <c r="AP54" s="105"/>
      <c r="AQ54" s="105"/>
      <c r="AR54" s="105"/>
      <c r="AS54" s="105"/>
      <c r="AT54" s="105">
        <f>データ!BM7</f>
        <v>27.9</v>
      </c>
      <c r="AU54" s="105"/>
      <c r="AV54" s="105"/>
      <c r="AW54" s="105"/>
      <c r="AX54" s="105"/>
      <c r="AY54" s="105"/>
      <c r="AZ54" s="105"/>
      <c r="BA54" s="105"/>
      <c r="BB54" s="105"/>
      <c r="BC54" s="105"/>
      <c r="BD54" s="105"/>
      <c r="BE54" s="105"/>
      <c r="BF54" s="105"/>
      <c r="BG54" s="105"/>
      <c r="BH54" s="105">
        <f>データ!BN7</f>
        <v>28.1</v>
      </c>
      <c r="BI54" s="105"/>
      <c r="BJ54" s="105"/>
      <c r="BK54" s="105"/>
      <c r="BL54" s="105"/>
      <c r="BM54" s="105"/>
      <c r="BN54" s="105"/>
      <c r="BO54" s="105"/>
      <c r="BP54" s="105"/>
      <c r="BQ54" s="105"/>
      <c r="BR54" s="105"/>
      <c r="BS54" s="105"/>
      <c r="BT54" s="105"/>
      <c r="BU54" s="105"/>
      <c r="BV54" s="105">
        <f>データ!BO7</f>
        <v>27</v>
      </c>
      <c r="BW54" s="105"/>
      <c r="BX54" s="105"/>
      <c r="BY54" s="105"/>
      <c r="BZ54" s="105"/>
      <c r="CA54" s="105"/>
      <c r="CB54" s="105"/>
      <c r="CC54" s="105"/>
      <c r="CD54" s="105"/>
      <c r="CE54" s="105"/>
      <c r="CF54" s="105"/>
      <c r="CG54" s="105"/>
      <c r="CH54" s="105"/>
      <c r="CI54" s="105"/>
      <c r="CJ54" s="6"/>
      <c r="CK54" s="6"/>
      <c r="CL54" s="6"/>
      <c r="CM54" s="6"/>
      <c r="CN54" s="6"/>
      <c r="CO54" s="6"/>
      <c r="CP54" s="6"/>
      <c r="CQ54" s="6"/>
      <c r="CR54" s="6"/>
      <c r="CS54" s="6"/>
      <c r="CT54" s="6"/>
      <c r="CU54" s="6"/>
      <c r="CV54" s="6"/>
      <c r="CW54" s="104" t="s">
        <v>52</v>
      </c>
      <c r="CX54" s="104"/>
      <c r="CY54" s="104"/>
      <c r="CZ54" s="104"/>
      <c r="DA54" s="104"/>
      <c r="DB54" s="104"/>
      <c r="DC54" s="104"/>
      <c r="DD54" s="104"/>
      <c r="DE54" s="104"/>
      <c r="DF54" s="105">
        <f>データ!BV7</f>
        <v>45.2</v>
      </c>
      <c r="DG54" s="105"/>
      <c r="DH54" s="105"/>
      <c r="DI54" s="105"/>
      <c r="DJ54" s="105"/>
      <c r="DK54" s="105"/>
      <c r="DL54" s="105"/>
      <c r="DM54" s="105"/>
      <c r="DN54" s="105"/>
      <c r="DO54" s="105"/>
      <c r="DP54" s="105"/>
      <c r="DQ54" s="105"/>
      <c r="DR54" s="105"/>
      <c r="DS54" s="105"/>
      <c r="DT54" s="105">
        <f>データ!BW7</f>
        <v>35.4</v>
      </c>
      <c r="DU54" s="105"/>
      <c r="DV54" s="105"/>
      <c r="DW54" s="105"/>
      <c r="DX54" s="105"/>
      <c r="DY54" s="105"/>
      <c r="DZ54" s="105"/>
      <c r="EA54" s="105"/>
      <c r="EB54" s="105"/>
      <c r="EC54" s="105"/>
      <c r="ED54" s="105"/>
      <c r="EE54" s="105"/>
      <c r="EF54" s="105"/>
      <c r="EG54" s="105"/>
      <c r="EH54" s="105">
        <f>データ!BX7</f>
        <v>38</v>
      </c>
      <c r="EI54" s="105"/>
      <c r="EJ54" s="105"/>
      <c r="EK54" s="105"/>
      <c r="EL54" s="105"/>
      <c r="EM54" s="105"/>
      <c r="EN54" s="105"/>
      <c r="EO54" s="105"/>
      <c r="EP54" s="105"/>
      <c r="EQ54" s="105"/>
      <c r="ER54" s="105"/>
      <c r="ES54" s="105"/>
      <c r="ET54" s="105"/>
      <c r="EU54" s="105"/>
      <c r="EV54" s="105">
        <f>データ!BY7</f>
        <v>35</v>
      </c>
      <c r="EW54" s="105"/>
      <c r="EX54" s="105"/>
      <c r="EY54" s="105"/>
      <c r="EZ54" s="105"/>
      <c r="FA54" s="105"/>
      <c r="FB54" s="105"/>
      <c r="FC54" s="105"/>
      <c r="FD54" s="105"/>
      <c r="FE54" s="105"/>
      <c r="FF54" s="105"/>
      <c r="FG54" s="105"/>
      <c r="FH54" s="105"/>
      <c r="FI54" s="105"/>
      <c r="FJ54" s="105">
        <f>データ!BZ7</f>
        <v>37.4</v>
      </c>
      <c r="FK54" s="105"/>
      <c r="FL54" s="105"/>
      <c r="FM54" s="105"/>
      <c r="FN54" s="105"/>
      <c r="FO54" s="105"/>
      <c r="FP54" s="105"/>
      <c r="FQ54" s="105"/>
      <c r="FR54" s="105"/>
      <c r="FS54" s="105"/>
      <c r="FT54" s="105"/>
      <c r="FU54" s="105"/>
      <c r="FV54" s="105"/>
      <c r="FW54" s="105"/>
      <c r="FX54" s="6"/>
      <c r="FY54" s="6"/>
      <c r="FZ54" s="6"/>
      <c r="GA54" s="6"/>
      <c r="GB54" s="6"/>
      <c r="GC54" s="6"/>
      <c r="GD54" s="6"/>
      <c r="GE54" s="6"/>
      <c r="GF54" s="6"/>
      <c r="GG54" s="6"/>
      <c r="GH54" s="6"/>
      <c r="GI54" s="6"/>
      <c r="GJ54" s="6"/>
      <c r="GK54" s="104" t="s">
        <v>52</v>
      </c>
      <c r="GL54" s="104"/>
      <c r="GM54" s="104"/>
      <c r="GN54" s="104"/>
      <c r="GO54" s="104"/>
      <c r="GP54" s="104"/>
      <c r="GQ54" s="104"/>
      <c r="GR54" s="104"/>
      <c r="GS54" s="104"/>
      <c r="GT54" s="105">
        <f>データ!CG7</f>
        <v>-20.3</v>
      </c>
      <c r="GU54" s="105"/>
      <c r="GV54" s="105"/>
      <c r="GW54" s="105"/>
      <c r="GX54" s="105"/>
      <c r="GY54" s="105"/>
      <c r="GZ54" s="105"/>
      <c r="HA54" s="105"/>
      <c r="HB54" s="105"/>
      <c r="HC54" s="105"/>
      <c r="HD54" s="105"/>
      <c r="HE54" s="105"/>
      <c r="HF54" s="105"/>
      <c r="HG54" s="105"/>
      <c r="HH54" s="105">
        <f>データ!CH7</f>
        <v>-13.1</v>
      </c>
      <c r="HI54" s="105"/>
      <c r="HJ54" s="105"/>
      <c r="HK54" s="105"/>
      <c r="HL54" s="105"/>
      <c r="HM54" s="105"/>
      <c r="HN54" s="105"/>
      <c r="HO54" s="105"/>
      <c r="HP54" s="105"/>
      <c r="HQ54" s="105"/>
      <c r="HR54" s="105"/>
      <c r="HS54" s="105"/>
      <c r="HT54" s="105"/>
      <c r="HU54" s="105"/>
      <c r="HV54" s="105">
        <f>データ!CI7</f>
        <v>-11.5</v>
      </c>
      <c r="HW54" s="105"/>
      <c r="HX54" s="105"/>
      <c r="HY54" s="105"/>
      <c r="HZ54" s="105"/>
      <c r="IA54" s="105"/>
      <c r="IB54" s="105"/>
      <c r="IC54" s="105"/>
      <c r="ID54" s="105"/>
      <c r="IE54" s="105"/>
      <c r="IF54" s="105"/>
      <c r="IG54" s="105"/>
      <c r="IH54" s="105"/>
      <c r="II54" s="105"/>
      <c r="IJ54" s="105">
        <f>データ!CJ7</f>
        <v>-9.3000000000000007</v>
      </c>
      <c r="IK54" s="105"/>
      <c r="IL54" s="105"/>
      <c r="IM54" s="105"/>
      <c r="IN54" s="105"/>
      <c r="IO54" s="105"/>
      <c r="IP54" s="105"/>
      <c r="IQ54" s="105"/>
      <c r="IR54" s="105"/>
      <c r="IS54" s="105"/>
      <c r="IT54" s="105"/>
      <c r="IU54" s="105"/>
      <c r="IV54" s="105"/>
      <c r="IW54" s="105"/>
      <c r="IX54" s="105">
        <f>データ!CK7</f>
        <v>-11.8</v>
      </c>
      <c r="IY54" s="105"/>
      <c r="IZ54" s="105"/>
      <c r="JA54" s="105"/>
      <c r="JB54" s="105"/>
      <c r="JC54" s="105"/>
      <c r="JD54" s="105"/>
      <c r="JE54" s="105"/>
      <c r="JF54" s="105"/>
      <c r="JG54" s="105"/>
      <c r="JH54" s="105"/>
      <c r="JI54" s="105"/>
      <c r="JJ54" s="105"/>
      <c r="JK54" s="105"/>
      <c r="JL54" s="6"/>
      <c r="JM54" s="6"/>
      <c r="JN54" s="6"/>
      <c r="JO54" s="6"/>
      <c r="JP54" s="6"/>
      <c r="JQ54" s="6"/>
      <c r="JR54" s="6"/>
      <c r="JS54" s="6"/>
      <c r="JT54" s="6"/>
      <c r="JU54" s="6"/>
      <c r="JV54" s="6"/>
      <c r="JW54" s="6"/>
      <c r="JX54" s="6"/>
      <c r="JY54" s="104" t="s">
        <v>52</v>
      </c>
      <c r="JZ54" s="104"/>
      <c r="KA54" s="104"/>
      <c r="KB54" s="104"/>
      <c r="KC54" s="104"/>
      <c r="KD54" s="104"/>
      <c r="KE54" s="104"/>
      <c r="KF54" s="104"/>
      <c r="KG54" s="104"/>
      <c r="KH54" s="107">
        <f>データ!CR7</f>
        <v>155473</v>
      </c>
      <c r="KI54" s="108"/>
      <c r="KJ54" s="108"/>
      <c r="KK54" s="108"/>
      <c r="KL54" s="108"/>
      <c r="KM54" s="108"/>
      <c r="KN54" s="108"/>
      <c r="KO54" s="108"/>
      <c r="KP54" s="108"/>
      <c r="KQ54" s="108"/>
      <c r="KR54" s="108"/>
      <c r="KS54" s="108"/>
      <c r="KT54" s="108"/>
      <c r="KU54" s="109"/>
      <c r="KV54" s="107">
        <f>データ!CS7</f>
        <v>18016</v>
      </c>
      <c r="KW54" s="108"/>
      <c r="KX54" s="108"/>
      <c r="KY54" s="108"/>
      <c r="KZ54" s="108"/>
      <c r="LA54" s="108"/>
      <c r="LB54" s="108"/>
      <c r="LC54" s="108"/>
      <c r="LD54" s="108"/>
      <c r="LE54" s="108"/>
      <c r="LF54" s="108"/>
      <c r="LG54" s="108"/>
      <c r="LH54" s="108"/>
      <c r="LI54" s="109"/>
      <c r="LJ54" s="107">
        <f>データ!CT7</f>
        <v>15490</v>
      </c>
      <c r="LK54" s="108"/>
      <c r="LL54" s="108"/>
      <c r="LM54" s="108"/>
      <c r="LN54" s="108"/>
      <c r="LO54" s="108"/>
      <c r="LP54" s="108"/>
      <c r="LQ54" s="108"/>
      <c r="LR54" s="108"/>
      <c r="LS54" s="108"/>
      <c r="LT54" s="108"/>
      <c r="LU54" s="108"/>
      <c r="LV54" s="108"/>
      <c r="LW54" s="109"/>
      <c r="LX54" s="107">
        <f>データ!CU7</f>
        <v>13689</v>
      </c>
      <c r="LY54" s="108"/>
      <c r="LZ54" s="108"/>
      <c r="MA54" s="108"/>
      <c r="MB54" s="108"/>
      <c r="MC54" s="108"/>
      <c r="MD54" s="108"/>
      <c r="ME54" s="108"/>
      <c r="MF54" s="108"/>
      <c r="MG54" s="108"/>
      <c r="MH54" s="108"/>
      <c r="MI54" s="108"/>
      <c r="MJ54" s="108"/>
      <c r="MK54" s="109"/>
      <c r="ML54" s="107">
        <f>データ!CV7</f>
        <v>11731</v>
      </c>
      <c r="MM54" s="108"/>
      <c r="MN54" s="108"/>
      <c r="MO54" s="108"/>
      <c r="MP54" s="108"/>
      <c r="MQ54" s="108"/>
      <c r="MR54" s="108"/>
      <c r="MS54" s="108"/>
      <c r="MT54" s="108"/>
      <c r="MU54" s="108"/>
      <c r="MV54" s="108"/>
      <c r="MW54" s="108"/>
      <c r="MX54" s="108"/>
      <c r="MY54" s="109"/>
      <c r="MZ54" s="6"/>
      <c r="NA54" s="6"/>
      <c r="NB54" s="6"/>
      <c r="NC54" s="6"/>
      <c r="ND54" s="6"/>
      <c r="NE54" s="6"/>
      <c r="NF54" s="6"/>
      <c r="NG54" s="4"/>
      <c r="NH54" s="2"/>
      <c r="NI54" s="121"/>
      <c r="NJ54" s="122"/>
      <c r="NK54" s="122"/>
      <c r="NL54" s="122"/>
      <c r="NM54" s="122"/>
      <c r="NN54" s="122"/>
      <c r="NO54" s="122"/>
      <c r="NP54" s="122"/>
      <c r="NQ54" s="122"/>
      <c r="NR54" s="122"/>
      <c r="NS54" s="122"/>
      <c r="NT54" s="122"/>
      <c r="NU54" s="122"/>
      <c r="NV54" s="122"/>
      <c r="NW54" s="123"/>
    </row>
    <row r="55" spans="1:387" ht="13.5" customHeight="1" x14ac:dyDescent="0.2">
      <c r="A55" s="4"/>
      <c r="B55" s="9"/>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c r="IX55" s="6"/>
      <c r="IY55" s="6"/>
      <c r="IZ55" s="6"/>
      <c r="JA55" s="6"/>
      <c r="JB55" s="6"/>
      <c r="JC55" s="6"/>
      <c r="JD55" s="6"/>
      <c r="JE55" s="6"/>
      <c r="JF55" s="6"/>
      <c r="JG55" s="6"/>
      <c r="JH55" s="6"/>
      <c r="JI55" s="6"/>
      <c r="JJ55" s="6"/>
      <c r="JK55" s="6"/>
      <c r="JL55" s="6"/>
      <c r="JM55" s="6"/>
      <c r="JN55" s="6"/>
      <c r="JO55" s="6"/>
      <c r="JP55" s="6"/>
      <c r="JQ55" s="6"/>
      <c r="JR55" s="6"/>
      <c r="JS55" s="6"/>
      <c r="JT55" s="6"/>
      <c r="JU55" s="6"/>
      <c r="JV55" s="6"/>
      <c r="JW55" s="6"/>
      <c r="JX55" s="6"/>
      <c r="JY55" s="6"/>
      <c r="JZ55" s="6"/>
      <c r="KA55" s="6"/>
      <c r="KB55" s="6"/>
      <c r="KC55" s="6"/>
      <c r="KD55" s="6"/>
      <c r="KE55" s="6"/>
      <c r="KF55" s="6"/>
      <c r="KG55" s="6"/>
      <c r="KH55" s="6"/>
      <c r="KI55" s="6"/>
      <c r="KJ55" s="6"/>
      <c r="KK55" s="6"/>
      <c r="KL55" s="6"/>
      <c r="KM55" s="6"/>
      <c r="KN55" s="6"/>
      <c r="KO55" s="6"/>
      <c r="KP55" s="6"/>
      <c r="KQ55" s="6"/>
      <c r="KR55" s="6"/>
      <c r="KS55" s="6"/>
      <c r="KT55" s="6"/>
      <c r="KU55" s="6"/>
      <c r="KV55" s="6"/>
      <c r="KW55" s="6"/>
      <c r="KX55" s="6"/>
      <c r="KY55" s="6"/>
      <c r="KZ55" s="6"/>
      <c r="LA55" s="6"/>
      <c r="LB55" s="6"/>
      <c r="LC55" s="6"/>
      <c r="LD55" s="6"/>
      <c r="LE55" s="6"/>
      <c r="LF55" s="6"/>
      <c r="LG55" s="6"/>
      <c r="LH55" s="6"/>
      <c r="LI55" s="6"/>
      <c r="LJ55" s="6"/>
      <c r="LK55" s="6"/>
      <c r="LL55" s="6"/>
      <c r="LM55" s="6"/>
      <c r="LN55" s="6"/>
      <c r="LO55" s="6"/>
      <c r="LP55" s="6"/>
      <c r="LQ55" s="6"/>
      <c r="LR55" s="6"/>
      <c r="LS55" s="6"/>
      <c r="LT55" s="6"/>
      <c r="LU55" s="6"/>
      <c r="LV55" s="6"/>
      <c r="LW55" s="6"/>
      <c r="LX55" s="6"/>
      <c r="LY55" s="6"/>
      <c r="LZ55" s="6"/>
      <c r="MA55" s="6"/>
      <c r="MB55" s="6"/>
      <c r="MC55" s="6"/>
      <c r="MD55" s="6"/>
      <c r="ME55" s="6"/>
      <c r="MF55" s="6"/>
      <c r="MG55" s="6"/>
      <c r="MH55" s="6"/>
      <c r="MI55" s="6"/>
      <c r="MJ55" s="6"/>
      <c r="MK55" s="6"/>
      <c r="ML55" s="6"/>
      <c r="MM55" s="6"/>
      <c r="MN55" s="6"/>
      <c r="MO55" s="6"/>
      <c r="MP55" s="6"/>
      <c r="MQ55" s="6"/>
      <c r="MR55" s="6"/>
      <c r="MS55" s="6"/>
      <c r="MT55" s="6"/>
      <c r="MU55" s="6"/>
      <c r="MV55" s="6"/>
      <c r="MW55" s="6"/>
      <c r="MX55" s="6"/>
      <c r="MY55" s="6"/>
      <c r="MZ55" s="6"/>
      <c r="NA55" s="6"/>
      <c r="NB55" s="6"/>
      <c r="NC55" s="6"/>
      <c r="ND55" s="6"/>
      <c r="NE55" s="6"/>
      <c r="NF55" s="6"/>
      <c r="NG55" s="4"/>
      <c r="NH55" s="2"/>
      <c r="NI55" s="121"/>
      <c r="NJ55" s="122"/>
      <c r="NK55" s="122"/>
      <c r="NL55" s="122"/>
      <c r="NM55" s="122"/>
      <c r="NN55" s="122"/>
      <c r="NO55" s="122"/>
      <c r="NP55" s="122"/>
      <c r="NQ55" s="122"/>
      <c r="NR55" s="122"/>
      <c r="NS55" s="122"/>
      <c r="NT55" s="122"/>
      <c r="NU55" s="122"/>
      <c r="NV55" s="122"/>
      <c r="NW55" s="123"/>
    </row>
    <row r="56" spans="1:387" ht="13.5" customHeight="1" x14ac:dyDescent="0.2">
      <c r="A56" s="4"/>
      <c r="B56" s="9"/>
      <c r="C56" s="14"/>
      <c r="D56" s="6"/>
      <c r="E56" s="6"/>
      <c r="F56" s="6"/>
      <c r="G56" s="6"/>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6"/>
      <c r="CN56" s="6"/>
      <c r="CO56" s="6"/>
      <c r="CP56" s="6"/>
      <c r="CQ56" s="6"/>
      <c r="CR56" s="6"/>
      <c r="CS56" s="6"/>
      <c r="CT56" s="6"/>
      <c r="CU56" s="6"/>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c r="IW56" s="14"/>
      <c r="IX56" s="14"/>
      <c r="IY56" s="14"/>
      <c r="IZ56" s="14"/>
      <c r="JA56" s="14"/>
      <c r="JB56" s="14"/>
      <c r="JC56" s="14"/>
      <c r="JD56" s="14"/>
      <c r="JE56" s="14"/>
      <c r="JF56" s="14"/>
      <c r="JG56" s="14"/>
      <c r="JH56" s="14"/>
      <c r="JI56" s="14"/>
      <c r="JJ56" s="14"/>
      <c r="JK56" s="14"/>
      <c r="JL56" s="14"/>
      <c r="JM56" s="14"/>
      <c r="JN56" s="14"/>
      <c r="JO56" s="6"/>
      <c r="JP56" s="6"/>
      <c r="JQ56" s="6"/>
      <c r="JR56" s="6"/>
      <c r="JS56" s="6"/>
      <c r="JT56" s="6"/>
      <c r="JU56" s="6"/>
      <c r="JV56" s="6"/>
      <c r="JW56" s="6"/>
      <c r="JX56" s="14"/>
      <c r="JY56" s="14"/>
      <c r="JZ56" s="14"/>
      <c r="KA56" s="14"/>
      <c r="KB56" s="14"/>
      <c r="KC56" s="14"/>
      <c r="KD56" s="14"/>
      <c r="KE56" s="14"/>
      <c r="KF56" s="14"/>
      <c r="KG56" s="14"/>
      <c r="KH56" s="14"/>
      <c r="KI56" s="14"/>
      <c r="KJ56" s="14"/>
      <c r="KK56" s="14"/>
      <c r="KL56" s="14"/>
      <c r="KM56" s="14"/>
      <c r="KN56" s="14"/>
      <c r="KO56" s="14"/>
      <c r="KP56" s="14"/>
      <c r="KQ56" s="14"/>
      <c r="KR56" s="14"/>
      <c r="KS56" s="14"/>
      <c r="KT56" s="14"/>
      <c r="KU56" s="14"/>
      <c r="KV56" s="14"/>
      <c r="KW56" s="14"/>
      <c r="KX56" s="14"/>
      <c r="KY56" s="14"/>
      <c r="KZ56" s="14"/>
      <c r="LA56" s="14"/>
      <c r="LB56" s="14"/>
      <c r="LC56" s="14"/>
      <c r="LD56" s="14"/>
      <c r="LE56" s="14"/>
      <c r="LF56" s="14"/>
      <c r="LG56" s="14"/>
      <c r="LH56" s="14"/>
      <c r="LI56" s="14"/>
      <c r="LJ56" s="14"/>
      <c r="LK56" s="14"/>
      <c r="LL56" s="14"/>
      <c r="LM56" s="14"/>
      <c r="LN56" s="14"/>
      <c r="LO56" s="14"/>
      <c r="LP56" s="14"/>
      <c r="LQ56" s="14"/>
      <c r="LR56" s="14"/>
      <c r="LS56" s="14"/>
      <c r="LT56" s="14"/>
      <c r="LU56" s="14"/>
      <c r="LV56" s="14"/>
      <c r="LW56" s="14"/>
      <c r="LX56" s="14"/>
      <c r="LY56" s="14"/>
      <c r="LZ56" s="14"/>
      <c r="MA56" s="14"/>
      <c r="MB56" s="14"/>
      <c r="MC56" s="14"/>
      <c r="MD56" s="14"/>
      <c r="ME56" s="14"/>
      <c r="MF56" s="14"/>
      <c r="MG56" s="14"/>
      <c r="MH56" s="14"/>
      <c r="MI56" s="14"/>
      <c r="MJ56" s="14"/>
      <c r="MK56" s="14"/>
      <c r="ML56" s="14"/>
      <c r="MM56" s="14"/>
      <c r="MN56" s="14"/>
      <c r="MO56" s="14"/>
      <c r="MP56" s="14"/>
      <c r="MQ56" s="14"/>
      <c r="MR56" s="14"/>
      <c r="MS56" s="14"/>
      <c r="MT56" s="14"/>
      <c r="MU56" s="14"/>
      <c r="MV56" s="14"/>
      <c r="MW56" s="14"/>
      <c r="MX56" s="14"/>
      <c r="MY56" s="14"/>
      <c r="MZ56" s="14"/>
      <c r="NA56" s="14"/>
      <c r="NB56" s="14"/>
      <c r="NC56" s="14"/>
      <c r="ND56" s="14"/>
      <c r="NE56" s="14"/>
      <c r="NF56" s="14"/>
      <c r="NG56" s="4"/>
      <c r="NH56" s="2"/>
      <c r="NI56" s="121"/>
      <c r="NJ56" s="122"/>
      <c r="NK56" s="122"/>
      <c r="NL56" s="122"/>
      <c r="NM56" s="122"/>
      <c r="NN56" s="122"/>
      <c r="NO56" s="122"/>
      <c r="NP56" s="122"/>
      <c r="NQ56" s="122"/>
      <c r="NR56" s="122"/>
      <c r="NS56" s="122"/>
      <c r="NT56" s="122"/>
      <c r="NU56" s="122"/>
      <c r="NV56" s="122"/>
      <c r="NW56" s="123"/>
    </row>
    <row r="57" spans="1:387" ht="13.5" customHeight="1" x14ac:dyDescent="0.2">
      <c r="A57" s="4"/>
      <c r="B57" s="9"/>
      <c r="C57" s="14"/>
      <c r="D57" s="6"/>
      <c r="E57" s="6"/>
      <c r="F57" s="6"/>
      <c r="G57" s="6"/>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6"/>
      <c r="CN57" s="6"/>
      <c r="CO57" s="6"/>
      <c r="CP57" s="6"/>
      <c r="CQ57" s="6"/>
      <c r="CR57" s="6"/>
      <c r="CS57" s="6"/>
      <c r="CT57" s="6"/>
      <c r="CU57" s="6"/>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6"/>
      <c r="JP57" s="6"/>
      <c r="JQ57" s="6"/>
      <c r="JR57" s="6"/>
      <c r="JS57" s="6"/>
      <c r="JT57" s="6"/>
      <c r="JU57" s="6"/>
      <c r="JV57" s="6"/>
      <c r="JW57" s="6"/>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4"/>
      <c r="NH57" s="2"/>
      <c r="NI57" s="121"/>
      <c r="NJ57" s="122"/>
      <c r="NK57" s="122"/>
      <c r="NL57" s="122"/>
      <c r="NM57" s="122"/>
      <c r="NN57" s="122"/>
      <c r="NO57" s="122"/>
      <c r="NP57" s="122"/>
      <c r="NQ57" s="122"/>
      <c r="NR57" s="122"/>
      <c r="NS57" s="122"/>
      <c r="NT57" s="122"/>
      <c r="NU57" s="122"/>
      <c r="NV57" s="122"/>
      <c r="NW57" s="123"/>
    </row>
    <row r="58" spans="1:387" ht="13.5" customHeight="1" x14ac:dyDescent="0.2">
      <c r="A58" s="4"/>
      <c r="B58" s="9"/>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9"/>
      <c r="AF58" s="15"/>
      <c r="AG58" s="15"/>
      <c r="AH58" s="15"/>
      <c r="AI58" s="15"/>
      <c r="AJ58" s="15"/>
      <c r="AK58" s="15"/>
      <c r="AL58" s="15"/>
      <c r="AM58" s="15"/>
      <c r="AN58" s="15"/>
      <c r="AO58" s="15"/>
      <c r="AP58" s="15"/>
      <c r="AQ58" s="15"/>
      <c r="AR58" s="15"/>
      <c r="AS58" s="19"/>
      <c r="AT58" s="15"/>
      <c r="AU58" s="15"/>
      <c r="AV58" s="15"/>
      <c r="AW58" s="15"/>
      <c r="AX58" s="15"/>
      <c r="AY58" s="15"/>
      <c r="AZ58" s="15"/>
      <c r="BA58" s="15"/>
      <c r="BB58" s="15"/>
      <c r="BC58" s="15"/>
      <c r="BD58" s="15"/>
      <c r="BE58" s="15"/>
      <c r="BF58" s="6"/>
      <c r="BG58" s="6"/>
      <c r="BH58" s="15"/>
      <c r="BI58" s="15"/>
      <c r="BJ58" s="15"/>
      <c r="BK58" s="15"/>
      <c r="BL58" s="15"/>
      <c r="BM58" s="15"/>
      <c r="BN58" s="15"/>
      <c r="BO58" s="15"/>
      <c r="BP58" s="15"/>
      <c r="BQ58" s="15"/>
      <c r="BR58" s="15"/>
      <c r="BS58" s="15"/>
      <c r="BT58" s="19"/>
      <c r="BU58" s="15"/>
      <c r="BV58" s="15"/>
      <c r="BW58" s="15"/>
      <c r="BX58" s="15"/>
      <c r="BY58" s="15"/>
      <c r="BZ58" s="15"/>
      <c r="CA58" s="15"/>
      <c r="CB58" s="15"/>
      <c r="CC58" s="15"/>
      <c r="CD58" s="15"/>
      <c r="CE58" s="15"/>
      <c r="CF58" s="15"/>
      <c r="CG58" s="15"/>
      <c r="CH58" s="19"/>
      <c r="CI58" s="15"/>
      <c r="CJ58" s="15"/>
      <c r="CK58" s="15"/>
      <c r="CL58" s="15"/>
      <c r="CM58" s="15"/>
      <c r="CN58" s="15"/>
      <c r="CO58" s="15"/>
      <c r="CP58" s="15"/>
      <c r="CQ58" s="15"/>
      <c r="CR58" s="15"/>
      <c r="CS58" s="15"/>
      <c r="CT58" s="15"/>
      <c r="CU58" s="15"/>
      <c r="CV58" s="15"/>
      <c r="CW58" s="15"/>
      <c r="CX58" s="15"/>
      <c r="CY58" s="15"/>
      <c r="CZ58" s="15"/>
      <c r="DA58" s="19"/>
      <c r="DB58" s="15"/>
      <c r="DC58" s="15"/>
      <c r="DD58" s="15"/>
      <c r="DE58" s="15"/>
      <c r="DF58" s="15"/>
      <c r="DG58" s="15"/>
      <c r="DH58" s="15"/>
      <c r="DI58" s="15"/>
      <c r="DJ58" s="19"/>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6"/>
      <c r="GQ58" s="6"/>
      <c r="GR58" s="15"/>
      <c r="GS58" s="15"/>
      <c r="GT58" s="15"/>
      <c r="GU58" s="15"/>
      <c r="GV58" s="15"/>
      <c r="GW58" s="15"/>
      <c r="GX58" s="15"/>
      <c r="GY58" s="15"/>
      <c r="GZ58" s="15"/>
      <c r="HA58" s="15"/>
      <c r="HB58" s="15"/>
      <c r="HC58" s="15"/>
      <c r="HD58" s="19"/>
      <c r="HE58" s="15"/>
      <c r="HF58" s="15"/>
      <c r="HG58" s="15"/>
      <c r="HH58" s="15"/>
      <c r="HI58" s="15"/>
      <c r="HJ58" s="15"/>
      <c r="HK58" s="15"/>
      <c r="HL58" s="15"/>
      <c r="HM58" s="15"/>
      <c r="HN58" s="15"/>
      <c r="HO58" s="15"/>
      <c r="HP58" s="15"/>
      <c r="HQ58" s="15"/>
      <c r="HR58" s="19"/>
      <c r="HS58" s="15"/>
      <c r="HT58" s="15"/>
      <c r="HU58" s="15"/>
      <c r="HV58" s="15"/>
      <c r="HW58" s="15"/>
      <c r="HX58" s="15"/>
      <c r="HY58" s="15"/>
      <c r="HZ58" s="15"/>
      <c r="IA58" s="15"/>
      <c r="IB58" s="15"/>
      <c r="IC58" s="15"/>
      <c r="ID58" s="15"/>
      <c r="IE58" s="15"/>
      <c r="IF58" s="15"/>
      <c r="IG58" s="19"/>
      <c r="IH58" s="15"/>
      <c r="II58" s="15"/>
      <c r="IJ58" s="15"/>
      <c r="IK58" s="15"/>
      <c r="IL58" s="15"/>
      <c r="IM58" s="15"/>
      <c r="IN58" s="15"/>
      <c r="IO58" s="15"/>
      <c r="IP58" s="15"/>
      <c r="IQ58" s="15"/>
      <c r="IR58" s="15"/>
      <c r="IS58" s="15"/>
      <c r="IT58" s="6"/>
      <c r="IU58" s="6"/>
      <c r="IV58" s="15"/>
      <c r="IW58" s="15"/>
      <c r="IX58" s="15"/>
      <c r="IY58" s="15"/>
      <c r="IZ58" s="15"/>
      <c r="JA58" s="15"/>
      <c r="JB58" s="15"/>
      <c r="JC58" s="15"/>
      <c r="JD58" s="15"/>
      <c r="JE58" s="15"/>
      <c r="JF58" s="15"/>
      <c r="JG58" s="15"/>
      <c r="JH58" s="19"/>
      <c r="JI58" s="15"/>
      <c r="JJ58" s="15"/>
      <c r="JK58" s="15"/>
      <c r="JL58" s="15"/>
      <c r="JM58" s="15"/>
      <c r="JN58" s="15"/>
      <c r="JO58" s="15"/>
      <c r="JP58" s="15"/>
      <c r="JQ58" s="15"/>
      <c r="JR58" s="15"/>
      <c r="JS58" s="15"/>
      <c r="JT58" s="15"/>
      <c r="JU58" s="15"/>
      <c r="JV58" s="15"/>
      <c r="JW58" s="15"/>
      <c r="JX58" s="19"/>
      <c r="JY58" s="15"/>
      <c r="JZ58" s="15"/>
      <c r="KA58" s="15"/>
      <c r="KB58" s="15"/>
      <c r="KC58" s="15"/>
      <c r="KD58" s="15"/>
      <c r="KE58" s="15"/>
      <c r="KF58" s="15"/>
      <c r="KG58" s="15"/>
      <c r="KH58" s="15"/>
      <c r="KI58" s="15"/>
      <c r="KJ58" s="15"/>
      <c r="KK58" s="15"/>
      <c r="KL58" s="15"/>
      <c r="KM58" s="15"/>
      <c r="KN58" s="15"/>
      <c r="KO58" s="19"/>
      <c r="KP58" s="15"/>
      <c r="KQ58" s="15"/>
      <c r="KR58" s="15"/>
      <c r="KS58" s="15"/>
      <c r="KT58" s="15"/>
      <c r="KU58" s="15"/>
      <c r="KV58" s="15"/>
      <c r="KW58" s="15"/>
      <c r="KX58" s="15"/>
      <c r="KY58" s="15"/>
      <c r="KZ58" s="15"/>
      <c r="LA58" s="15"/>
      <c r="LB58" s="6"/>
      <c r="LC58" s="6"/>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9"/>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4"/>
      <c r="NH58" s="2"/>
      <c r="NI58" s="121"/>
      <c r="NJ58" s="122"/>
      <c r="NK58" s="122"/>
      <c r="NL58" s="122"/>
      <c r="NM58" s="122"/>
      <c r="NN58" s="122"/>
      <c r="NO58" s="122"/>
      <c r="NP58" s="122"/>
      <c r="NQ58" s="122"/>
      <c r="NR58" s="122"/>
      <c r="NS58" s="122"/>
      <c r="NT58" s="122"/>
      <c r="NU58" s="122"/>
      <c r="NV58" s="122"/>
      <c r="NW58" s="123"/>
    </row>
    <row r="59" spans="1:387" ht="13.5" customHeight="1" x14ac:dyDescent="0.2">
      <c r="A59" s="4"/>
      <c r="B59" s="10"/>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16"/>
      <c r="JS59" s="16"/>
      <c r="JT59" s="16"/>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28"/>
      <c r="NH59" s="2"/>
      <c r="NI59" s="121"/>
      <c r="NJ59" s="122"/>
      <c r="NK59" s="122"/>
      <c r="NL59" s="122"/>
      <c r="NM59" s="122"/>
      <c r="NN59" s="122"/>
      <c r="NO59" s="122"/>
      <c r="NP59" s="122"/>
      <c r="NQ59" s="122"/>
      <c r="NR59" s="122"/>
      <c r="NS59" s="122"/>
      <c r="NT59" s="122"/>
      <c r="NU59" s="122"/>
      <c r="NV59" s="122"/>
      <c r="NW59" s="123"/>
    </row>
    <row r="60" spans="1:387" ht="13.5" customHeight="1" x14ac:dyDescent="0.2">
      <c r="A60" s="4"/>
      <c r="B60" s="8"/>
      <c r="C60" s="13"/>
      <c r="D60" s="13"/>
      <c r="E60" s="13"/>
      <c r="F60" s="13"/>
      <c r="G60" s="13"/>
      <c r="H60" s="113" t="s">
        <v>54</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13"/>
      <c r="MX60" s="113"/>
      <c r="MY60" s="113"/>
      <c r="MZ60" s="113"/>
      <c r="NA60" s="113"/>
      <c r="NB60" s="13"/>
      <c r="NC60" s="13"/>
      <c r="ND60" s="13"/>
      <c r="NE60" s="13"/>
      <c r="NF60" s="13"/>
      <c r="NG60" s="29"/>
      <c r="NH60" s="2"/>
      <c r="NI60" s="121"/>
      <c r="NJ60" s="122"/>
      <c r="NK60" s="122"/>
      <c r="NL60" s="122"/>
      <c r="NM60" s="122"/>
      <c r="NN60" s="122"/>
      <c r="NO60" s="122"/>
      <c r="NP60" s="122"/>
      <c r="NQ60" s="122"/>
      <c r="NR60" s="122"/>
      <c r="NS60" s="122"/>
      <c r="NT60" s="122"/>
      <c r="NU60" s="122"/>
      <c r="NV60" s="122"/>
      <c r="NW60" s="123"/>
    </row>
    <row r="61" spans="1:387" ht="13.5" customHeight="1" x14ac:dyDescent="0.2">
      <c r="A61" s="4"/>
      <c r="B61" s="8"/>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14"/>
      <c r="MX61" s="114"/>
      <c r="MY61" s="114"/>
      <c r="MZ61" s="114"/>
      <c r="NA61" s="114"/>
      <c r="NB61" s="13"/>
      <c r="NC61" s="13"/>
      <c r="ND61" s="13"/>
      <c r="NE61" s="13"/>
      <c r="NF61" s="13"/>
      <c r="NG61" s="29"/>
      <c r="NH61" s="2"/>
      <c r="NI61" s="121"/>
      <c r="NJ61" s="122"/>
      <c r="NK61" s="122"/>
      <c r="NL61" s="122"/>
      <c r="NM61" s="122"/>
      <c r="NN61" s="122"/>
      <c r="NO61" s="122"/>
      <c r="NP61" s="122"/>
      <c r="NQ61" s="122"/>
      <c r="NR61" s="122"/>
      <c r="NS61" s="122"/>
      <c r="NT61" s="122"/>
      <c r="NU61" s="122"/>
      <c r="NV61" s="122"/>
      <c r="NW61" s="123"/>
    </row>
    <row r="62" spans="1:387" ht="13.5" customHeight="1" x14ac:dyDescent="0.2">
      <c r="A62" s="4"/>
      <c r="B62" s="9"/>
      <c r="C62" s="6"/>
      <c r="D62" s="6"/>
      <c r="E62" s="6"/>
      <c r="F62" s="6"/>
      <c r="G62" s="6"/>
      <c r="H62" s="6"/>
      <c r="I62" s="6"/>
      <c r="J62" s="6"/>
      <c r="K62" s="6"/>
      <c r="L62" s="6"/>
      <c r="M62" s="6"/>
      <c r="N62" s="6"/>
      <c r="O62" s="6"/>
      <c r="P62" s="6"/>
      <c r="Q62" s="6"/>
      <c r="R62" s="20"/>
      <c r="S62" s="20"/>
      <c r="T62" s="20"/>
      <c r="U62" s="20"/>
      <c r="V62" s="20"/>
      <c r="W62" s="20"/>
      <c r="X62" s="20"/>
      <c r="Y62" s="20"/>
      <c r="Z62" s="20"/>
      <c r="AA62" s="20"/>
      <c r="AB62" s="20"/>
      <c r="AC62" s="20"/>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20"/>
      <c r="BV62" s="20"/>
      <c r="BW62" s="20"/>
      <c r="BX62" s="20"/>
      <c r="BY62" s="20"/>
      <c r="BZ62" s="20"/>
      <c r="CA62" s="20"/>
      <c r="CB62" s="20"/>
      <c r="CC62" s="20"/>
      <c r="CD62" s="20"/>
      <c r="CE62" s="20"/>
      <c r="CF62" s="20"/>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20"/>
      <c r="HF62" s="20"/>
      <c r="HG62" s="20"/>
      <c r="HH62" s="20"/>
      <c r="HI62" s="20"/>
      <c r="HJ62" s="20"/>
      <c r="HK62" s="20"/>
      <c r="HL62" s="20"/>
      <c r="HM62" s="20"/>
      <c r="HN62" s="20"/>
      <c r="HO62" s="20"/>
      <c r="HP62" s="20"/>
      <c r="HQ62" s="20"/>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20"/>
      <c r="JJ62" s="20"/>
      <c r="JK62" s="20"/>
      <c r="JL62" s="20"/>
      <c r="JM62" s="20"/>
      <c r="JN62" s="20"/>
      <c r="JO62" s="20"/>
      <c r="JP62" s="20"/>
      <c r="JQ62" s="20"/>
      <c r="JR62" s="20"/>
      <c r="JS62" s="20"/>
      <c r="JT62" s="20"/>
      <c r="JU62" s="20"/>
      <c r="JV62" s="20"/>
      <c r="JW62" s="6"/>
      <c r="JX62" s="6"/>
      <c r="JY62" s="6"/>
      <c r="JZ62" s="6"/>
      <c r="KA62" s="6"/>
      <c r="KB62" s="6"/>
      <c r="KC62" s="6"/>
      <c r="KD62" s="6"/>
      <c r="KE62" s="6"/>
      <c r="KF62" s="6"/>
      <c r="KG62" s="6"/>
      <c r="KH62" s="6"/>
      <c r="KI62" s="6"/>
      <c r="KJ62" s="6"/>
      <c r="KK62" s="6"/>
      <c r="KL62" s="6"/>
      <c r="KM62" s="6"/>
      <c r="KN62" s="6"/>
      <c r="KO62" s="6"/>
      <c r="KP62" s="6"/>
      <c r="KQ62" s="6"/>
      <c r="KR62" s="6"/>
      <c r="KS62" s="6"/>
      <c r="KT62" s="6"/>
      <c r="KU62" s="6"/>
      <c r="KV62" s="6"/>
      <c r="KW62" s="6"/>
      <c r="KX62" s="6"/>
      <c r="KY62" s="6"/>
      <c r="KZ62" s="6"/>
      <c r="LA62" s="6"/>
      <c r="LB62" s="6"/>
      <c r="LC62" s="6"/>
      <c r="LD62" s="6"/>
      <c r="LE62" s="6"/>
      <c r="LF62" s="6"/>
      <c r="LG62" s="6"/>
      <c r="LH62" s="6"/>
      <c r="LI62" s="6"/>
      <c r="LJ62" s="6"/>
      <c r="LK62" s="6"/>
      <c r="LL62" s="6"/>
      <c r="LM62" s="6"/>
      <c r="LN62" s="6"/>
      <c r="LO62" s="6"/>
      <c r="LP62" s="6"/>
      <c r="LQ62" s="6"/>
      <c r="LR62" s="20"/>
      <c r="LS62" s="20"/>
      <c r="LT62" s="20"/>
      <c r="LU62" s="20"/>
      <c r="LV62" s="20"/>
      <c r="LW62" s="20"/>
      <c r="LX62" s="20"/>
      <c r="LY62" s="20"/>
      <c r="LZ62" s="20"/>
      <c r="MA62" s="20"/>
      <c r="MB62" s="20"/>
      <c r="MC62" s="6"/>
      <c r="MD62" s="6"/>
      <c r="ME62" s="6"/>
      <c r="MF62" s="6"/>
      <c r="MG62" s="6"/>
      <c r="MH62" s="6"/>
      <c r="MI62" s="6"/>
      <c r="MJ62" s="6"/>
      <c r="MK62" s="6"/>
      <c r="ML62" s="6"/>
      <c r="MM62" s="6"/>
      <c r="MN62" s="6"/>
      <c r="MO62" s="6"/>
      <c r="MP62" s="6"/>
      <c r="MQ62" s="6"/>
      <c r="MR62" s="6"/>
      <c r="MS62" s="6"/>
      <c r="MT62" s="6"/>
      <c r="MU62" s="6"/>
      <c r="MV62" s="6"/>
      <c r="MW62" s="6"/>
      <c r="MX62" s="6"/>
      <c r="MY62" s="6"/>
      <c r="MZ62" s="6"/>
      <c r="NA62" s="6"/>
      <c r="NB62" s="6"/>
      <c r="NC62" s="6"/>
      <c r="ND62" s="6"/>
      <c r="NE62" s="6"/>
      <c r="NF62" s="6"/>
      <c r="NG62" s="4"/>
      <c r="NH62" s="2"/>
      <c r="NI62" s="121"/>
      <c r="NJ62" s="122"/>
      <c r="NK62" s="122"/>
      <c r="NL62" s="122"/>
      <c r="NM62" s="122"/>
      <c r="NN62" s="122"/>
      <c r="NO62" s="122"/>
      <c r="NP62" s="122"/>
      <c r="NQ62" s="122"/>
      <c r="NR62" s="122"/>
      <c r="NS62" s="122"/>
      <c r="NT62" s="122"/>
      <c r="NU62" s="122"/>
      <c r="NV62" s="122"/>
      <c r="NW62" s="123"/>
    </row>
    <row r="63" spans="1:387" ht="13.5" customHeight="1" x14ac:dyDescent="0.2">
      <c r="A63" s="4"/>
      <c r="B63" s="9"/>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14"/>
      <c r="AV63" s="14"/>
      <c r="AW63" s="14"/>
      <c r="AX63" s="14"/>
      <c r="AY63" s="14"/>
      <c r="AZ63" s="14"/>
      <c r="BA63" s="14"/>
      <c r="BB63" s="14"/>
      <c r="BC63" s="14"/>
      <c r="BD63" s="14"/>
      <c r="BE63" s="14"/>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119" t="s">
        <v>19</v>
      </c>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119"/>
      <c r="FD63" s="119"/>
      <c r="FE63" s="119"/>
      <c r="FF63" s="119"/>
      <c r="FG63" s="119"/>
      <c r="FH63" s="119"/>
      <c r="FI63" s="119"/>
      <c r="FJ63" s="119"/>
      <c r="FK63" s="119"/>
      <c r="FL63" s="119"/>
      <c r="FM63" s="119"/>
      <c r="FN63" s="119"/>
      <c r="FO63" s="119"/>
      <c r="FP63" s="119"/>
      <c r="FQ63" s="119"/>
      <c r="FR63" s="119"/>
      <c r="FS63" s="119"/>
      <c r="FT63" s="119"/>
      <c r="FU63" s="119"/>
      <c r="FV63" s="119"/>
      <c r="FW63" s="119"/>
      <c r="FX63" s="119"/>
      <c r="FY63" s="119"/>
      <c r="FZ63" s="119"/>
      <c r="GA63" s="14"/>
      <c r="GB63" s="14"/>
      <c r="GC63" s="14"/>
      <c r="GD63" s="14"/>
      <c r="GE63" s="14"/>
      <c r="GF63" s="14"/>
      <c r="GG63" s="14"/>
      <c r="GH63" s="14"/>
      <c r="GI63" s="14"/>
      <c r="GJ63" s="14"/>
      <c r="GK63" s="14"/>
      <c r="GL63" s="14"/>
      <c r="GM63" s="14"/>
      <c r="GN63" s="14"/>
      <c r="GO63" s="14"/>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14"/>
      <c r="IJ63" s="14"/>
      <c r="IK63" s="14"/>
      <c r="IL63" s="14"/>
      <c r="IM63" s="14"/>
      <c r="IN63" s="14"/>
      <c r="IO63" s="14"/>
      <c r="IP63" s="14"/>
      <c r="IQ63" s="14"/>
      <c r="IR63" s="14"/>
      <c r="IS63" s="14"/>
      <c r="IT63" s="6"/>
      <c r="IU63" s="6"/>
      <c r="IV63" s="6"/>
      <c r="IW63" s="6"/>
      <c r="IX63" s="6"/>
      <c r="IY63" s="6"/>
      <c r="IZ63" s="6"/>
      <c r="JA63" s="6"/>
      <c r="JB63" s="6"/>
      <c r="JC63" s="6"/>
      <c r="JD63" s="6"/>
      <c r="JE63" s="6"/>
      <c r="JF63" s="6"/>
      <c r="JG63" s="6"/>
      <c r="JH63" s="6"/>
      <c r="JI63" s="6"/>
      <c r="JJ63" s="6"/>
      <c r="JK63" s="6"/>
      <c r="JL63" s="6"/>
      <c r="JM63" s="6"/>
      <c r="JN63" s="6"/>
      <c r="JO63" s="6"/>
      <c r="JP63" s="6"/>
      <c r="JQ63" s="6"/>
      <c r="JR63" s="6"/>
      <c r="JS63" s="6"/>
      <c r="JT63" s="6"/>
      <c r="JU63" s="6"/>
      <c r="JV63" s="6"/>
      <c r="JW63" s="6"/>
      <c r="JX63" s="6"/>
      <c r="JY63" s="6"/>
      <c r="JZ63" s="6"/>
      <c r="KA63" s="6"/>
      <c r="KB63" s="6"/>
      <c r="KC63" s="6"/>
      <c r="KD63" s="6"/>
      <c r="KE63" s="6"/>
      <c r="KF63" s="6"/>
      <c r="KG63" s="6"/>
      <c r="KH63" s="6"/>
      <c r="KI63" s="6"/>
      <c r="KJ63" s="6"/>
      <c r="KK63" s="6"/>
      <c r="KL63" s="6"/>
      <c r="KM63" s="6"/>
      <c r="KN63" s="6"/>
      <c r="KO63" s="6"/>
      <c r="KP63" s="6"/>
      <c r="KQ63" s="14"/>
      <c r="KR63" s="14"/>
      <c r="KS63" s="14"/>
      <c r="KT63" s="14"/>
      <c r="KU63" s="14"/>
      <c r="KV63" s="14"/>
      <c r="KW63" s="14"/>
      <c r="KX63" s="14"/>
      <c r="KY63" s="14"/>
      <c r="KZ63" s="14"/>
      <c r="LA63" s="14"/>
      <c r="LB63" s="6"/>
      <c r="LC63" s="6"/>
      <c r="LD63" s="6"/>
      <c r="LE63" s="6"/>
      <c r="LF63" s="6"/>
      <c r="LG63" s="6"/>
      <c r="LH63" s="6"/>
      <c r="LI63" s="6"/>
      <c r="LJ63" s="6"/>
      <c r="LK63" s="6"/>
      <c r="LL63" s="6"/>
      <c r="LM63" s="6"/>
      <c r="LN63" s="6"/>
      <c r="LO63" s="6"/>
      <c r="LP63" s="6"/>
      <c r="LQ63" s="6"/>
      <c r="LR63" s="6"/>
      <c r="LS63" s="6"/>
      <c r="LT63" s="6"/>
      <c r="LU63" s="6"/>
      <c r="LV63" s="6"/>
      <c r="LW63" s="6"/>
      <c r="LX63" s="6"/>
      <c r="LY63" s="6"/>
      <c r="LZ63" s="6"/>
      <c r="MA63" s="6"/>
      <c r="MB63" s="6"/>
      <c r="MC63" s="6"/>
      <c r="MD63" s="6"/>
      <c r="ME63" s="6"/>
      <c r="MF63" s="6"/>
      <c r="MG63" s="6"/>
      <c r="MH63" s="6"/>
      <c r="MI63" s="6"/>
      <c r="MJ63" s="6"/>
      <c r="MK63" s="6"/>
      <c r="ML63" s="6"/>
      <c r="MM63" s="6"/>
      <c r="MN63" s="6"/>
      <c r="MO63" s="6"/>
      <c r="MP63" s="6"/>
      <c r="MQ63" s="6"/>
      <c r="MR63" s="6"/>
      <c r="MS63" s="6"/>
      <c r="MT63" s="14"/>
      <c r="MU63" s="14"/>
      <c r="MV63" s="14"/>
      <c r="MW63" s="14"/>
      <c r="MX63" s="14"/>
      <c r="MY63" s="14"/>
      <c r="MZ63" s="14"/>
      <c r="NA63" s="14"/>
      <c r="NB63" s="14"/>
      <c r="NC63" s="14"/>
      <c r="ND63" s="14"/>
      <c r="NE63" s="14"/>
      <c r="NF63" s="14"/>
      <c r="NG63" s="4"/>
      <c r="NH63" s="2"/>
      <c r="NI63" s="121"/>
      <c r="NJ63" s="122"/>
      <c r="NK63" s="122"/>
      <c r="NL63" s="122"/>
      <c r="NM63" s="122"/>
      <c r="NN63" s="122"/>
      <c r="NO63" s="122"/>
      <c r="NP63" s="122"/>
      <c r="NQ63" s="122"/>
      <c r="NR63" s="122"/>
      <c r="NS63" s="122"/>
      <c r="NT63" s="122"/>
      <c r="NU63" s="122"/>
      <c r="NV63" s="122"/>
      <c r="NW63" s="123"/>
    </row>
    <row r="64" spans="1:387" ht="13.5" customHeight="1" x14ac:dyDescent="0.2">
      <c r="A64" s="4"/>
      <c r="B64" s="9"/>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14"/>
      <c r="AV64" s="14"/>
      <c r="AW64" s="14"/>
      <c r="AX64" s="14"/>
      <c r="AY64" s="14"/>
      <c r="AZ64" s="14"/>
      <c r="BA64" s="14"/>
      <c r="BB64" s="14"/>
      <c r="BC64" s="14"/>
      <c r="BD64" s="14"/>
      <c r="BE64" s="14"/>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19"/>
      <c r="EN64" s="119"/>
      <c r="EO64" s="119"/>
      <c r="EP64" s="119"/>
      <c r="EQ64" s="119"/>
      <c r="ER64" s="119"/>
      <c r="ES64" s="119"/>
      <c r="ET64" s="119"/>
      <c r="EU64" s="119"/>
      <c r="EV64" s="119"/>
      <c r="EW64" s="119"/>
      <c r="EX64" s="119"/>
      <c r="EY64" s="119"/>
      <c r="EZ64" s="119"/>
      <c r="FA64" s="119"/>
      <c r="FB64" s="119"/>
      <c r="FC64" s="119"/>
      <c r="FD64" s="119"/>
      <c r="FE64" s="119"/>
      <c r="FF64" s="119"/>
      <c r="FG64" s="119"/>
      <c r="FH64" s="119"/>
      <c r="FI64" s="119"/>
      <c r="FJ64" s="119"/>
      <c r="FK64" s="119"/>
      <c r="FL64" s="119"/>
      <c r="FM64" s="119"/>
      <c r="FN64" s="119"/>
      <c r="FO64" s="119"/>
      <c r="FP64" s="119"/>
      <c r="FQ64" s="119"/>
      <c r="FR64" s="119"/>
      <c r="FS64" s="119"/>
      <c r="FT64" s="119"/>
      <c r="FU64" s="119"/>
      <c r="FV64" s="119"/>
      <c r="FW64" s="119"/>
      <c r="FX64" s="119"/>
      <c r="FY64" s="119"/>
      <c r="FZ64" s="119"/>
      <c r="GA64" s="14"/>
      <c r="GB64" s="14"/>
      <c r="GC64" s="14"/>
      <c r="GD64" s="14"/>
      <c r="GE64" s="14"/>
      <c r="GF64" s="14"/>
      <c r="GG64" s="14"/>
      <c r="GH64" s="14"/>
      <c r="GI64" s="14"/>
      <c r="GJ64" s="14"/>
      <c r="GK64" s="14"/>
      <c r="GL64" s="14"/>
      <c r="GM64" s="14"/>
      <c r="GN64" s="14"/>
      <c r="GO64" s="14"/>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14"/>
      <c r="IJ64" s="14"/>
      <c r="IK64" s="14"/>
      <c r="IL64" s="14"/>
      <c r="IM64" s="14"/>
      <c r="IN64" s="14"/>
      <c r="IO64" s="14"/>
      <c r="IP64" s="14"/>
      <c r="IQ64" s="14"/>
      <c r="IR64" s="14"/>
      <c r="IS64" s="14"/>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14"/>
      <c r="KR64" s="14"/>
      <c r="KS64" s="14"/>
      <c r="KT64" s="14"/>
      <c r="KU64" s="14"/>
      <c r="KV64" s="14"/>
      <c r="KW64" s="14"/>
      <c r="KX64" s="14"/>
      <c r="KY64" s="14"/>
      <c r="KZ64" s="14"/>
      <c r="LA64" s="14"/>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14"/>
      <c r="MU64" s="14"/>
      <c r="MV64" s="14"/>
      <c r="MW64" s="14"/>
      <c r="MX64" s="14"/>
      <c r="MY64" s="14"/>
      <c r="MZ64" s="14"/>
      <c r="NA64" s="14"/>
      <c r="NB64" s="14"/>
      <c r="NC64" s="14"/>
      <c r="ND64" s="14"/>
      <c r="NE64" s="14"/>
      <c r="NF64" s="14"/>
      <c r="NG64" s="4"/>
      <c r="NH64" s="2"/>
      <c r="NI64" s="124"/>
      <c r="NJ64" s="125"/>
      <c r="NK64" s="125"/>
      <c r="NL64" s="125"/>
      <c r="NM64" s="125"/>
      <c r="NN64" s="125"/>
      <c r="NO64" s="125"/>
      <c r="NP64" s="125"/>
      <c r="NQ64" s="125"/>
      <c r="NR64" s="125"/>
      <c r="NS64" s="125"/>
      <c r="NT64" s="125"/>
      <c r="NU64" s="125"/>
      <c r="NV64" s="125"/>
      <c r="NW64" s="126"/>
    </row>
    <row r="65" spans="1:387" ht="13.5" customHeight="1" x14ac:dyDescent="0.2">
      <c r="A65" s="4"/>
      <c r="B65" s="9"/>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c r="FT65" s="119"/>
      <c r="FU65" s="119"/>
      <c r="FV65" s="119"/>
      <c r="FW65" s="119"/>
      <c r="FX65" s="119"/>
      <c r="FY65" s="119"/>
      <c r="FZ65" s="119"/>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6"/>
      <c r="KN65" s="6"/>
      <c r="KO65" s="6"/>
      <c r="KP65" s="6"/>
      <c r="KQ65" s="6"/>
      <c r="KR65" s="6"/>
      <c r="KS65" s="6"/>
      <c r="KT65" s="6"/>
      <c r="KU65" s="6"/>
      <c r="KV65" s="6"/>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6"/>
      <c r="MP65" s="6"/>
      <c r="MQ65" s="6"/>
      <c r="MR65" s="6"/>
      <c r="MS65" s="6"/>
      <c r="MT65" s="6"/>
      <c r="MU65" s="6"/>
      <c r="MV65" s="6"/>
      <c r="MW65" s="6"/>
      <c r="MX65" s="6"/>
      <c r="MY65" s="6"/>
      <c r="MZ65" s="6"/>
      <c r="NA65" s="6"/>
      <c r="NB65" s="6"/>
      <c r="NC65" s="6"/>
      <c r="ND65" s="6"/>
      <c r="NE65" s="6"/>
      <c r="NF65" s="14"/>
      <c r="NG65" s="4"/>
      <c r="NH65" s="2"/>
      <c r="NI65" s="100" t="s">
        <v>55</v>
      </c>
      <c r="NJ65" s="101"/>
      <c r="NK65" s="101"/>
      <c r="NL65" s="101"/>
      <c r="NM65" s="101"/>
      <c r="NN65" s="101"/>
      <c r="NO65" s="101"/>
      <c r="NP65" s="101"/>
      <c r="NQ65" s="101"/>
      <c r="NR65" s="101"/>
      <c r="NS65" s="101"/>
      <c r="NT65" s="101"/>
      <c r="NU65" s="101"/>
      <c r="NV65" s="101"/>
      <c r="NW65" s="102"/>
    </row>
    <row r="66" spans="1:387" ht="13.5" customHeight="1" x14ac:dyDescent="0.2">
      <c r="A66" s="4"/>
      <c r="B66" s="9"/>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c r="FT66" s="119"/>
      <c r="FU66" s="119"/>
      <c r="FV66" s="119"/>
      <c r="FW66" s="119"/>
      <c r="FX66" s="119"/>
      <c r="FY66" s="119"/>
      <c r="FZ66" s="119"/>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6"/>
      <c r="KN66" s="6"/>
      <c r="KO66" s="6"/>
      <c r="KP66" s="6"/>
      <c r="KQ66" s="6"/>
      <c r="KR66" s="6"/>
      <c r="KS66" s="6"/>
      <c r="KT66" s="6"/>
      <c r="KU66" s="6"/>
      <c r="KV66" s="6"/>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6"/>
      <c r="MP66" s="6"/>
      <c r="MQ66" s="6"/>
      <c r="MR66" s="6"/>
      <c r="MS66" s="6"/>
      <c r="MT66" s="6"/>
      <c r="MU66" s="6"/>
      <c r="MV66" s="6"/>
      <c r="MW66" s="6"/>
      <c r="MX66" s="6"/>
      <c r="MY66" s="6"/>
      <c r="MZ66" s="6"/>
      <c r="NA66" s="6"/>
      <c r="NB66" s="6"/>
      <c r="NC66" s="6"/>
      <c r="ND66" s="6"/>
      <c r="NE66" s="6"/>
      <c r="NF66" s="14"/>
      <c r="NG66" s="4"/>
      <c r="NH66" s="2"/>
      <c r="NI66" s="121" t="s">
        <v>129</v>
      </c>
      <c r="NJ66" s="122"/>
      <c r="NK66" s="122"/>
      <c r="NL66" s="122"/>
      <c r="NM66" s="122"/>
      <c r="NN66" s="122"/>
      <c r="NO66" s="122"/>
      <c r="NP66" s="122"/>
      <c r="NQ66" s="122"/>
      <c r="NR66" s="122"/>
      <c r="NS66" s="122"/>
      <c r="NT66" s="122"/>
      <c r="NU66" s="122"/>
      <c r="NV66" s="122"/>
      <c r="NW66" s="123"/>
    </row>
    <row r="67" spans="1:387" ht="13.5" customHeight="1" x14ac:dyDescent="0.2">
      <c r="A67" s="4"/>
      <c r="B67" s="9"/>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120">
        <f>データ!DI6</f>
        <v>769144</v>
      </c>
      <c r="CV67" s="120"/>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0"/>
      <c r="DS67" s="120"/>
      <c r="DT67" s="120"/>
      <c r="DU67" s="120"/>
      <c r="DV67" s="120"/>
      <c r="DW67" s="120"/>
      <c r="DX67" s="120"/>
      <c r="DY67" s="120"/>
      <c r="DZ67" s="120"/>
      <c r="EA67" s="120"/>
      <c r="EB67" s="120"/>
      <c r="EC67" s="120"/>
      <c r="ED67" s="120"/>
      <c r="EE67" s="120"/>
      <c r="EF67" s="120"/>
      <c r="EG67" s="120"/>
      <c r="EH67" s="120"/>
      <c r="EI67" s="120"/>
      <c r="EJ67" s="120"/>
      <c r="EK67" s="120"/>
      <c r="EL67" s="120"/>
      <c r="EM67" s="120"/>
      <c r="EN67" s="120"/>
      <c r="EO67" s="120"/>
      <c r="EP67" s="120"/>
      <c r="EQ67" s="120"/>
      <c r="ER67" s="120"/>
      <c r="ES67" s="120"/>
      <c r="ET67" s="120"/>
      <c r="EU67" s="120"/>
      <c r="EV67" s="120"/>
      <c r="EW67" s="120"/>
      <c r="EX67" s="120"/>
      <c r="EY67" s="120"/>
      <c r="EZ67" s="120"/>
      <c r="FA67" s="120"/>
      <c r="FB67" s="120"/>
      <c r="FC67" s="120"/>
      <c r="FD67" s="120"/>
      <c r="FE67" s="120"/>
      <c r="FF67" s="120"/>
      <c r="FG67" s="120"/>
      <c r="FH67" s="120"/>
      <c r="FI67" s="120"/>
      <c r="FJ67" s="120"/>
      <c r="FK67" s="120"/>
      <c r="FL67" s="120"/>
      <c r="FM67" s="120"/>
      <c r="FN67" s="120"/>
      <c r="FO67" s="120"/>
      <c r="FP67" s="120"/>
      <c r="FQ67" s="120"/>
      <c r="FR67" s="120"/>
      <c r="FS67" s="120"/>
      <c r="FT67" s="120"/>
      <c r="FU67" s="120"/>
      <c r="FV67" s="120"/>
      <c r="FW67" s="120"/>
      <c r="FX67" s="120"/>
      <c r="FY67" s="120"/>
      <c r="FZ67" s="120"/>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24"/>
      <c r="NG67" s="4"/>
      <c r="NH67" s="2"/>
      <c r="NI67" s="121"/>
      <c r="NJ67" s="122"/>
      <c r="NK67" s="122"/>
      <c r="NL67" s="122"/>
      <c r="NM67" s="122"/>
      <c r="NN67" s="122"/>
      <c r="NO67" s="122"/>
      <c r="NP67" s="122"/>
      <c r="NQ67" s="122"/>
      <c r="NR67" s="122"/>
      <c r="NS67" s="122"/>
      <c r="NT67" s="122"/>
      <c r="NU67" s="122"/>
      <c r="NV67" s="122"/>
      <c r="NW67" s="123"/>
    </row>
    <row r="68" spans="1:387" ht="13.5" customHeight="1" x14ac:dyDescent="0.2">
      <c r="A68" s="4"/>
      <c r="B68" s="9"/>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0"/>
      <c r="FX68" s="120"/>
      <c r="FY68" s="120"/>
      <c r="FZ68" s="120"/>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24"/>
      <c r="NG68" s="4"/>
      <c r="NH68" s="2"/>
      <c r="NI68" s="121"/>
      <c r="NJ68" s="122"/>
      <c r="NK68" s="122"/>
      <c r="NL68" s="122"/>
      <c r="NM68" s="122"/>
      <c r="NN68" s="122"/>
      <c r="NO68" s="122"/>
      <c r="NP68" s="122"/>
      <c r="NQ68" s="122"/>
      <c r="NR68" s="122"/>
      <c r="NS68" s="122"/>
      <c r="NT68" s="122"/>
      <c r="NU68" s="122"/>
      <c r="NV68" s="122"/>
      <c r="NW68" s="123"/>
    </row>
    <row r="69" spans="1:387" ht="13.5" customHeight="1" x14ac:dyDescent="0.2">
      <c r="A69" s="4"/>
      <c r="B69" s="9"/>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120"/>
      <c r="CV69" s="120"/>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0"/>
      <c r="FX69" s="120"/>
      <c r="FY69" s="120"/>
      <c r="FZ69" s="120"/>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24"/>
      <c r="NG69" s="4"/>
      <c r="NH69" s="2"/>
      <c r="NI69" s="121"/>
      <c r="NJ69" s="122"/>
      <c r="NK69" s="122"/>
      <c r="NL69" s="122"/>
      <c r="NM69" s="122"/>
      <c r="NN69" s="122"/>
      <c r="NO69" s="122"/>
      <c r="NP69" s="122"/>
      <c r="NQ69" s="122"/>
      <c r="NR69" s="122"/>
      <c r="NS69" s="122"/>
      <c r="NT69" s="122"/>
      <c r="NU69" s="122"/>
      <c r="NV69" s="122"/>
      <c r="NW69" s="123"/>
    </row>
    <row r="70" spans="1:387" ht="13.5" customHeight="1" x14ac:dyDescent="0.2">
      <c r="A70" s="4"/>
      <c r="B70" s="9"/>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120"/>
      <c r="CV70" s="120"/>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120"/>
      <c r="FY70" s="120"/>
      <c r="FZ70" s="120"/>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24"/>
      <c r="NG70" s="4"/>
      <c r="NH70" s="2"/>
      <c r="NI70" s="121"/>
      <c r="NJ70" s="122"/>
      <c r="NK70" s="122"/>
      <c r="NL70" s="122"/>
      <c r="NM70" s="122"/>
      <c r="NN70" s="122"/>
      <c r="NO70" s="122"/>
      <c r="NP70" s="122"/>
      <c r="NQ70" s="122"/>
      <c r="NR70" s="122"/>
      <c r="NS70" s="122"/>
      <c r="NT70" s="122"/>
      <c r="NU70" s="122"/>
      <c r="NV70" s="122"/>
      <c r="NW70" s="123"/>
    </row>
    <row r="71" spans="1:387" ht="13.5" customHeight="1" x14ac:dyDescent="0.2">
      <c r="A71" s="4"/>
      <c r="B71" s="9"/>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V71" s="13"/>
      <c r="CW71" s="13"/>
      <c r="CX71" s="13"/>
      <c r="CY71" s="13"/>
      <c r="CZ71" s="13"/>
      <c r="DA71" s="13"/>
      <c r="DB71" s="13"/>
      <c r="DC71" s="13"/>
      <c r="DD71" s="13"/>
      <c r="DE71" s="13"/>
      <c r="DF71" s="13"/>
      <c r="DG71" s="13"/>
      <c r="DH71" s="13"/>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13"/>
      <c r="NG71" s="4"/>
      <c r="NH71" s="2"/>
      <c r="NI71" s="121"/>
      <c r="NJ71" s="122"/>
      <c r="NK71" s="122"/>
      <c r="NL71" s="122"/>
      <c r="NM71" s="122"/>
      <c r="NN71" s="122"/>
      <c r="NO71" s="122"/>
      <c r="NP71" s="122"/>
      <c r="NQ71" s="122"/>
      <c r="NR71" s="122"/>
      <c r="NS71" s="122"/>
      <c r="NT71" s="122"/>
      <c r="NU71" s="122"/>
      <c r="NV71" s="122"/>
      <c r="NW71" s="123"/>
    </row>
    <row r="72" spans="1:387" ht="13.5" customHeight="1" x14ac:dyDescent="0.2">
      <c r="A72" s="4"/>
      <c r="B72" s="9"/>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119" t="s">
        <v>57</v>
      </c>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c r="FT72" s="119"/>
      <c r="FU72" s="119"/>
      <c r="FV72" s="119"/>
      <c r="FW72" s="119"/>
      <c r="FX72" s="119"/>
      <c r="FY72" s="119"/>
      <c r="FZ72" s="119"/>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14"/>
      <c r="NG72" s="4"/>
      <c r="NH72" s="2"/>
      <c r="NI72" s="121"/>
      <c r="NJ72" s="122"/>
      <c r="NK72" s="122"/>
      <c r="NL72" s="122"/>
      <c r="NM72" s="122"/>
      <c r="NN72" s="122"/>
      <c r="NO72" s="122"/>
      <c r="NP72" s="122"/>
      <c r="NQ72" s="122"/>
      <c r="NR72" s="122"/>
      <c r="NS72" s="122"/>
      <c r="NT72" s="122"/>
      <c r="NU72" s="122"/>
      <c r="NV72" s="122"/>
      <c r="NW72" s="123"/>
    </row>
    <row r="73" spans="1:387" ht="13.5" customHeight="1" x14ac:dyDescent="0.2">
      <c r="A73" s="4"/>
      <c r="B73" s="9"/>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14"/>
      <c r="NG73" s="4"/>
      <c r="NH73" s="2"/>
      <c r="NI73" s="121"/>
      <c r="NJ73" s="122"/>
      <c r="NK73" s="122"/>
      <c r="NL73" s="122"/>
      <c r="NM73" s="122"/>
      <c r="NN73" s="122"/>
      <c r="NO73" s="122"/>
      <c r="NP73" s="122"/>
      <c r="NQ73" s="122"/>
      <c r="NR73" s="122"/>
      <c r="NS73" s="122"/>
      <c r="NT73" s="122"/>
      <c r="NU73" s="122"/>
      <c r="NV73" s="122"/>
      <c r="NW73" s="123"/>
    </row>
    <row r="74" spans="1:387" ht="13.5" customHeight="1" x14ac:dyDescent="0.2">
      <c r="A74" s="4"/>
      <c r="B74" s="9"/>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14"/>
      <c r="NG74" s="4"/>
      <c r="NH74" s="2"/>
      <c r="NI74" s="121"/>
      <c r="NJ74" s="122"/>
      <c r="NK74" s="122"/>
      <c r="NL74" s="122"/>
      <c r="NM74" s="122"/>
      <c r="NN74" s="122"/>
      <c r="NO74" s="122"/>
      <c r="NP74" s="122"/>
      <c r="NQ74" s="122"/>
      <c r="NR74" s="122"/>
      <c r="NS74" s="122"/>
      <c r="NT74" s="122"/>
      <c r="NU74" s="122"/>
      <c r="NV74" s="122"/>
      <c r="NW74" s="123"/>
    </row>
    <row r="75" spans="1:387" ht="13.5" customHeight="1" x14ac:dyDescent="0.2">
      <c r="A75" s="4"/>
      <c r="B75" s="9"/>
      <c r="C75" s="6"/>
      <c r="D75" s="6"/>
      <c r="E75" s="6"/>
      <c r="F75" s="6"/>
      <c r="CJ75" s="6"/>
      <c r="CK75" s="6"/>
      <c r="CL75" s="6"/>
      <c r="CM75" s="6"/>
      <c r="CN75" s="6"/>
      <c r="CO75" s="6"/>
      <c r="CP75" s="6"/>
      <c r="CQ75" s="6"/>
      <c r="CR75" s="6"/>
      <c r="CS75" s="6"/>
      <c r="CT75" s="6"/>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c r="FT75" s="119"/>
      <c r="FU75" s="119"/>
      <c r="FV75" s="119"/>
      <c r="FW75" s="119"/>
      <c r="FX75" s="119"/>
      <c r="FY75" s="119"/>
      <c r="FZ75" s="119"/>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14"/>
      <c r="NG75" s="4"/>
      <c r="NH75" s="2"/>
      <c r="NI75" s="121"/>
      <c r="NJ75" s="122"/>
      <c r="NK75" s="122"/>
      <c r="NL75" s="122"/>
      <c r="NM75" s="122"/>
      <c r="NN75" s="122"/>
      <c r="NO75" s="122"/>
      <c r="NP75" s="122"/>
      <c r="NQ75" s="122"/>
      <c r="NR75" s="122"/>
      <c r="NS75" s="122"/>
      <c r="NT75" s="122"/>
      <c r="NU75" s="122"/>
      <c r="NV75" s="122"/>
      <c r="NW75" s="123"/>
    </row>
    <row r="76" spans="1:387" ht="13.5" customHeight="1" x14ac:dyDescent="0.2">
      <c r="A76" s="4"/>
      <c r="B76" s="9"/>
      <c r="C76" s="6"/>
      <c r="D76" s="6"/>
      <c r="E76" s="6"/>
      <c r="F76" s="6"/>
      <c r="I76" s="6"/>
      <c r="J76" s="6"/>
      <c r="K76" s="6"/>
      <c r="L76" s="6"/>
      <c r="M76" s="6"/>
      <c r="N76" s="6"/>
      <c r="O76" s="6"/>
      <c r="P76" s="6"/>
      <c r="Q76" s="6"/>
      <c r="R76" s="103">
        <f>データ!$B$11</f>
        <v>41640</v>
      </c>
      <c r="S76" s="103"/>
      <c r="T76" s="103"/>
      <c r="U76" s="103"/>
      <c r="V76" s="103"/>
      <c r="W76" s="103"/>
      <c r="X76" s="103"/>
      <c r="Y76" s="103"/>
      <c r="Z76" s="103"/>
      <c r="AA76" s="103"/>
      <c r="AB76" s="103"/>
      <c r="AC76" s="103"/>
      <c r="AD76" s="103"/>
      <c r="AE76" s="103"/>
      <c r="AF76" s="103">
        <f>データ!$C$11</f>
        <v>42005</v>
      </c>
      <c r="AG76" s="103"/>
      <c r="AH76" s="103"/>
      <c r="AI76" s="103"/>
      <c r="AJ76" s="103"/>
      <c r="AK76" s="103"/>
      <c r="AL76" s="103"/>
      <c r="AM76" s="103"/>
      <c r="AN76" s="103"/>
      <c r="AO76" s="103"/>
      <c r="AP76" s="103"/>
      <c r="AQ76" s="103"/>
      <c r="AR76" s="103"/>
      <c r="AS76" s="103"/>
      <c r="AT76" s="103">
        <f>データ!$D$11</f>
        <v>42370</v>
      </c>
      <c r="AU76" s="103"/>
      <c r="AV76" s="103"/>
      <c r="AW76" s="103"/>
      <c r="AX76" s="103"/>
      <c r="AY76" s="103"/>
      <c r="AZ76" s="103"/>
      <c r="BA76" s="103"/>
      <c r="BB76" s="103"/>
      <c r="BC76" s="103"/>
      <c r="BD76" s="103"/>
      <c r="BE76" s="103"/>
      <c r="BF76" s="103"/>
      <c r="BG76" s="103"/>
      <c r="BH76" s="103">
        <f>データ!$E$11</f>
        <v>42736</v>
      </c>
      <c r="BI76" s="103"/>
      <c r="BJ76" s="103"/>
      <c r="BK76" s="103"/>
      <c r="BL76" s="103"/>
      <c r="BM76" s="103"/>
      <c r="BN76" s="103"/>
      <c r="BO76" s="103"/>
      <c r="BP76" s="103"/>
      <c r="BQ76" s="103"/>
      <c r="BR76" s="103"/>
      <c r="BS76" s="103"/>
      <c r="BT76" s="103"/>
      <c r="BU76" s="103"/>
      <c r="BV76" s="103">
        <f>データ!$F$11</f>
        <v>43101</v>
      </c>
      <c r="BW76" s="103"/>
      <c r="BX76" s="103"/>
      <c r="BY76" s="103"/>
      <c r="BZ76" s="103"/>
      <c r="CA76" s="103"/>
      <c r="CB76" s="103"/>
      <c r="CC76" s="103"/>
      <c r="CD76" s="103"/>
      <c r="CE76" s="103"/>
      <c r="CF76" s="103"/>
      <c r="CG76" s="103"/>
      <c r="CH76" s="103"/>
      <c r="CI76" s="103"/>
      <c r="CJ76" s="6"/>
      <c r="CK76" s="6"/>
      <c r="CL76" s="6"/>
      <c r="CM76" s="6"/>
      <c r="CN76" s="6"/>
      <c r="CO76" s="6"/>
      <c r="CP76" s="6"/>
      <c r="CQ76" s="6"/>
      <c r="CR76" s="6"/>
      <c r="CS76" s="6"/>
      <c r="CT76" s="6"/>
      <c r="CU76" s="120">
        <f>データ!DJ6</f>
        <v>30000</v>
      </c>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c r="EF76" s="120"/>
      <c r="EG76" s="120"/>
      <c r="EH76" s="120"/>
      <c r="EI76" s="120"/>
      <c r="EJ76" s="120"/>
      <c r="EK76" s="120"/>
      <c r="EL76" s="120"/>
      <c r="EM76" s="120"/>
      <c r="EN76" s="120"/>
      <c r="EO76" s="120"/>
      <c r="EP76" s="120"/>
      <c r="EQ76" s="120"/>
      <c r="ER76" s="120"/>
      <c r="ES76" s="120"/>
      <c r="ET76" s="120"/>
      <c r="EU76" s="120"/>
      <c r="EV76" s="120"/>
      <c r="EW76" s="120"/>
      <c r="EX76" s="120"/>
      <c r="EY76" s="120"/>
      <c r="EZ76" s="120"/>
      <c r="FA76" s="120"/>
      <c r="FB76" s="120"/>
      <c r="FC76" s="120"/>
      <c r="FD76" s="120"/>
      <c r="FE76" s="120"/>
      <c r="FF76" s="120"/>
      <c r="FG76" s="120"/>
      <c r="FH76" s="120"/>
      <c r="FI76" s="120"/>
      <c r="FJ76" s="120"/>
      <c r="FK76" s="120"/>
      <c r="FL76" s="120"/>
      <c r="FM76" s="120"/>
      <c r="FN76" s="120"/>
      <c r="FO76" s="120"/>
      <c r="FP76" s="120"/>
      <c r="FQ76" s="120"/>
      <c r="FR76" s="120"/>
      <c r="FS76" s="120"/>
      <c r="FT76" s="120"/>
      <c r="FU76" s="120"/>
      <c r="FV76" s="120"/>
      <c r="FW76" s="120"/>
      <c r="FX76" s="120"/>
      <c r="FY76" s="120"/>
      <c r="FZ76" s="120"/>
      <c r="GA76" s="6"/>
      <c r="GB76" s="6"/>
      <c r="GC76" s="6"/>
      <c r="GD76" s="6"/>
      <c r="GE76" s="6"/>
      <c r="GF76" s="6"/>
      <c r="GG76" s="6"/>
      <c r="GH76" s="6"/>
      <c r="GI76" s="6"/>
      <c r="GJ76" s="6"/>
      <c r="GK76" s="6"/>
      <c r="GL76" s="6"/>
      <c r="GM76" s="6"/>
      <c r="GN76" s="6"/>
      <c r="GO76" s="6"/>
      <c r="GP76" s="6"/>
      <c r="GQ76" s="6"/>
      <c r="GR76" s="6"/>
      <c r="GS76" s="6"/>
      <c r="GT76" s="103">
        <f>データ!$B$11</f>
        <v>41640</v>
      </c>
      <c r="GU76" s="103"/>
      <c r="GV76" s="103"/>
      <c r="GW76" s="103"/>
      <c r="GX76" s="103"/>
      <c r="GY76" s="103"/>
      <c r="GZ76" s="103"/>
      <c r="HA76" s="103"/>
      <c r="HB76" s="103"/>
      <c r="HC76" s="103"/>
      <c r="HD76" s="103"/>
      <c r="HE76" s="103"/>
      <c r="HF76" s="103"/>
      <c r="HG76" s="103"/>
      <c r="HH76" s="103">
        <f>データ!$C$11</f>
        <v>42005</v>
      </c>
      <c r="HI76" s="103"/>
      <c r="HJ76" s="103"/>
      <c r="HK76" s="103"/>
      <c r="HL76" s="103"/>
      <c r="HM76" s="103"/>
      <c r="HN76" s="103"/>
      <c r="HO76" s="103"/>
      <c r="HP76" s="103"/>
      <c r="HQ76" s="103"/>
      <c r="HR76" s="103"/>
      <c r="HS76" s="103"/>
      <c r="HT76" s="103"/>
      <c r="HU76" s="103"/>
      <c r="HV76" s="103">
        <f>データ!$D$11</f>
        <v>42370</v>
      </c>
      <c r="HW76" s="103"/>
      <c r="HX76" s="103"/>
      <c r="HY76" s="103"/>
      <c r="HZ76" s="103"/>
      <c r="IA76" s="103"/>
      <c r="IB76" s="103"/>
      <c r="IC76" s="103"/>
      <c r="ID76" s="103"/>
      <c r="IE76" s="103"/>
      <c r="IF76" s="103"/>
      <c r="IG76" s="103"/>
      <c r="IH76" s="103"/>
      <c r="II76" s="103"/>
      <c r="IJ76" s="103">
        <f>データ!$E$11</f>
        <v>42736</v>
      </c>
      <c r="IK76" s="103"/>
      <c r="IL76" s="103"/>
      <c r="IM76" s="103"/>
      <c r="IN76" s="103"/>
      <c r="IO76" s="103"/>
      <c r="IP76" s="103"/>
      <c r="IQ76" s="103"/>
      <c r="IR76" s="103"/>
      <c r="IS76" s="103"/>
      <c r="IT76" s="103"/>
      <c r="IU76" s="103"/>
      <c r="IV76" s="103"/>
      <c r="IW76" s="103"/>
      <c r="IX76" s="103">
        <f>データ!$F$11</f>
        <v>43101</v>
      </c>
      <c r="IY76" s="103"/>
      <c r="IZ76" s="103"/>
      <c r="JA76" s="103"/>
      <c r="JB76" s="103"/>
      <c r="JC76" s="103"/>
      <c r="JD76" s="103"/>
      <c r="JE76" s="103"/>
      <c r="JF76" s="103"/>
      <c r="JG76" s="103"/>
      <c r="JH76" s="103"/>
      <c r="JI76" s="103"/>
      <c r="JJ76" s="103"/>
      <c r="JK76" s="103"/>
      <c r="JL76" s="6"/>
      <c r="JM76" s="6"/>
      <c r="JN76" s="6"/>
      <c r="JO76" s="6"/>
      <c r="JP76" s="6"/>
      <c r="JQ76" s="6"/>
      <c r="JR76" s="6"/>
      <c r="JS76" s="6"/>
      <c r="JT76" s="6"/>
      <c r="JU76" s="6"/>
      <c r="JV76" s="6"/>
      <c r="JW76" s="6"/>
      <c r="JX76" s="6"/>
      <c r="JY76" s="6"/>
      <c r="JZ76" s="6"/>
      <c r="KA76" s="6"/>
      <c r="KB76" s="6"/>
      <c r="KC76" s="6"/>
      <c r="KD76" s="6"/>
      <c r="KE76" s="6"/>
      <c r="KF76" s="6"/>
      <c r="KG76" s="6"/>
      <c r="KH76" s="103">
        <f>データ!$B$11</f>
        <v>41640</v>
      </c>
      <c r="KI76" s="103"/>
      <c r="KJ76" s="103"/>
      <c r="KK76" s="103"/>
      <c r="KL76" s="103"/>
      <c r="KM76" s="103"/>
      <c r="KN76" s="103"/>
      <c r="KO76" s="103"/>
      <c r="KP76" s="103"/>
      <c r="KQ76" s="103"/>
      <c r="KR76" s="103"/>
      <c r="KS76" s="103"/>
      <c r="KT76" s="103"/>
      <c r="KU76" s="103"/>
      <c r="KV76" s="103">
        <f>データ!$C$11</f>
        <v>42005</v>
      </c>
      <c r="KW76" s="103"/>
      <c r="KX76" s="103"/>
      <c r="KY76" s="103"/>
      <c r="KZ76" s="103"/>
      <c r="LA76" s="103"/>
      <c r="LB76" s="103"/>
      <c r="LC76" s="103"/>
      <c r="LD76" s="103"/>
      <c r="LE76" s="103"/>
      <c r="LF76" s="103"/>
      <c r="LG76" s="103"/>
      <c r="LH76" s="103"/>
      <c r="LI76" s="103"/>
      <c r="LJ76" s="103">
        <f>データ!$D$11</f>
        <v>42370</v>
      </c>
      <c r="LK76" s="103"/>
      <c r="LL76" s="103"/>
      <c r="LM76" s="103"/>
      <c r="LN76" s="103"/>
      <c r="LO76" s="103"/>
      <c r="LP76" s="103"/>
      <c r="LQ76" s="103"/>
      <c r="LR76" s="103"/>
      <c r="LS76" s="103"/>
      <c r="LT76" s="103"/>
      <c r="LU76" s="103"/>
      <c r="LV76" s="103"/>
      <c r="LW76" s="103"/>
      <c r="LX76" s="103">
        <f>データ!$E$11</f>
        <v>42736</v>
      </c>
      <c r="LY76" s="103"/>
      <c r="LZ76" s="103"/>
      <c r="MA76" s="103"/>
      <c r="MB76" s="103"/>
      <c r="MC76" s="103"/>
      <c r="MD76" s="103"/>
      <c r="ME76" s="103"/>
      <c r="MF76" s="103"/>
      <c r="MG76" s="103"/>
      <c r="MH76" s="103"/>
      <c r="MI76" s="103"/>
      <c r="MJ76" s="103"/>
      <c r="MK76" s="103"/>
      <c r="ML76" s="103">
        <f>データ!$F$11</f>
        <v>43101</v>
      </c>
      <c r="MM76" s="103"/>
      <c r="MN76" s="103"/>
      <c r="MO76" s="103"/>
      <c r="MP76" s="103"/>
      <c r="MQ76" s="103"/>
      <c r="MR76" s="103"/>
      <c r="MS76" s="103"/>
      <c r="MT76" s="103"/>
      <c r="MU76" s="103"/>
      <c r="MV76" s="103"/>
      <c r="MW76" s="103"/>
      <c r="MX76" s="103"/>
      <c r="MY76" s="103"/>
      <c r="MZ76" s="6"/>
      <c r="NA76" s="6"/>
      <c r="NB76" s="6"/>
      <c r="NC76" s="6"/>
      <c r="ND76" s="6"/>
      <c r="NE76" s="6"/>
      <c r="NF76" s="24"/>
      <c r="NG76" s="4"/>
      <c r="NH76" s="2"/>
      <c r="NI76" s="121"/>
      <c r="NJ76" s="122"/>
      <c r="NK76" s="122"/>
      <c r="NL76" s="122"/>
      <c r="NM76" s="122"/>
      <c r="NN76" s="122"/>
      <c r="NO76" s="122"/>
      <c r="NP76" s="122"/>
      <c r="NQ76" s="122"/>
      <c r="NR76" s="122"/>
      <c r="NS76" s="122"/>
      <c r="NT76" s="122"/>
      <c r="NU76" s="122"/>
      <c r="NV76" s="122"/>
      <c r="NW76" s="123"/>
    </row>
    <row r="77" spans="1:387" ht="13.5" customHeight="1" x14ac:dyDescent="0.2">
      <c r="A77" s="4"/>
      <c r="B77" s="9"/>
      <c r="C77" s="6"/>
      <c r="D77" s="6"/>
      <c r="E77" s="6"/>
      <c r="F77" s="6"/>
      <c r="I77" s="104" t="s">
        <v>2</v>
      </c>
      <c r="J77" s="104"/>
      <c r="K77" s="104"/>
      <c r="L77" s="104"/>
      <c r="M77" s="104"/>
      <c r="N77" s="104"/>
      <c r="O77" s="104"/>
      <c r="P77" s="104"/>
      <c r="Q77" s="104"/>
      <c r="R77" s="105">
        <f>データ!CX7</f>
        <v>51</v>
      </c>
      <c r="S77" s="105"/>
      <c r="T77" s="105"/>
      <c r="U77" s="105"/>
      <c r="V77" s="105"/>
      <c r="W77" s="105"/>
      <c r="X77" s="105"/>
      <c r="Y77" s="105"/>
      <c r="Z77" s="105"/>
      <c r="AA77" s="105"/>
      <c r="AB77" s="105"/>
      <c r="AC77" s="105"/>
      <c r="AD77" s="105"/>
      <c r="AE77" s="105"/>
      <c r="AF77" s="105">
        <f>データ!CY7</f>
        <v>52.2</v>
      </c>
      <c r="AG77" s="105"/>
      <c r="AH77" s="105"/>
      <c r="AI77" s="105"/>
      <c r="AJ77" s="105"/>
      <c r="AK77" s="105"/>
      <c r="AL77" s="105"/>
      <c r="AM77" s="105"/>
      <c r="AN77" s="105"/>
      <c r="AO77" s="105"/>
      <c r="AP77" s="105"/>
      <c r="AQ77" s="105"/>
      <c r="AR77" s="105"/>
      <c r="AS77" s="105"/>
      <c r="AT77" s="105">
        <f>データ!CZ7</f>
        <v>53.8</v>
      </c>
      <c r="AU77" s="105"/>
      <c r="AV77" s="105"/>
      <c r="AW77" s="105"/>
      <c r="AX77" s="105"/>
      <c r="AY77" s="105"/>
      <c r="AZ77" s="105"/>
      <c r="BA77" s="105"/>
      <c r="BB77" s="105"/>
      <c r="BC77" s="105"/>
      <c r="BD77" s="105"/>
      <c r="BE77" s="105"/>
      <c r="BF77" s="105"/>
      <c r="BG77" s="105"/>
      <c r="BH77" s="105">
        <f>データ!DA7</f>
        <v>55.4</v>
      </c>
      <c r="BI77" s="105"/>
      <c r="BJ77" s="105"/>
      <c r="BK77" s="105"/>
      <c r="BL77" s="105"/>
      <c r="BM77" s="105"/>
      <c r="BN77" s="105"/>
      <c r="BO77" s="105"/>
      <c r="BP77" s="105"/>
      <c r="BQ77" s="105"/>
      <c r="BR77" s="105"/>
      <c r="BS77" s="105"/>
      <c r="BT77" s="105"/>
      <c r="BU77" s="105"/>
      <c r="BV77" s="105">
        <f>データ!DB7</f>
        <v>56.7</v>
      </c>
      <c r="BW77" s="105"/>
      <c r="BX77" s="105"/>
      <c r="BY77" s="105"/>
      <c r="BZ77" s="105"/>
      <c r="CA77" s="105"/>
      <c r="CB77" s="105"/>
      <c r="CC77" s="105"/>
      <c r="CD77" s="105"/>
      <c r="CE77" s="105"/>
      <c r="CF77" s="105"/>
      <c r="CG77" s="105"/>
      <c r="CH77" s="105"/>
      <c r="CI77" s="105"/>
      <c r="CJ77" s="6"/>
      <c r="CK77" s="6"/>
      <c r="CL77" s="6"/>
      <c r="CM77" s="6"/>
      <c r="CN77" s="6"/>
      <c r="CO77" s="6"/>
      <c r="CP77" s="6"/>
      <c r="CQ77" s="6"/>
      <c r="CR77" s="6"/>
      <c r="CS77" s="6"/>
      <c r="CT77" s="6"/>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0"/>
      <c r="FZ77" s="120"/>
      <c r="GA77" s="6"/>
      <c r="GB77" s="6"/>
      <c r="GC77" s="6"/>
      <c r="GD77" s="6"/>
      <c r="GE77" s="6"/>
      <c r="GF77" s="6"/>
      <c r="GG77" s="6"/>
      <c r="GH77" s="6"/>
      <c r="GI77" s="6"/>
      <c r="GJ77" s="6"/>
      <c r="GK77" s="104" t="s">
        <v>2</v>
      </c>
      <c r="GL77" s="104"/>
      <c r="GM77" s="104"/>
      <c r="GN77" s="104"/>
      <c r="GO77" s="104"/>
      <c r="GP77" s="104"/>
      <c r="GQ77" s="104"/>
      <c r="GR77" s="104"/>
      <c r="GS77" s="104"/>
      <c r="GT77" s="105">
        <f>データ!DK7</f>
        <v>0</v>
      </c>
      <c r="GU77" s="105"/>
      <c r="GV77" s="105"/>
      <c r="GW77" s="105"/>
      <c r="GX77" s="105"/>
      <c r="GY77" s="105"/>
      <c r="GZ77" s="105"/>
      <c r="HA77" s="105"/>
      <c r="HB77" s="105"/>
      <c r="HC77" s="105"/>
      <c r="HD77" s="105"/>
      <c r="HE77" s="105"/>
      <c r="HF77" s="105"/>
      <c r="HG77" s="105"/>
      <c r="HH77" s="105">
        <f>データ!DL7</f>
        <v>0</v>
      </c>
      <c r="HI77" s="105"/>
      <c r="HJ77" s="105"/>
      <c r="HK77" s="105"/>
      <c r="HL77" s="105"/>
      <c r="HM77" s="105"/>
      <c r="HN77" s="105"/>
      <c r="HO77" s="105"/>
      <c r="HP77" s="105"/>
      <c r="HQ77" s="105"/>
      <c r="HR77" s="105"/>
      <c r="HS77" s="105"/>
      <c r="HT77" s="105"/>
      <c r="HU77" s="105"/>
      <c r="HV77" s="105">
        <f>データ!DM7</f>
        <v>0</v>
      </c>
      <c r="HW77" s="105"/>
      <c r="HX77" s="105"/>
      <c r="HY77" s="105"/>
      <c r="HZ77" s="105"/>
      <c r="IA77" s="105"/>
      <c r="IB77" s="105"/>
      <c r="IC77" s="105"/>
      <c r="ID77" s="105"/>
      <c r="IE77" s="105"/>
      <c r="IF77" s="105"/>
      <c r="IG77" s="105"/>
      <c r="IH77" s="105"/>
      <c r="II77" s="105"/>
      <c r="IJ77" s="105">
        <f>データ!DN7</f>
        <v>0</v>
      </c>
      <c r="IK77" s="105"/>
      <c r="IL77" s="105"/>
      <c r="IM77" s="105"/>
      <c r="IN77" s="105"/>
      <c r="IO77" s="105"/>
      <c r="IP77" s="105"/>
      <c r="IQ77" s="105"/>
      <c r="IR77" s="105"/>
      <c r="IS77" s="105"/>
      <c r="IT77" s="105"/>
      <c r="IU77" s="105"/>
      <c r="IV77" s="105"/>
      <c r="IW77" s="105"/>
      <c r="IX77" s="105">
        <f>データ!DO7</f>
        <v>0</v>
      </c>
      <c r="IY77" s="105"/>
      <c r="IZ77" s="105"/>
      <c r="JA77" s="105"/>
      <c r="JB77" s="105"/>
      <c r="JC77" s="105"/>
      <c r="JD77" s="105"/>
      <c r="JE77" s="105"/>
      <c r="JF77" s="105"/>
      <c r="JG77" s="105"/>
      <c r="JH77" s="105"/>
      <c r="JI77" s="105"/>
      <c r="JJ77" s="105"/>
      <c r="JK77" s="105"/>
      <c r="JL77" s="6"/>
      <c r="JM77" s="6"/>
      <c r="JN77" s="6"/>
      <c r="JO77" s="6"/>
      <c r="JP77" s="6"/>
      <c r="JQ77" s="6"/>
      <c r="JR77" s="6"/>
      <c r="JS77" s="6"/>
      <c r="JT77" s="6"/>
      <c r="JU77" s="6"/>
      <c r="JV77" s="6"/>
      <c r="JW77" s="6"/>
      <c r="JX77" s="6"/>
      <c r="JY77" s="104" t="s">
        <v>2</v>
      </c>
      <c r="JZ77" s="104"/>
      <c r="KA77" s="104"/>
      <c r="KB77" s="104"/>
      <c r="KC77" s="104"/>
      <c r="KD77" s="104"/>
      <c r="KE77" s="104"/>
      <c r="KF77" s="104"/>
      <c r="KG77" s="104"/>
      <c r="KH77" s="105">
        <f>データ!DV7</f>
        <v>0</v>
      </c>
      <c r="KI77" s="105"/>
      <c r="KJ77" s="105"/>
      <c r="KK77" s="105"/>
      <c r="KL77" s="105"/>
      <c r="KM77" s="105"/>
      <c r="KN77" s="105"/>
      <c r="KO77" s="105"/>
      <c r="KP77" s="105"/>
      <c r="KQ77" s="105"/>
      <c r="KR77" s="105"/>
      <c r="KS77" s="105"/>
      <c r="KT77" s="105"/>
      <c r="KU77" s="105"/>
      <c r="KV77" s="105">
        <f>データ!DW7</f>
        <v>0</v>
      </c>
      <c r="KW77" s="105"/>
      <c r="KX77" s="105"/>
      <c r="KY77" s="105"/>
      <c r="KZ77" s="105"/>
      <c r="LA77" s="105"/>
      <c r="LB77" s="105"/>
      <c r="LC77" s="105"/>
      <c r="LD77" s="105"/>
      <c r="LE77" s="105"/>
      <c r="LF77" s="105"/>
      <c r="LG77" s="105"/>
      <c r="LH77" s="105"/>
      <c r="LI77" s="105"/>
      <c r="LJ77" s="105">
        <f>データ!DX7</f>
        <v>0</v>
      </c>
      <c r="LK77" s="105"/>
      <c r="LL77" s="105"/>
      <c r="LM77" s="105"/>
      <c r="LN77" s="105"/>
      <c r="LO77" s="105"/>
      <c r="LP77" s="105"/>
      <c r="LQ77" s="105"/>
      <c r="LR77" s="105"/>
      <c r="LS77" s="105"/>
      <c r="LT77" s="105"/>
      <c r="LU77" s="105"/>
      <c r="LV77" s="105"/>
      <c r="LW77" s="105"/>
      <c r="LX77" s="105">
        <f>データ!DY7</f>
        <v>0</v>
      </c>
      <c r="LY77" s="105"/>
      <c r="LZ77" s="105"/>
      <c r="MA77" s="105"/>
      <c r="MB77" s="105"/>
      <c r="MC77" s="105"/>
      <c r="MD77" s="105"/>
      <c r="ME77" s="105"/>
      <c r="MF77" s="105"/>
      <c r="MG77" s="105"/>
      <c r="MH77" s="105"/>
      <c r="MI77" s="105"/>
      <c r="MJ77" s="105"/>
      <c r="MK77" s="105"/>
      <c r="ML77" s="105">
        <f>データ!DZ7</f>
        <v>0</v>
      </c>
      <c r="MM77" s="105"/>
      <c r="MN77" s="105"/>
      <c r="MO77" s="105"/>
      <c r="MP77" s="105"/>
      <c r="MQ77" s="105"/>
      <c r="MR77" s="105"/>
      <c r="MS77" s="105"/>
      <c r="MT77" s="105"/>
      <c r="MU77" s="105"/>
      <c r="MV77" s="105"/>
      <c r="MW77" s="105"/>
      <c r="MX77" s="105"/>
      <c r="MY77" s="105"/>
      <c r="MZ77" s="6"/>
      <c r="NA77" s="6"/>
      <c r="NB77" s="6"/>
      <c r="NC77" s="6"/>
      <c r="ND77" s="6"/>
      <c r="NE77" s="6"/>
      <c r="NF77" s="24"/>
      <c r="NG77" s="4"/>
      <c r="NH77" s="2"/>
      <c r="NI77" s="121"/>
      <c r="NJ77" s="122"/>
      <c r="NK77" s="122"/>
      <c r="NL77" s="122"/>
      <c r="NM77" s="122"/>
      <c r="NN77" s="122"/>
      <c r="NO77" s="122"/>
      <c r="NP77" s="122"/>
      <c r="NQ77" s="122"/>
      <c r="NR77" s="122"/>
      <c r="NS77" s="122"/>
      <c r="NT77" s="122"/>
      <c r="NU77" s="122"/>
      <c r="NV77" s="122"/>
      <c r="NW77" s="123"/>
    </row>
    <row r="78" spans="1:387" ht="13.5" customHeight="1" x14ac:dyDescent="0.2">
      <c r="A78" s="4"/>
      <c r="B78" s="9"/>
      <c r="C78" s="6"/>
      <c r="D78" s="6"/>
      <c r="E78" s="6"/>
      <c r="F78" s="6"/>
      <c r="G78" s="6"/>
      <c r="H78" s="6"/>
      <c r="I78" s="104" t="s">
        <v>52</v>
      </c>
      <c r="J78" s="104"/>
      <c r="K78" s="104"/>
      <c r="L78" s="104"/>
      <c r="M78" s="104"/>
      <c r="N78" s="104"/>
      <c r="O78" s="104"/>
      <c r="P78" s="104"/>
      <c r="Q78" s="104"/>
      <c r="R78" s="105">
        <f>データ!DC7</f>
        <v>50.4</v>
      </c>
      <c r="S78" s="105"/>
      <c r="T78" s="105"/>
      <c r="U78" s="105"/>
      <c r="V78" s="105"/>
      <c r="W78" s="105"/>
      <c r="X78" s="105"/>
      <c r="Y78" s="105"/>
      <c r="Z78" s="105"/>
      <c r="AA78" s="105"/>
      <c r="AB78" s="105"/>
      <c r="AC78" s="105"/>
      <c r="AD78" s="105"/>
      <c r="AE78" s="105"/>
      <c r="AF78" s="105">
        <f>データ!DD7</f>
        <v>50.3</v>
      </c>
      <c r="AG78" s="105"/>
      <c r="AH78" s="105"/>
      <c r="AI78" s="105"/>
      <c r="AJ78" s="105"/>
      <c r="AK78" s="105"/>
      <c r="AL78" s="105"/>
      <c r="AM78" s="105"/>
      <c r="AN78" s="105"/>
      <c r="AO78" s="105"/>
      <c r="AP78" s="105"/>
      <c r="AQ78" s="105"/>
      <c r="AR78" s="105"/>
      <c r="AS78" s="105"/>
      <c r="AT78" s="105">
        <f>データ!DE7</f>
        <v>52.3</v>
      </c>
      <c r="AU78" s="105"/>
      <c r="AV78" s="105"/>
      <c r="AW78" s="105"/>
      <c r="AX78" s="105"/>
      <c r="AY78" s="105"/>
      <c r="AZ78" s="105"/>
      <c r="BA78" s="105"/>
      <c r="BB78" s="105"/>
      <c r="BC78" s="105"/>
      <c r="BD78" s="105"/>
      <c r="BE78" s="105"/>
      <c r="BF78" s="105"/>
      <c r="BG78" s="105"/>
      <c r="BH78" s="105">
        <f>データ!DF7</f>
        <v>55.9</v>
      </c>
      <c r="BI78" s="105"/>
      <c r="BJ78" s="105"/>
      <c r="BK78" s="105"/>
      <c r="BL78" s="105"/>
      <c r="BM78" s="105"/>
      <c r="BN78" s="105"/>
      <c r="BO78" s="105"/>
      <c r="BP78" s="105"/>
      <c r="BQ78" s="105"/>
      <c r="BR78" s="105"/>
      <c r="BS78" s="105"/>
      <c r="BT78" s="105"/>
      <c r="BU78" s="105"/>
      <c r="BV78" s="105">
        <f>データ!DG7</f>
        <v>57.7</v>
      </c>
      <c r="BW78" s="105"/>
      <c r="BX78" s="105"/>
      <c r="BY78" s="105"/>
      <c r="BZ78" s="105"/>
      <c r="CA78" s="105"/>
      <c r="CB78" s="105"/>
      <c r="CC78" s="105"/>
      <c r="CD78" s="105"/>
      <c r="CE78" s="105"/>
      <c r="CF78" s="105"/>
      <c r="CG78" s="105"/>
      <c r="CH78" s="105"/>
      <c r="CI78" s="105"/>
      <c r="CJ78" s="6"/>
      <c r="CK78" s="6"/>
      <c r="CL78" s="6"/>
      <c r="CM78" s="6"/>
      <c r="CN78" s="6"/>
      <c r="CO78" s="6"/>
      <c r="CP78" s="6"/>
      <c r="CQ78" s="6"/>
      <c r="CR78" s="6"/>
      <c r="CS78" s="6"/>
      <c r="CT78" s="6"/>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0"/>
      <c r="FX78" s="120"/>
      <c r="FY78" s="120"/>
      <c r="FZ78" s="120"/>
      <c r="GA78" s="6"/>
      <c r="GB78" s="6"/>
      <c r="GC78" s="6"/>
      <c r="GD78" s="6"/>
      <c r="GE78" s="6"/>
      <c r="GF78" s="6"/>
      <c r="GG78" s="6"/>
      <c r="GH78" s="6"/>
      <c r="GI78" s="6"/>
      <c r="GJ78" s="6"/>
      <c r="GK78" s="104" t="s">
        <v>52</v>
      </c>
      <c r="GL78" s="104"/>
      <c r="GM78" s="104"/>
      <c r="GN78" s="104"/>
      <c r="GO78" s="104"/>
      <c r="GP78" s="104"/>
      <c r="GQ78" s="104"/>
      <c r="GR78" s="104"/>
      <c r="GS78" s="104"/>
      <c r="GT78" s="105">
        <f>データ!DP7</f>
        <v>2.5</v>
      </c>
      <c r="GU78" s="105"/>
      <c r="GV78" s="105"/>
      <c r="GW78" s="105"/>
      <c r="GX78" s="105"/>
      <c r="GY78" s="105"/>
      <c r="GZ78" s="105"/>
      <c r="HA78" s="105"/>
      <c r="HB78" s="105"/>
      <c r="HC78" s="105"/>
      <c r="HD78" s="105"/>
      <c r="HE78" s="105"/>
      <c r="HF78" s="105"/>
      <c r="HG78" s="105"/>
      <c r="HH78" s="105">
        <f>データ!DQ7</f>
        <v>182.7</v>
      </c>
      <c r="HI78" s="105"/>
      <c r="HJ78" s="105"/>
      <c r="HK78" s="105"/>
      <c r="HL78" s="105"/>
      <c r="HM78" s="105"/>
      <c r="HN78" s="105"/>
      <c r="HO78" s="105"/>
      <c r="HP78" s="105"/>
      <c r="HQ78" s="105"/>
      <c r="HR78" s="105"/>
      <c r="HS78" s="105"/>
      <c r="HT78" s="105"/>
      <c r="HU78" s="105"/>
      <c r="HV78" s="105">
        <f>データ!DR7</f>
        <v>8.6999999999999993</v>
      </c>
      <c r="HW78" s="105"/>
      <c r="HX78" s="105"/>
      <c r="HY78" s="105"/>
      <c r="HZ78" s="105"/>
      <c r="IA78" s="105"/>
      <c r="IB78" s="105"/>
      <c r="IC78" s="105"/>
      <c r="ID78" s="105"/>
      <c r="IE78" s="105"/>
      <c r="IF78" s="105"/>
      <c r="IG78" s="105"/>
      <c r="IH78" s="105"/>
      <c r="II78" s="105"/>
      <c r="IJ78" s="105">
        <f>データ!DS7</f>
        <v>-102.9</v>
      </c>
      <c r="IK78" s="105"/>
      <c r="IL78" s="105"/>
      <c r="IM78" s="105"/>
      <c r="IN78" s="105"/>
      <c r="IO78" s="105"/>
      <c r="IP78" s="105"/>
      <c r="IQ78" s="105"/>
      <c r="IR78" s="105"/>
      <c r="IS78" s="105"/>
      <c r="IT78" s="105"/>
      <c r="IU78" s="105"/>
      <c r="IV78" s="105"/>
      <c r="IW78" s="105"/>
      <c r="IX78" s="105">
        <f>データ!DT7</f>
        <v>-117.7</v>
      </c>
      <c r="IY78" s="105"/>
      <c r="IZ78" s="105"/>
      <c r="JA78" s="105"/>
      <c r="JB78" s="105"/>
      <c r="JC78" s="105"/>
      <c r="JD78" s="105"/>
      <c r="JE78" s="105"/>
      <c r="JF78" s="105"/>
      <c r="JG78" s="105"/>
      <c r="JH78" s="105"/>
      <c r="JI78" s="105"/>
      <c r="JJ78" s="105"/>
      <c r="JK78" s="105"/>
      <c r="JL78" s="6"/>
      <c r="JM78" s="6"/>
      <c r="JN78" s="6"/>
      <c r="JO78" s="6"/>
      <c r="JP78" s="6"/>
      <c r="JQ78" s="6"/>
      <c r="JR78" s="6"/>
      <c r="JS78" s="6"/>
      <c r="JT78" s="6"/>
      <c r="JU78" s="6"/>
      <c r="JV78" s="6"/>
      <c r="JW78" s="6"/>
      <c r="JX78" s="6"/>
      <c r="JY78" s="104" t="s">
        <v>52</v>
      </c>
      <c r="JZ78" s="104"/>
      <c r="KA78" s="104"/>
      <c r="KB78" s="104"/>
      <c r="KC78" s="104"/>
      <c r="KD78" s="104"/>
      <c r="KE78" s="104"/>
      <c r="KF78" s="104"/>
      <c r="KG78" s="104"/>
      <c r="KH78" s="105">
        <f>データ!EA7</f>
        <v>15.7</v>
      </c>
      <c r="KI78" s="105"/>
      <c r="KJ78" s="105"/>
      <c r="KK78" s="105"/>
      <c r="KL78" s="105"/>
      <c r="KM78" s="105"/>
      <c r="KN78" s="105"/>
      <c r="KO78" s="105"/>
      <c r="KP78" s="105"/>
      <c r="KQ78" s="105"/>
      <c r="KR78" s="105"/>
      <c r="KS78" s="105"/>
      <c r="KT78" s="105"/>
      <c r="KU78" s="105"/>
      <c r="KV78" s="105">
        <f>データ!EB7</f>
        <v>9</v>
      </c>
      <c r="KW78" s="105"/>
      <c r="KX78" s="105"/>
      <c r="KY78" s="105"/>
      <c r="KZ78" s="105"/>
      <c r="LA78" s="105"/>
      <c r="LB78" s="105"/>
      <c r="LC78" s="105"/>
      <c r="LD78" s="105"/>
      <c r="LE78" s="105"/>
      <c r="LF78" s="105"/>
      <c r="LG78" s="105"/>
      <c r="LH78" s="105"/>
      <c r="LI78" s="105"/>
      <c r="LJ78" s="105">
        <f>データ!EC7</f>
        <v>0</v>
      </c>
      <c r="LK78" s="105"/>
      <c r="LL78" s="105"/>
      <c r="LM78" s="105"/>
      <c r="LN78" s="105"/>
      <c r="LO78" s="105"/>
      <c r="LP78" s="105"/>
      <c r="LQ78" s="105"/>
      <c r="LR78" s="105"/>
      <c r="LS78" s="105"/>
      <c r="LT78" s="105"/>
      <c r="LU78" s="105"/>
      <c r="LV78" s="105"/>
      <c r="LW78" s="105"/>
      <c r="LX78" s="105">
        <f>データ!ED7</f>
        <v>0</v>
      </c>
      <c r="LY78" s="105"/>
      <c r="LZ78" s="105"/>
      <c r="MA78" s="105"/>
      <c r="MB78" s="105"/>
      <c r="MC78" s="105"/>
      <c r="MD78" s="105"/>
      <c r="ME78" s="105"/>
      <c r="MF78" s="105"/>
      <c r="MG78" s="105"/>
      <c r="MH78" s="105"/>
      <c r="MI78" s="105"/>
      <c r="MJ78" s="105"/>
      <c r="MK78" s="105"/>
      <c r="ML78" s="105">
        <f>データ!EE7</f>
        <v>0</v>
      </c>
      <c r="MM78" s="105"/>
      <c r="MN78" s="105"/>
      <c r="MO78" s="105"/>
      <c r="MP78" s="105"/>
      <c r="MQ78" s="105"/>
      <c r="MR78" s="105"/>
      <c r="MS78" s="105"/>
      <c r="MT78" s="105"/>
      <c r="MU78" s="105"/>
      <c r="MV78" s="105"/>
      <c r="MW78" s="105"/>
      <c r="MX78" s="105"/>
      <c r="MY78" s="105"/>
      <c r="MZ78" s="6"/>
      <c r="NA78" s="6"/>
      <c r="NB78" s="6"/>
      <c r="NC78" s="6"/>
      <c r="ND78" s="6"/>
      <c r="NE78" s="6"/>
      <c r="NF78" s="24"/>
      <c r="NG78" s="4"/>
      <c r="NH78" s="2"/>
      <c r="NI78" s="121"/>
      <c r="NJ78" s="122"/>
      <c r="NK78" s="122"/>
      <c r="NL78" s="122"/>
      <c r="NM78" s="122"/>
      <c r="NN78" s="122"/>
      <c r="NO78" s="122"/>
      <c r="NP78" s="122"/>
      <c r="NQ78" s="122"/>
      <c r="NR78" s="122"/>
      <c r="NS78" s="122"/>
      <c r="NT78" s="122"/>
      <c r="NU78" s="122"/>
      <c r="NV78" s="122"/>
      <c r="NW78" s="123"/>
    </row>
    <row r="79" spans="1:387" ht="13.5" customHeight="1" x14ac:dyDescent="0.2">
      <c r="A79" s="4"/>
      <c r="B79" s="9"/>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120"/>
      <c r="ET79" s="120"/>
      <c r="EU79" s="120"/>
      <c r="EV79" s="120"/>
      <c r="EW79" s="120"/>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120"/>
      <c r="FZ79" s="120"/>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c r="IX79" s="6"/>
      <c r="IY79" s="6"/>
      <c r="IZ79" s="6"/>
      <c r="JA79" s="6"/>
      <c r="JB79" s="6"/>
      <c r="JC79" s="6"/>
      <c r="JD79" s="6"/>
      <c r="JE79" s="6"/>
      <c r="JF79" s="6"/>
      <c r="JG79" s="6"/>
      <c r="JH79" s="6"/>
      <c r="JI79" s="6"/>
      <c r="JJ79" s="6"/>
      <c r="JK79" s="6"/>
      <c r="JL79" s="6"/>
      <c r="JM79" s="6"/>
      <c r="JN79" s="6"/>
      <c r="JO79" s="6"/>
      <c r="JP79" s="6"/>
      <c r="JQ79" s="6"/>
      <c r="JR79" s="6"/>
      <c r="JS79" s="6"/>
      <c r="JT79" s="6"/>
      <c r="JU79" s="6"/>
      <c r="JV79" s="6"/>
      <c r="JW79" s="6"/>
      <c r="JX79" s="6"/>
      <c r="JY79" s="6"/>
      <c r="JZ79" s="6"/>
      <c r="KA79" s="6"/>
      <c r="KB79" s="6"/>
      <c r="KC79" s="6"/>
      <c r="KD79" s="6"/>
      <c r="KE79" s="6"/>
      <c r="KF79" s="6"/>
      <c r="KG79" s="6"/>
      <c r="KH79" s="6"/>
      <c r="KI79" s="6"/>
      <c r="KJ79" s="6"/>
      <c r="KK79" s="6"/>
      <c r="KL79" s="6"/>
      <c r="KM79" s="6"/>
      <c r="KN79" s="6"/>
      <c r="KO79" s="6"/>
      <c r="KP79" s="6"/>
      <c r="KQ79" s="6"/>
      <c r="KR79" s="6"/>
      <c r="KS79" s="6"/>
      <c r="KT79" s="6"/>
      <c r="KU79" s="6"/>
      <c r="KV79" s="6"/>
      <c r="KW79" s="6"/>
      <c r="KX79" s="6"/>
      <c r="KY79" s="6"/>
      <c r="KZ79" s="6"/>
      <c r="LA79" s="6"/>
      <c r="LB79" s="6"/>
      <c r="LC79" s="6"/>
      <c r="LD79" s="6"/>
      <c r="LE79" s="6"/>
      <c r="LF79" s="6"/>
      <c r="LG79" s="6"/>
      <c r="LH79" s="6"/>
      <c r="LI79" s="6"/>
      <c r="LJ79" s="6"/>
      <c r="LK79" s="6"/>
      <c r="LL79" s="6"/>
      <c r="LM79" s="6"/>
      <c r="LN79" s="6"/>
      <c r="LO79" s="6"/>
      <c r="LP79" s="6"/>
      <c r="LQ79" s="6"/>
      <c r="LR79" s="6"/>
      <c r="LS79" s="6"/>
      <c r="LT79" s="6"/>
      <c r="LU79" s="6"/>
      <c r="LV79" s="6"/>
      <c r="LW79" s="6"/>
      <c r="LX79" s="6"/>
      <c r="LY79" s="6"/>
      <c r="LZ79" s="6"/>
      <c r="MA79" s="6"/>
      <c r="MB79" s="6"/>
      <c r="MC79" s="6"/>
      <c r="MD79" s="6"/>
      <c r="ME79" s="6"/>
      <c r="MF79" s="6"/>
      <c r="MG79" s="6"/>
      <c r="MH79" s="6"/>
      <c r="MI79" s="6"/>
      <c r="MJ79" s="6"/>
      <c r="MK79" s="6"/>
      <c r="ML79" s="6"/>
      <c r="MM79" s="6"/>
      <c r="MN79" s="6"/>
      <c r="MO79" s="6"/>
      <c r="MP79" s="6"/>
      <c r="MQ79" s="6"/>
      <c r="MR79" s="6"/>
      <c r="MS79" s="6"/>
      <c r="MT79" s="6"/>
      <c r="MU79" s="6"/>
      <c r="MV79" s="6"/>
      <c r="MW79" s="6"/>
      <c r="MX79" s="6"/>
      <c r="MY79" s="6"/>
      <c r="MZ79" s="6"/>
      <c r="NA79" s="6"/>
      <c r="NB79" s="6"/>
      <c r="NC79" s="6"/>
      <c r="ND79" s="6"/>
      <c r="NE79" s="6"/>
      <c r="NF79" s="24"/>
      <c r="NG79" s="4"/>
      <c r="NH79" s="2"/>
      <c r="NI79" s="121"/>
      <c r="NJ79" s="122"/>
      <c r="NK79" s="122"/>
      <c r="NL79" s="122"/>
      <c r="NM79" s="122"/>
      <c r="NN79" s="122"/>
      <c r="NO79" s="122"/>
      <c r="NP79" s="122"/>
      <c r="NQ79" s="122"/>
      <c r="NR79" s="122"/>
      <c r="NS79" s="122"/>
      <c r="NT79" s="122"/>
      <c r="NU79" s="122"/>
      <c r="NV79" s="122"/>
      <c r="NW79" s="123"/>
    </row>
    <row r="80" spans="1:387" ht="13.5" customHeight="1" x14ac:dyDescent="0.2">
      <c r="A80" s="4"/>
      <c r="B80" s="9"/>
      <c r="C80" s="14"/>
      <c r="D80" s="6"/>
      <c r="E80" s="6"/>
      <c r="F80" s="6"/>
      <c r="G80" s="6"/>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c r="IW80" s="14"/>
      <c r="IX80" s="14"/>
      <c r="IY80" s="14"/>
      <c r="IZ80" s="14"/>
      <c r="JA80" s="14"/>
      <c r="JB80" s="14"/>
      <c r="JC80" s="14"/>
      <c r="JD80" s="14"/>
      <c r="JE80" s="14"/>
      <c r="JF80" s="14"/>
      <c r="JG80" s="14"/>
      <c r="JH80" s="14"/>
      <c r="JI80" s="14"/>
      <c r="JJ80" s="14"/>
      <c r="JK80" s="14"/>
      <c r="JL80" s="14"/>
      <c r="JM80" s="14"/>
      <c r="JN80" s="14"/>
      <c r="JO80" s="6"/>
      <c r="JP80" s="6"/>
      <c r="JQ80" s="6"/>
      <c r="JR80" s="6"/>
      <c r="JS80" s="6"/>
      <c r="JT80" s="6"/>
      <c r="JU80" s="6"/>
      <c r="JV80" s="6"/>
      <c r="JW80" s="6"/>
      <c r="JX80" s="14"/>
      <c r="JY80" s="14"/>
      <c r="JZ80" s="14"/>
      <c r="KA80" s="14"/>
      <c r="KB80" s="14"/>
      <c r="KC80" s="14"/>
      <c r="KD80" s="14"/>
      <c r="KE80" s="14"/>
      <c r="KF80" s="14"/>
      <c r="KG80" s="14"/>
      <c r="KH80" s="14"/>
      <c r="KI80" s="14"/>
      <c r="KJ80" s="14"/>
      <c r="KK80" s="14"/>
      <c r="KL80" s="14"/>
      <c r="KM80" s="14"/>
      <c r="KN80" s="14"/>
      <c r="KO80" s="14"/>
      <c r="KP80" s="14"/>
      <c r="KQ80" s="14"/>
      <c r="KR80" s="14"/>
      <c r="KS80" s="14"/>
      <c r="KT80" s="14"/>
      <c r="KU80" s="14"/>
      <c r="KV80" s="14"/>
      <c r="KW80" s="14"/>
      <c r="KX80" s="14"/>
      <c r="KY80" s="14"/>
      <c r="KZ80" s="14"/>
      <c r="LA80" s="14"/>
      <c r="LB80" s="14"/>
      <c r="LC80" s="14"/>
      <c r="LD80" s="14"/>
      <c r="LE80" s="14"/>
      <c r="LF80" s="14"/>
      <c r="LG80" s="14"/>
      <c r="LH80" s="14"/>
      <c r="LI80" s="14"/>
      <c r="LJ80" s="14"/>
      <c r="LK80" s="14"/>
      <c r="LL80" s="14"/>
      <c r="LM80" s="14"/>
      <c r="LN80" s="14"/>
      <c r="LO80" s="14"/>
      <c r="LP80" s="14"/>
      <c r="LQ80" s="14"/>
      <c r="LR80" s="14"/>
      <c r="LS80" s="14"/>
      <c r="LT80" s="14"/>
      <c r="LU80" s="14"/>
      <c r="LV80" s="14"/>
      <c r="LW80" s="14"/>
      <c r="LX80" s="14"/>
      <c r="LY80" s="14"/>
      <c r="LZ80" s="14"/>
      <c r="MA80" s="14"/>
      <c r="MB80" s="14"/>
      <c r="MC80" s="14"/>
      <c r="MD80" s="14"/>
      <c r="ME80" s="14"/>
      <c r="MF80" s="14"/>
      <c r="MG80" s="14"/>
      <c r="MH80" s="14"/>
      <c r="MI80" s="14"/>
      <c r="MJ80" s="14"/>
      <c r="MK80" s="14"/>
      <c r="ML80" s="14"/>
      <c r="MM80" s="14"/>
      <c r="MN80" s="14"/>
      <c r="MO80" s="14"/>
      <c r="MP80" s="14"/>
      <c r="MQ80" s="14"/>
      <c r="MR80" s="14"/>
      <c r="MS80" s="14"/>
      <c r="MT80" s="14"/>
      <c r="MU80" s="14"/>
      <c r="MV80" s="14"/>
      <c r="MW80" s="14"/>
      <c r="MX80" s="14"/>
      <c r="MY80" s="14"/>
      <c r="MZ80" s="14"/>
      <c r="NA80" s="14"/>
      <c r="NB80" s="14"/>
      <c r="NC80" s="14"/>
      <c r="ND80" s="14"/>
      <c r="NE80" s="14"/>
      <c r="NF80" s="14"/>
      <c r="NG80" s="4"/>
      <c r="NH80" s="2"/>
      <c r="NI80" s="121"/>
      <c r="NJ80" s="122"/>
      <c r="NK80" s="122"/>
      <c r="NL80" s="122"/>
      <c r="NM80" s="122"/>
      <c r="NN80" s="122"/>
      <c r="NO80" s="122"/>
      <c r="NP80" s="122"/>
      <c r="NQ80" s="122"/>
      <c r="NR80" s="122"/>
      <c r="NS80" s="122"/>
      <c r="NT80" s="122"/>
      <c r="NU80" s="122"/>
      <c r="NV80" s="122"/>
      <c r="NW80" s="123"/>
    </row>
    <row r="81" spans="1:387" ht="13.5" customHeight="1" x14ac:dyDescent="0.2">
      <c r="A81" s="4"/>
      <c r="B81" s="9"/>
      <c r="C81" s="14"/>
      <c r="D81" s="6"/>
      <c r="E81" s="6"/>
      <c r="F81" s="6"/>
      <c r="G81" s="6"/>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6"/>
      <c r="JP81" s="6"/>
      <c r="JQ81" s="6"/>
      <c r="JR81" s="6"/>
      <c r="JS81" s="6"/>
      <c r="JT81" s="6"/>
      <c r="JU81" s="6"/>
      <c r="JV81" s="6"/>
      <c r="JW81" s="6"/>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4"/>
      <c r="NH81" s="2"/>
      <c r="NI81" s="121"/>
      <c r="NJ81" s="122"/>
      <c r="NK81" s="122"/>
      <c r="NL81" s="122"/>
      <c r="NM81" s="122"/>
      <c r="NN81" s="122"/>
      <c r="NO81" s="122"/>
      <c r="NP81" s="122"/>
      <c r="NQ81" s="122"/>
      <c r="NR81" s="122"/>
      <c r="NS81" s="122"/>
      <c r="NT81" s="122"/>
      <c r="NU81" s="122"/>
      <c r="NV81" s="122"/>
      <c r="NW81" s="123"/>
    </row>
    <row r="82" spans="1:387" ht="13.5" customHeight="1" x14ac:dyDescent="0.2">
      <c r="A82" s="4"/>
      <c r="B82" s="10"/>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GY82" s="16"/>
      <c r="GZ82" s="16"/>
      <c r="HA82" s="16"/>
      <c r="HB82" s="16"/>
      <c r="HC82" s="16"/>
      <c r="HD82" s="16"/>
      <c r="HE82" s="16"/>
      <c r="HF82" s="16"/>
      <c r="HG82" s="16"/>
      <c r="HH82" s="16"/>
      <c r="HI82" s="16"/>
      <c r="HJ82" s="16"/>
      <c r="HK82" s="16"/>
      <c r="HL82" s="16"/>
      <c r="HM82" s="16"/>
      <c r="HN82" s="16"/>
      <c r="HO82" s="16"/>
      <c r="HP82" s="16"/>
      <c r="HQ82" s="16"/>
      <c r="HR82" s="16"/>
      <c r="HS82" s="16"/>
      <c r="HT82" s="16"/>
      <c r="HU82" s="16"/>
      <c r="HV82" s="16"/>
      <c r="HW82" s="16"/>
      <c r="HX82" s="16"/>
      <c r="HY82" s="16"/>
      <c r="HZ82" s="16"/>
      <c r="IA82" s="16"/>
      <c r="IB82" s="16"/>
      <c r="IC82" s="16"/>
      <c r="ID82" s="16"/>
      <c r="IE82" s="16"/>
      <c r="IF82" s="16"/>
      <c r="IG82" s="16"/>
      <c r="IH82" s="16"/>
      <c r="II82" s="16"/>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28"/>
      <c r="NH82" s="2"/>
      <c r="NI82" s="124"/>
      <c r="NJ82" s="125"/>
      <c r="NK82" s="125"/>
      <c r="NL82" s="125"/>
      <c r="NM82" s="125"/>
      <c r="NN82" s="125"/>
      <c r="NO82" s="125"/>
      <c r="NP82" s="125"/>
      <c r="NQ82" s="125"/>
      <c r="NR82" s="125"/>
      <c r="NS82" s="125"/>
      <c r="NT82" s="125"/>
      <c r="NU82" s="125"/>
      <c r="NV82" s="125"/>
      <c r="NW82" s="126"/>
    </row>
    <row r="83" spans="1:387" x14ac:dyDescent="0.2">
      <c r="C83" s="2"/>
      <c r="BH83" s="2"/>
      <c r="GR83" s="2"/>
      <c r="IV83" s="2"/>
      <c r="LD83" s="2"/>
    </row>
    <row r="84" spans="1:387" x14ac:dyDescent="0.2">
      <c r="C84" s="2"/>
      <c r="BH84" s="2"/>
      <c r="GR84" s="2"/>
      <c r="IV84" s="2"/>
      <c r="LD84" s="2"/>
    </row>
    <row r="86" spans="1:387" hidden="1" x14ac:dyDescent="0.2">
      <c r="B86" s="11" t="s">
        <v>58</v>
      </c>
      <c r="C86" s="11"/>
      <c r="D86" s="11"/>
      <c r="E86" s="11"/>
      <c r="F86" s="11"/>
      <c r="G86" s="11"/>
      <c r="H86" s="11"/>
      <c r="I86" s="11"/>
      <c r="J86" s="11"/>
      <c r="K86" s="11"/>
      <c r="L86" s="11"/>
      <c r="M86" s="11"/>
      <c r="N86" s="11"/>
      <c r="O86" s="18"/>
      <c r="P86" s="18"/>
      <c r="Q86" s="18"/>
      <c r="R86" s="18"/>
      <c r="S86" s="18"/>
      <c r="T86" s="18"/>
      <c r="U86" s="18"/>
      <c r="V86" s="18"/>
      <c r="W86" s="18"/>
      <c r="X86" s="18"/>
      <c r="Y86" s="18"/>
      <c r="Z86" s="18"/>
      <c r="AA86" s="18"/>
      <c r="AB86" s="18"/>
      <c r="AC86" s="18"/>
      <c r="AD86" s="18"/>
      <c r="AE86" s="18"/>
      <c r="AF86" s="18"/>
    </row>
    <row r="87" spans="1:387" hidden="1" x14ac:dyDescent="0.2">
      <c r="B87" s="11" t="s">
        <v>40</v>
      </c>
      <c r="C87" s="11" t="s">
        <v>60</v>
      </c>
      <c r="D87" s="11" t="s">
        <v>62</v>
      </c>
      <c r="E87" s="11" t="s">
        <v>8</v>
      </c>
      <c r="F87" s="11" t="s">
        <v>64</v>
      </c>
      <c r="G87" s="11" t="s">
        <v>56</v>
      </c>
      <c r="H87" s="11" t="s">
        <v>59</v>
      </c>
      <c r="I87" s="11" t="s">
        <v>68</v>
      </c>
      <c r="J87" s="11" t="s">
        <v>61</v>
      </c>
      <c r="K87" s="11" t="s">
        <v>70</v>
      </c>
      <c r="L87" s="11" t="s">
        <v>41</v>
      </c>
      <c r="M87" s="11" t="s">
        <v>71</v>
      </c>
      <c r="N87" s="11"/>
      <c r="O87" s="18"/>
      <c r="P87" s="18"/>
      <c r="Q87" s="18"/>
      <c r="R87" s="18"/>
      <c r="S87" s="18"/>
      <c r="T87" s="18"/>
      <c r="U87" s="18"/>
      <c r="V87" s="18"/>
      <c r="W87" s="18"/>
      <c r="X87" s="18"/>
      <c r="Y87" s="18"/>
      <c r="Z87" s="18"/>
      <c r="AA87" s="18"/>
      <c r="AB87" s="18"/>
      <c r="AC87" s="18"/>
      <c r="AD87" s="18"/>
      <c r="AE87" s="18"/>
      <c r="AF87" s="18"/>
    </row>
    <row r="88" spans="1:387" hidden="1" x14ac:dyDescent="0.2">
      <c r="B88" s="11" t="str">
        <f>データ!AI6</f>
        <v>【100.6】</v>
      </c>
      <c r="C88" s="11" t="str">
        <f>データ!AT6</f>
        <v>【8.7】</v>
      </c>
      <c r="D88" s="11" t="str">
        <f>データ!BE6</f>
        <v>【953】</v>
      </c>
      <c r="E88" s="11" t="str">
        <f>データ!BP6</f>
        <v>【25.5】</v>
      </c>
      <c r="F88" s="11" t="str">
        <f>データ!CA6</f>
        <v>【17.8】</v>
      </c>
      <c r="G88" s="11" t="str">
        <f>データ!CL6</f>
        <v>【0.9】</v>
      </c>
      <c r="H88" s="11" t="str">
        <f>データ!CW6</f>
        <v>【16,525】</v>
      </c>
      <c r="I88" s="11" t="str">
        <f>データ!DH6</f>
        <v>【54.6】</v>
      </c>
      <c r="J88" s="11" t="s">
        <v>48</v>
      </c>
      <c r="K88" s="11" t="s">
        <v>48</v>
      </c>
      <c r="L88" s="11" t="str">
        <f>データ!DU6</f>
        <v>【39.7】</v>
      </c>
      <c r="M88" s="11" t="str">
        <f>データ!EF6</f>
        <v>【64.3】</v>
      </c>
      <c r="N88" s="11" t="str">
        <f>データ!EF6</f>
        <v>【64.3】</v>
      </c>
      <c r="O88" s="18"/>
      <c r="P88" s="18"/>
      <c r="Q88" s="18"/>
      <c r="R88" s="18"/>
      <c r="S88" s="18"/>
      <c r="T88" s="18"/>
      <c r="U88" s="18"/>
      <c r="V88" s="18"/>
      <c r="W88" s="18"/>
      <c r="X88" s="18"/>
      <c r="Y88" s="18"/>
      <c r="Z88" s="18"/>
      <c r="AA88" s="18"/>
      <c r="AB88" s="18"/>
      <c r="AC88" s="18"/>
      <c r="AD88" s="18"/>
      <c r="AE88" s="18"/>
      <c r="AF88" s="18"/>
    </row>
  </sheetData>
  <sheetProtection algorithmName="SHA-512" hashValue="MR+qlHVa3Uz77ij/ap77AqBklHencCn+AdbXEuWtUh7AASOeV1ZqlLt6vPIzs7IEr9ex1E7UTk7QVLHqrlYAvA==" saltValue="uORQ6Hvr4GELux+yX1EO4g==" spinCount="100000" sheet="1" objects="1" scenarios="1" formatCells="0" formatColumns="0" formatRows="0"/>
  <mergeCells count="221">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 ref="HV78:II78"/>
    <mergeCell ref="IJ78:IW78"/>
    <mergeCell ref="IX78:JK78"/>
    <mergeCell ref="JY78:KG78"/>
    <mergeCell ref="KH78:KU78"/>
    <mergeCell ref="KV78:LI78"/>
    <mergeCell ref="LJ78:LW78"/>
    <mergeCell ref="LX78:MK78"/>
    <mergeCell ref="ML78:MY78"/>
    <mergeCell ref="I78:Q78"/>
    <mergeCell ref="R78:AE78"/>
    <mergeCell ref="AF78:AS78"/>
    <mergeCell ref="AT78:BG78"/>
    <mergeCell ref="BH78:BU78"/>
    <mergeCell ref="BV78:CI78"/>
    <mergeCell ref="GK78:GS78"/>
    <mergeCell ref="GT78:HG78"/>
    <mergeCell ref="HH78:HU78"/>
    <mergeCell ref="HV77:II77"/>
    <mergeCell ref="IJ77:IW77"/>
    <mergeCell ref="IX77:JK77"/>
    <mergeCell ref="JY77:KG77"/>
    <mergeCell ref="KH77:KU77"/>
    <mergeCell ref="KV77:LI77"/>
    <mergeCell ref="LJ77:LW77"/>
    <mergeCell ref="LX77:MK77"/>
    <mergeCell ref="ML77:MY77"/>
    <mergeCell ref="I77:Q77"/>
    <mergeCell ref="R77:AE77"/>
    <mergeCell ref="AF77:AS77"/>
    <mergeCell ref="AT77:BG77"/>
    <mergeCell ref="BH77:BU77"/>
    <mergeCell ref="BV77:CI77"/>
    <mergeCell ref="GK77:GS77"/>
    <mergeCell ref="GT77:HG77"/>
    <mergeCell ref="HH77:HU77"/>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EH53:EU53"/>
    <mergeCell ref="EV53:FI53"/>
    <mergeCell ref="FJ53:FW53"/>
    <mergeCell ref="GK53:GS53"/>
    <mergeCell ref="GT53:HG53"/>
    <mergeCell ref="HH53:HU53"/>
    <mergeCell ref="HV53:II53"/>
    <mergeCell ref="IJ53:IW53"/>
    <mergeCell ref="IX53:JK53"/>
    <mergeCell ref="I53:Q53"/>
    <mergeCell ref="R53:AE53"/>
    <mergeCell ref="AF53:AS53"/>
    <mergeCell ref="AT53:BG53"/>
    <mergeCell ref="BH53:BU53"/>
    <mergeCell ref="BV53:CI53"/>
    <mergeCell ref="CW53:DE53"/>
    <mergeCell ref="DF53:DS53"/>
    <mergeCell ref="DT53:EG53"/>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EH31:EU31"/>
    <mergeCell ref="EV31:FI31"/>
    <mergeCell ref="FJ31:FW31"/>
    <mergeCell ref="GK31:GS31"/>
    <mergeCell ref="GT31:HG31"/>
    <mergeCell ref="HH31:HU31"/>
    <mergeCell ref="HV31:II31"/>
    <mergeCell ref="IJ31:IW31"/>
    <mergeCell ref="IX31:JK31"/>
    <mergeCell ref="I31:Q31"/>
    <mergeCell ref="R31:AE31"/>
    <mergeCell ref="AF31:AS31"/>
    <mergeCell ref="AT31:BG31"/>
    <mergeCell ref="BH31:BU31"/>
    <mergeCell ref="BV31:CI31"/>
    <mergeCell ref="CW31:DE31"/>
    <mergeCell ref="DF31:DS31"/>
    <mergeCell ref="DT31:EG31"/>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B8:AP8"/>
    <mergeCell ref="AQ8:CE8"/>
    <mergeCell ref="CF8:DT8"/>
    <mergeCell ref="DU8:FI8"/>
    <mergeCell ref="FJ8:GX8"/>
    <mergeCell ref="IC8:JU8"/>
    <mergeCell ref="JV8:LN8"/>
    <mergeCell ref="LO8:NG8"/>
    <mergeCell ref="NI8:NJ8"/>
    <mergeCell ref="B6:GX6"/>
    <mergeCell ref="B7:AP7"/>
    <mergeCell ref="AQ7:CE7"/>
    <mergeCell ref="CF7:DT7"/>
    <mergeCell ref="DU7:FI7"/>
    <mergeCell ref="FJ7:GX7"/>
    <mergeCell ref="IC7:JU7"/>
    <mergeCell ref="JV7:LN7"/>
    <mergeCell ref="LO7:NG7"/>
  </mergeCells>
  <phoneticPr fontId="1"/>
  <printOptions horizontalCentered="1" verticalCentered="1"/>
  <pageMargins left="0.19685039370078741" right="0.19685039370078741" top="0.19685039370078741" bottom="0.19685039370078741" header="0.19685039370078741" footer="0.19685039370078741"/>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45</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M1" s="18">
        <v>1</v>
      </c>
      <c r="CN1" s="18">
        <v>1</v>
      </c>
      <c r="CO1" s="18">
        <v>1</v>
      </c>
      <c r="CP1" s="18">
        <v>1</v>
      </c>
      <c r="CQ1" s="18">
        <v>1</v>
      </c>
      <c r="CR1" s="18">
        <v>1</v>
      </c>
      <c r="CS1" s="18">
        <v>1</v>
      </c>
      <c r="CT1" s="18">
        <v>1</v>
      </c>
      <c r="CU1" s="18">
        <v>1</v>
      </c>
      <c r="CV1" s="18">
        <v>1</v>
      </c>
      <c r="CW1" s="18"/>
      <c r="CX1" s="18">
        <v>1</v>
      </c>
      <c r="CY1" s="18">
        <v>1</v>
      </c>
      <c r="CZ1" s="18">
        <v>1</v>
      </c>
      <c r="DA1" s="18">
        <v>1</v>
      </c>
      <c r="DB1" s="18">
        <v>1</v>
      </c>
      <c r="DC1" s="18">
        <v>1</v>
      </c>
      <c r="DD1" s="18">
        <v>1</v>
      </c>
      <c r="DE1" s="18">
        <v>1</v>
      </c>
      <c r="DF1" s="18">
        <v>1</v>
      </c>
      <c r="DG1" s="18">
        <v>1</v>
      </c>
      <c r="DH1" s="18"/>
      <c r="DK1" s="18">
        <v>1</v>
      </c>
      <c r="DL1" s="18">
        <v>1</v>
      </c>
      <c r="DM1" s="18">
        <v>1</v>
      </c>
      <c r="DN1" s="18">
        <v>1</v>
      </c>
      <c r="DO1" s="18">
        <v>1</v>
      </c>
      <c r="DP1" s="18">
        <v>1</v>
      </c>
      <c r="DQ1" s="18">
        <v>1</v>
      </c>
      <c r="DR1" s="18">
        <v>1</v>
      </c>
      <c r="DS1" s="18">
        <v>1</v>
      </c>
      <c r="DT1" s="18">
        <v>1</v>
      </c>
      <c r="DU1" s="18"/>
      <c r="DV1" s="18">
        <v>1</v>
      </c>
      <c r="DW1" s="18">
        <v>1</v>
      </c>
      <c r="DX1" s="18">
        <v>1</v>
      </c>
      <c r="DY1" s="18">
        <v>1</v>
      </c>
      <c r="DZ1" s="18">
        <v>1</v>
      </c>
      <c r="EA1" s="18">
        <v>1</v>
      </c>
      <c r="EB1" s="18">
        <v>1</v>
      </c>
      <c r="EC1" s="18">
        <v>1</v>
      </c>
      <c r="ED1" s="18">
        <v>1</v>
      </c>
      <c r="EE1" s="18">
        <v>1</v>
      </c>
      <c r="EF1" s="18"/>
      <c r="EG1" s="18">
        <v>1</v>
      </c>
      <c r="EH1" s="18">
        <v>1</v>
      </c>
      <c r="EI1" s="18">
        <v>1</v>
      </c>
      <c r="EJ1" s="18">
        <v>1</v>
      </c>
      <c r="EK1" s="18">
        <v>1</v>
      </c>
      <c r="EL1" s="18">
        <v>1</v>
      </c>
      <c r="EM1" s="18">
        <v>1</v>
      </c>
      <c r="EN1" s="18">
        <v>1</v>
      </c>
      <c r="EO1" s="18">
        <v>1</v>
      </c>
      <c r="EP1" s="18">
        <v>1</v>
      </c>
    </row>
    <row r="2" spans="1:146" x14ac:dyDescent="0.2">
      <c r="A2" s="39" t="s">
        <v>43</v>
      </c>
      <c r="B2" s="39">
        <f t="shared" ref="B2:EP2" si="0">COLUMN()-1</f>
        <v>1</v>
      </c>
      <c r="C2" s="39">
        <f t="shared" si="0"/>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si="0"/>
        <v>125</v>
      </c>
      <c r="DW2" s="39">
        <f t="shared" si="0"/>
        <v>126</v>
      </c>
      <c r="DX2" s="39">
        <f t="shared" si="0"/>
        <v>127</v>
      </c>
      <c r="DY2" s="39">
        <f t="shared" si="0"/>
        <v>128</v>
      </c>
      <c r="DZ2" s="39">
        <f t="shared" si="0"/>
        <v>129</v>
      </c>
      <c r="EA2" s="39">
        <f t="shared" si="0"/>
        <v>130</v>
      </c>
      <c r="EB2" s="39">
        <f t="shared" si="0"/>
        <v>131</v>
      </c>
      <c r="EC2" s="39">
        <f t="shared" si="0"/>
        <v>132</v>
      </c>
      <c r="ED2" s="39">
        <f t="shared" si="0"/>
        <v>133</v>
      </c>
      <c r="EE2" s="39">
        <f t="shared" si="0"/>
        <v>134</v>
      </c>
      <c r="EF2" s="39">
        <f t="shared" si="0"/>
        <v>135</v>
      </c>
      <c r="EG2" s="39">
        <f t="shared" si="0"/>
        <v>136</v>
      </c>
      <c r="EH2" s="39">
        <f t="shared" si="0"/>
        <v>137</v>
      </c>
      <c r="EI2" s="39">
        <f t="shared" si="0"/>
        <v>138</v>
      </c>
      <c r="EJ2" s="39">
        <f t="shared" si="0"/>
        <v>139</v>
      </c>
      <c r="EK2" s="39">
        <f t="shared" si="0"/>
        <v>140</v>
      </c>
      <c r="EL2" s="39">
        <f t="shared" si="0"/>
        <v>141</v>
      </c>
      <c r="EM2" s="39">
        <f t="shared" si="0"/>
        <v>142</v>
      </c>
      <c r="EN2" s="39">
        <f t="shared" si="0"/>
        <v>143</v>
      </c>
      <c r="EO2" s="39">
        <f t="shared" si="0"/>
        <v>144</v>
      </c>
      <c r="EP2" s="39">
        <f t="shared" si="0"/>
        <v>145</v>
      </c>
    </row>
    <row r="3" spans="1:146" ht="13.15" customHeight="1" x14ac:dyDescent="0.2">
      <c r="A3" s="39" t="s">
        <v>21</v>
      </c>
      <c r="B3" s="41" t="s">
        <v>72</v>
      </c>
      <c r="C3" s="41" t="s">
        <v>73</v>
      </c>
      <c r="D3" s="41" t="s">
        <v>75</v>
      </c>
      <c r="E3" s="41" t="s">
        <v>7</v>
      </c>
      <c r="F3" s="41" t="s">
        <v>6</v>
      </c>
      <c r="G3" s="41" t="s">
        <v>76</v>
      </c>
      <c r="H3" s="132" t="s">
        <v>24</v>
      </c>
      <c r="I3" s="133"/>
      <c r="J3" s="133"/>
      <c r="K3" s="133"/>
      <c r="L3" s="133"/>
      <c r="M3" s="133"/>
      <c r="N3" s="133"/>
      <c r="O3" s="133"/>
      <c r="P3" s="133"/>
      <c r="Q3" s="133"/>
      <c r="R3" s="133"/>
      <c r="S3" s="133"/>
      <c r="T3" s="133"/>
      <c r="U3" s="133"/>
      <c r="V3" s="133"/>
      <c r="W3" s="133"/>
      <c r="X3" s="133"/>
      <c r="Y3" s="59" t="s">
        <v>28</v>
      </c>
      <c r="Z3" s="62"/>
      <c r="AA3" s="62"/>
      <c r="AB3" s="62"/>
      <c r="AC3" s="62"/>
      <c r="AD3" s="62"/>
      <c r="AE3" s="62"/>
      <c r="AF3" s="62"/>
      <c r="AG3" s="62"/>
      <c r="AH3" s="62"/>
      <c r="AI3" s="62"/>
      <c r="AJ3" s="63"/>
      <c r="AK3" s="63"/>
      <c r="AL3" s="63"/>
      <c r="AM3" s="63"/>
      <c r="AN3" s="63"/>
      <c r="AO3" s="63"/>
      <c r="AP3" s="63"/>
      <c r="AQ3" s="63"/>
      <c r="AR3" s="63"/>
      <c r="AS3" s="63"/>
      <c r="AT3" s="63"/>
      <c r="AU3" s="63"/>
      <c r="AV3" s="63"/>
      <c r="AW3" s="63"/>
      <c r="AX3" s="63"/>
      <c r="AY3" s="63"/>
      <c r="AZ3" s="63"/>
      <c r="BA3" s="63"/>
      <c r="BB3" s="63"/>
      <c r="BC3" s="63"/>
      <c r="BD3" s="63"/>
      <c r="BE3" s="63"/>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8"/>
      <c r="CX3" s="59" t="s">
        <v>1</v>
      </c>
      <c r="CY3" s="62"/>
      <c r="CZ3" s="62"/>
      <c r="DA3" s="62"/>
      <c r="DB3" s="62"/>
      <c r="DC3" s="62"/>
      <c r="DD3" s="62"/>
      <c r="DE3" s="62"/>
      <c r="DF3" s="62"/>
      <c r="DG3" s="62"/>
      <c r="DH3" s="62"/>
      <c r="DI3" s="69"/>
      <c r="DJ3" s="69"/>
      <c r="DK3" s="70"/>
      <c r="DL3" s="62"/>
      <c r="DM3" s="62"/>
      <c r="DN3" s="62"/>
      <c r="DO3" s="62"/>
      <c r="DP3" s="62"/>
      <c r="DQ3" s="62"/>
      <c r="DR3" s="62"/>
      <c r="DS3" s="62"/>
      <c r="DT3" s="62"/>
      <c r="DU3" s="62"/>
      <c r="DV3" s="63"/>
      <c r="DW3" s="63"/>
      <c r="DX3" s="63"/>
      <c r="DY3" s="63"/>
      <c r="DZ3" s="63"/>
      <c r="EA3" s="63"/>
      <c r="EB3" s="63"/>
      <c r="EC3" s="63"/>
      <c r="ED3" s="63"/>
      <c r="EE3" s="63"/>
      <c r="EF3" s="71"/>
      <c r="EG3" s="63" t="s">
        <v>51</v>
      </c>
      <c r="EH3" s="63"/>
      <c r="EI3" s="63"/>
      <c r="EJ3" s="63"/>
      <c r="EK3" s="63"/>
      <c r="EL3" s="63"/>
      <c r="EM3" s="63"/>
      <c r="EN3" s="63"/>
      <c r="EO3" s="63"/>
      <c r="EP3" s="71"/>
    </row>
    <row r="4" spans="1:146" x14ac:dyDescent="0.2">
      <c r="A4" s="39" t="s">
        <v>69</v>
      </c>
      <c r="B4" s="42"/>
      <c r="C4" s="42"/>
      <c r="D4" s="42"/>
      <c r="E4" s="42"/>
      <c r="F4" s="42"/>
      <c r="G4" s="42"/>
      <c r="H4" s="134"/>
      <c r="I4" s="135"/>
      <c r="J4" s="135"/>
      <c r="K4" s="135"/>
      <c r="L4" s="135"/>
      <c r="M4" s="135"/>
      <c r="N4" s="135"/>
      <c r="O4" s="135"/>
      <c r="P4" s="135"/>
      <c r="Q4" s="135"/>
      <c r="R4" s="135"/>
      <c r="S4" s="135"/>
      <c r="T4" s="135"/>
      <c r="U4" s="135"/>
      <c r="V4" s="135"/>
      <c r="W4" s="135"/>
      <c r="X4" s="135"/>
      <c r="Y4" s="127" t="s">
        <v>50</v>
      </c>
      <c r="Z4" s="128"/>
      <c r="AA4" s="128"/>
      <c r="AB4" s="128"/>
      <c r="AC4" s="128"/>
      <c r="AD4" s="128"/>
      <c r="AE4" s="128"/>
      <c r="AF4" s="128"/>
      <c r="AG4" s="128"/>
      <c r="AH4" s="128"/>
      <c r="AI4" s="129"/>
      <c r="AJ4" s="130" t="s">
        <v>38</v>
      </c>
      <c r="AK4" s="130"/>
      <c r="AL4" s="130"/>
      <c r="AM4" s="130"/>
      <c r="AN4" s="130"/>
      <c r="AO4" s="130"/>
      <c r="AP4" s="130"/>
      <c r="AQ4" s="130"/>
      <c r="AR4" s="130"/>
      <c r="AS4" s="130"/>
      <c r="AT4" s="130"/>
      <c r="AU4" s="131" t="s">
        <v>65</v>
      </c>
      <c r="AV4" s="130"/>
      <c r="AW4" s="130"/>
      <c r="AX4" s="130"/>
      <c r="AY4" s="130"/>
      <c r="AZ4" s="130"/>
      <c r="BA4" s="130"/>
      <c r="BB4" s="130"/>
      <c r="BC4" s="130"/>
      <c r="BD4" s="130"/>
      <c r="BE4" s="130"/>
      <c r="BF4" s="127" t="s">
        <v>77</v>
      </c>
      <c r="BG4" s="128"/>
      <c r="BH4" s="128"/>
      <c r="BI4" s="128"/>
      <c r="BJ4" s="128"/>
      <c r="BK4" s="128"/>
      <c r="BL4" s="128"/>
      <c r="BM4" s="128"/>
      <c r="BN4" s="128"/>
      <c r="BO4" s="128"/>
      <c r="BP4" s="129"/>
      <c r="BQ4" s="130" t="s">
        <v>78</v>
      </c>
      <c r="BR4" s="130"/>
      <c r="BS4" s="130"/>
      <c r="BT4" s="130"/>
      <c r="BU4" s="130"/>
      <c r="BV4" s="130"/>
      <c r="BW4" s="130"/>
      <c r="BX4" s="130"/>
      <c r="BY4" s="130"/>
      <c r="BZ4" s="130"/>
      <c r="CA4" s="130"/>
      <c r="CB4" s="131" t="s">
        <v>66</v>
      </c>
      <c r="CC4" s="130"/>
      <c r="CD4" s="130"/>
      <c r="CE4" s="130"/>
      <c r="CF4" s="130"/>
      <c r="CG4" s="130"/>
      <c r="CH4" s="130"/>
      <c r="CI4" s="130"/>
      <c r="CJ4" s="130"/>
      <c r="CK4" s="130"/>
      <c r="CL4" s="130"/>
      <c r="CM4" s="130" t="s">
        <v>80</v>
      </c>
      <c r="CN4" s="130"/>
      <c r="CO4" s="130"/>
      <c r="CP4" s="130"/>
      <c r="CQ4" s="130"/>
      <c r="CR4" s="130"/>
      <c r="CS4" s="130"/>
      <c r="CT4" s="130"/>
      <c r="CU4" s="130"/>
      <c r="CV4" s="130"/>
      <c r="CW4" s="130"/>
      <c r="CX4" s="127" t="s">
        <v>81</v>
      </c>
      <c r="CY4" s="128"/>
      <c r="CZ4" s="128"/>
      <c r="DA4" s="128"/>
      <c r="DB4" s="128"/>
      <c r="DC4" s="128"/>
      <c r="DD4" s="128"/>
      <c r="DE4" s="128"/>
      <c r="DF4" s="128"/>
      <c r="DG4" s="128"/>
      <c r="DH4" s="129"/>
      <c r="DI4" s="136" t="s">
        <v>11</v>
      </c>
      <c r="DJ4" s="136" t="s">
        <v>82</v>
      </c>
      <c r="DK4" s="130" t="s">
        <v>36</v>
      </c>
      <c r="DL4" s="130"/>
      <c r="DM4" s="130"/>
      <c r="DN4" s="130"/>
      <c r="DO4" s="130"/>
      <c r="DP4" s="130"/>
      <c r="DQ4" s="130"/>
      <c r="DR4" s="130"/>
      <c r="DS4" s="130"/>
      <c r="DT4" s="130"/>
      <c r="DU4" s="130"/>
      <c r="DV4" s="130" t="s">
        <v>46</v>
      </c>
      <c r="DW4" s="130"/>
      <c r="DX4" s="130"/>
      <c r="DY4" s="130"/>
      <c r="DZ4" s="130"/>
      <c r="EA4" s="130"/>
      <c r="EB4" s="130"/>
      <c r="EC4" s="130"/>
      <c r="ED4" s="130"/>
      <c r="EE4" s="130"/>
      <c r="EF4" s="130"/>
      <c r="EG4" s="72" t="s">
        <v>83</v>
      </c>
      <c r="EH4" s="72"/>
      <c r="EI4" s="75"/>
      <c r="EJ4" s="75"/>
      <c r="EK4" s="75"/>
      <c r="EL4" s="75"/>
      <c r="EM4" s="75"/>
      <c r="EN4" s="75"/>
      <c r="EO4" s="75"/>
      <c r="EP4" s="76"/>
    </row>
    <row r="5" spans="1:146" x14ac:dyDescent="0.2">
      <c r="A5" s="39" t="s">
        <v>84</v>
      </c>
      <c r="B5" s="43"/>
      <c r="C5" s="43"/>
      <c r="D5" s="43"/>
      <c r="E5" s="43"/>
      <c r="F5" s="43"/>
      <c r="G5" s="43"/>
      <c r="H5" s="47" t="s">
        <v>35</v>
      </c>
      <c r="I5" s="47" t="s">
        <v>85</v>
      </c>
      <c r="J5" s="47" t="s">
        <v>86</v>
      </c>
      <c r="K5" s="47" t="s">
        <v>87</v>
      </c>
      <c r="L5" s="47" t="s">
        <v>88</v>
      </c>
      <c r="M5" s="47" t="s">
        <v>14</v>
      </c>
      <c r="N5" s="47" t="s">
        <v>5</v>
      </c>
      <c r="O5" s="47" t="s">
        <v>89</v>
      </c>
      <c r="P5" s="47" t="s">
        <v>90</v>
      </c>
      <c r="Q5" s="47" t="s">
        <v>91</v>
      </c>
      <c r="R5" s="47" t="s">
        <v>26</v>
      </c>
      <c r="S5" s="47" t="s">
        <v>93</v>
      </c>
      <c r="T5" s="47" t="s">
        <v>17</v>
      </c>
      <c r="U5" s="47" t="s">
        <v>92</v>
      </c>
      <c r="V5" s="47" t="s">
        <v>94</v>
      </c>
      <c r="W5" s="47" t="s">
        <v>95</v>
      </c>
      <c r="X5" s="47" t="s">
        <v>37</v>
      </c>
      <c r="Y5" s="47" t="s">
        <v>96</v>
      </c>
      <c r="Z5" s="47" t="s">
        <v>97</v>
      </c>
      <c r="AA5" s="47" t="s">
        <v>98</v>
      </c>
      <c r="AB5" s="47" t="s">
        <v>99</v>
      </c>
      <c r="AC5" s="47" t="s">
        <v>100</v>
      </c>
      <c r="AD5" s="47" t="s">
        <v>101</v>
      </c>
      <c r="AE5" s="47" t="s">
        <v>74</v>
      </c>
      <c r="AF5" s="47" t="s">
        <v>102</v>
      </c>
      <c r="AG5" s="47" t="s">
        <v>103</v>
      </c>
      <c r="AH5" s="47" t="s">
        <v>79</v>
      </c>
      <c r="AI5" s="47" t="s">
        <v>104</v>
      </c>
      <c r="AJ5" s="47" t="s">
        <v>96</v>
      </c>
      <c r="AK5" s="47" t="s">
        <v>97</v>
      </c>
      <c r="AL5" s="47" t="s">
        <v>98</v>
      </c>
      <c r="AM5" s="47" t="s">
        <v>99</v>
      </c>
      <c r="AN5" s="47" t="s">
        <v>100</v>
      </c>
      <c r="AO5" s="47" t="s">
        <v>101</v>
      </c>
      <c r="AP5" s="47" t="s">
        <v>74</v>
      </c>
      <c r="AQ5" s="47" t="s">
        <v>102</v>
      </c>
      <c r="AR5" s="47" t="s">
        <v>103</v>
      </c>
      <c r="AS5" s="47" t="s">
        <v>79</v>
      </c>
      <c r="AT5" s="47" t="s">
        <v>104</v>
      </c>
      <c r="AU5" s="47" t="s">
        <v>96</v>
      </c>
      <c r="AV5" s="47" t="s">
        <v>97</v>
      </c>
      <c r="AW5" s="47" t="s">
        <v>98</v>
      </c>
      <c r="AX5" s="47" t="s">
        <v>99</v>
      </c>
      <c r="AY5" s="47" t="s">
        <v>100</v>
      </c>
      <c r="AZ5" s="47" t="s">
        <v>101</v>
      </c>
      <c r="BA5" s="47" t="s">
        <v>74</v>
      </c>
      <c r="BB5" s="47" t="s">
        <v>102</v>
      </c>
      <c r="BC5" s="47" t="s">
        <v>103</v>
      </c>
      <c r="BD5" s="47" t="s">
        <v>79</v>
      </c>
      <c r="BE5" s="47" t="s">
        <v>104</v>
      </c>
      <c r="BF5" s="47" t="s">
        <v>96</v>
      </c>
      <c r="BG5" s="47" t="s">
        <v>97</v>
      </c>
      <c r="BH5" s="47" t="s">
        <v>98</v>
      </c>
      <c r="BI5" s="47" t="s">
        <v>99</v>
      </c>
      <c r="BJ5" s="47" t="s">
        <v>100</v>
      </c>
      <c r="BK5" s="47" t="s">
        <v>101</v>
      </c>
      <c r="BL5" s="47" t="s">
        <v>74</v>
      </c>
      <c r="BM5" s="47" t="s">
        <v>102</v>
      </c>
      <c r="BN5" s="47" t="s">
        <v>103</v>
      </c>
      <c r="BO5" s="47" t="s">
        <v>79</v>
      </c>
      <c r="BP5" s="47" t="s">
        <v>104</v>
      </c>
      <c r="BQ5" s="47" t="s">
        <v>96</v>
      </c>
      <c r="BR5" s="47" t="s">
        <v>97</v>
      </c>
      <c r="BS5" s="47" t="s">
        <v>98</v>
      </c>
      <c r="BT5" s="47" t="s">
        <v>99</v>
      </c>
      <c r="BU5" s="47" t="s">
        <v>100</v>
      </c>
      <c r="BV5" s="47" t="s">
        <v>101</v>
      </c>
      <c r="BW5" s="47" t="s">
        <v>74</v>
      </c>
      <c r="BX5" s="47" t="s">
        <v>102</v>
      </c>
      <c r="BY5" s="47" t="s">
        <v>103</v>
      </c>
      <c r="BZ5" s="47" t="s">
        <v>79</v>
      </c>
      <c r="CA5" s="47" t="s">
        <v>104</v>
      </c>
      <c r="CB5" s="47" t="s">
        <v>96</v>
      </c>
      <c r="CC5" s="47" t="s">
        <v>97</v>
      </c>
      <c r="CD5" s="47" t="s">
        <v>98</v>
      </c>
      <c r="CE5" s="47" t="s">
        <v>99</v>
      </c>
      <c r="CF5" s="47" t="s">
        <v>100</v>
      </c>
      <c r="CG5" s="47" t="s">
        <v>101</v>
      </c>
      <c r="CH5" s="47" t="s">
        <v>74</v>
      </c>
      <c r="CI5" s="47" t="s">
        <v>102</v>
      </c>
      <c r="CJ5" s="47" t="s">
        <v>103</v>
      </c>
      <c r="CK5" s="47" t="s">
        <v>79</v>
      </c>
      <c r="CL5" s="47" t="s">
        <v>104</v>
      </c>
      <c r="CM5" s="47" t="s">
        <v>96</v>
      </c>
      <c r="CN5" s="47" t="s">
        <v>97</v>
      </c>
      <c r="CO5" s="47" t="s">
        <v>98</v>
      </c>
      <c r="CP5" s="47" t="s">
        <v>99</v>
      </c>
      <c r="CQ5" s="47" t="s">
        <v>100</v>
      </c>
      <c r="CR5" s="47" t="s">
        <v>101</v>
      </c>
      <c r="CS5" s="47" t="s">
        <v>74</v>
      </c>
      <c r="CT5" s="47" t="s">
        <v>102</v>
      </c>
      <c r="CU5" s="47" t="s">
        <v>103</v>
      </c>
      <c r="CV5" s="47" t="s">
        <v>79</v>
      </c>
      <c r="CW5" s="47" t="s">
        <v>104</v>
      </c>
      <c r="CX5" s="47" t="s">
        <v>96</v>
      </c>
      <c r="CY5" s="47" t="s">
        <v>97</v>
      </c>
      <c r="CZ5" s="47" t="s">
        <v>98</v>
      </c>
      <c r="DA5" s="47" t="s">
        <v>99</v>
      </c>
      <c r="DB5" s="47" t="s">
        <v>100</v>
      </c>
      <c r="DC5" s="47" t="s">
        <v>101</v>
      </c>
      <c r="DD5" s="47" t="s">
        <v>74</v>
      </c>
      <c r="DE5" s="47" t="s">
        <v>102</v>
      </c>
      <c r="DF5" s="47" t="s">
        <v>103</v>
      </c>
      <c r="DG5" s="47" t="s">
        <v>79</v>
      </c>
      <c r="DH5" s="47" t="s">
        <v>104</v>
      </c>
      <c r="DI5" s="137"/>
      <c r="DJ5" s="137"/>
      <c r="DK5" s="47" t="s">
        <v>96</v>
      </c>
      <c r="DL5" s="47" t="s">
        <v>97</v>
      </c>
      <c r="DM5" s="47" t="s">
        <v>98</v>
      </c>
      <c r="DN5" s="47" t="s">
        <v>99</v>
      </c>
      <c r="DO5" s="47" t="s">
        <v>100</v>
      </c>
      <c r="DP5" s="47" t="s">
        <v>101</v>
      </c>
      <c r="DQ5" s="47" t="s">
        <v>74</v>
      </c>
      <c r="DR5" s="47" t="s">
        <v>102</v>
      </c>
      <c r="DS5" s="47" t="s">
        <v>103</v>
      </c>
      <c r="DT5" s="47" t="s">
        <v>79</v>
      </c>
      <c r="DU5" s="47" t="s">
        <v>58</v>
      </c>
      <c r="DV5" s="47" t="s">
        <v>96</v>
      </c>
      <c r="DW5" s="47" t="s">
        <v>97</v>
      </c>
      <c r="DX5" s="47" t="s">
        <v>98</v>
      </c>
      <c r="DY5" s="47" t="s">
        <v>99</v>
      </c>
      <c r="DZ5" s="47" t="s">
        <v>100</v>
      </c>
      <c r="EA5" s="47" t="s">
        <v>101</v>
      </c>
      <c r="EB5" s="47" t="s">
        <v>74</v>
      </c>
      <c r="EC5" s="47" t="s">
        <v>102</v>
      </c>
      <c r="ED5" s="47" t="s">
        <v>103</v>
      </c>
      <c r="EE5" s="47" t="s">
        <v>79</v>
      </c>
      <c r="EF5" s="47" t="s">
        <v>104</v>
      </c>
      <c r="EG5" s="47" t="s">
        <v>105</v>
      </c>
      <c r="EH5" s="47" t="s">
        <v>106</v>
      </c>
      <c r="EI5" s="47" t="s">
        <v>107</v>
      </c>
      <c r="EJ5" s="47" t="s">
        <v>108</v>
      </c>
      <c r="EK5" s="47" t="s">
        <v>109</v>
      </c>
      <c r="EL5" s="47" t="s">
        <v>63</v>
      </c>
      <c r="EM5" s="47" t="s">
        <v>110</v>
      </c>
      <c r="EN5" s="47" t="s">
        <v>111</v>
      </c>
      <c r="EO5" s="47" t="s">
        <v>112</v>
      </c>
      <c r="EP5" s="47" t="s">
        <v>113</v>
      </c>
    </row>
    <row r="6" spans="1:146" s="38" customFormat="1" x14ac:dyDescent="0.2">
      <c r="A6" s="39" t="s">
        <v>114</v>
      </c>
      <c r="B6" s="44">
        <f t="shared" ref="B6:G6" si="1">B8</f>
        <v>2018</v>
      </c>
      <c r="C6" s="44">
        <f t="shared" si="1"/>
        <v>342131</v>
      </c>
      <c r="D6" s="44">
        <f t="shared" si="1"/>
        <v>46</v>
      </c>
      <c r="E6" s="44">
        <f t="shared" si="1"/>
        <v>11</v>
      </c>
      <c r="F6" s="44">
        <f t="shared" si="1"/>
        <v>1</v>
      </c>
      <c r="G6" s="44">
        <f t="shared" si="1"/>
        <v>1</v>
      </c>
      <c r="H6" s="44" t="str">
        <f>SUBSTITUTE(H8,"　","")</f>
        <v>広島県廿日市市</v>
      </c>
      <c r="I6" s="44" t="str">
        <f t="shared" ref="I6:X6" si="2">I8</f>
        <v>みやじま杜の宿</v>
      </c>
      <c r="J6" s="44" t="str">
        <f t="shared" si="2"/>
        <v>法適用</v>
      </c>
      <c r="K6" s="44" t="str">
        <f t="shared" si="2"/>
        <v>観光施設事業</v>
      </c>
      <c r="L6" s="44" t="str">
        <f t="shared" si="2"/>
        <v>休養宿泊施設</v>
      </c>
      <c r="M6" s="44" t="str">
        <f t="shared" si="2"/>
        <v>Ａ２Ｂ１</v>
      </c>
      <c r="N6" s="44" t="str">
        <f t="shared" si="2"/>
        <v>民間企業出身</v>
      </c>
      <c r="O6" s="48">
        <f t="shared" si="2"/>
        <v>0</v>
      </c>
      <c r="P6" s="48">
        <f t="shared" si="2"/>
        <v>99.9</v>
      </c>
      <c r="Q6" s="51">
        <f t="shared" si="2"/>
        <v>4308</v>
      </c>
      <c r="R6" s="53">
        <f t="shared" si="2"/>
        <v>128</v>
      </c>
      <c r="S6" s="54">
        <f t="shared" si="2"/>
        <v>5956</v>
      </c>
      <c r="T6" s="44" t="str">
        <f t="shared" si="2"/>
        <v>利用料金制</v>
      </c>
      <c r="U6" s="48">
        <f t="shared" si="2"/>
        <v>35</v>
      </c>
      <c r="V6" s="44" t="str">
        <f t="shared" si="2"/>
        <v>無</v>
      </c>
      <c r="W6" s="57">
        <f t="shared" si="2"/>
        <v>100</v>
      </c>
      <c r="X6" s="44" t="str">
        <f t="shared" si="2"/>
        <v>有</v>
      </c>
      <c r="Y6" s="60">
        <f t="shared" ref="Y6:AH6" si="3">IF(Y8="-",NA(),Y8)</f>
        <v>106.4</v>
      </c>
      <c r="Z6" s="60">
        <f t="shared" si="3"/>
        <v>111.5</v>
      </c>
      <c r="AA6" s="60">
        <f t="shared" si="3"/>
        <v>129.80000000000001</v>
      </c>
      <c r="AB6" s="60">
        <f t="shared" si="3"/>
        <v>140.19999999999999</v>
      </c>
      <c r="AC6" s="60">
        <f t="shared" si="3"/>
        <v>126.6</v>
      </c>
      <c r="AD6" s="60">
        <f t="shared" si="3"/>
        <v>129.9</v>
      </c>
      <c r="AE6" s="60">
        <f t="shared" si="3"/>
        <v>82.7</v>
      </c>
      <c r="AF6" s="60">
        <f t="shared" si="3"/>
        <v>85.7</v>
      </c>
      <c r="AG6" s="60">
        <f t="shared" si="3"/>
        <v>87.3</v>
      </c>
      <c r="AH6" s="60">
        <f t="shared" si="3"/>
        <v>81.099999999999994</v>
      </c>
      <c r="AI6" s="60" t="str">
        <f>IF(AI8="-","【-】","【"&amp;SUBSTITUTE(TEXT(AI8,"#,##0.0"),"-","△")&amp;"】")</f>
        <v>【100.6】</v>
      </c>
      <c r="AJ6" s="60">
        <f t="shared" ref="AJ6:AS6" si="4">IF(AJ8="-",NA(),AJ8)</f>
        <v>0</v>
      </c>
      <c r="AK6" s="60">
        <f t="shared" si="4"/>
        <v>0</v>
      </c>
      <c r="AL6" s="60">
        <f t="shared" si="4"/>
        <v>0</v>
      </c>
      <c r="AM6" s="60">
        <f t="shared" si="4"/>
        <v>0</v>
      </c>
      <c r="AN6" s="60">
        <f t="shared" si="4"/>
        <v>0</v>
      </c>
      <c r="AO6" s="60">
        <f t="shared" si="4"/>
        <v>6</v>
      </c>
      <c r="AP6" s="60">
        <f t="shared" si="4"/>
        <v>28.5</v>
      </c>
      <c r="AQ6" s="60">
        <f t="shared" si="4"/>
        <v>23.8</v>
      </c>
      <c r="AR6" s="60">
        <f t="shared" si="4"/>
        <v>22.2</v>
      </c>
      <c r="AS6" s="60">
        <f t="shared" si="4"/>
        <v>22.5</v>
      </c>
      <c r="AT6" s="60" t="str">
        <f>IF(AT8="-","【-】","【"&amp;SUBSTITUTE(TEXT(AT8,"#,##0.0"),"-","△")&amp;"】")</f>
        <v>【8.7】</v>
      </c>
      <c r="AU6" s="51">
        <f t="shared" ref="AU6:BD6" si="5">IF(AU8="-",NA(),AU8)</f>
        <v>0</v>
      </c>
      <c r="AV6" s="51">
        <f t="shared" si="5"/>
        <v>0</v>
      </c>
      <c r="AW6" s="51">
        <f t="shared" si="5"/>
        <v>0</v>
      </c>
      <c r="AX6" s="51">
        <f t="shared" si="5"/>
        <v>0</v>
      </c>
      <c r="AY6" s="51">
        <f t="shared" si="5"/>
        <v>0</v>
      </c>
      <c r="AZ6" s="51">
        <f t="shared" si="5"/>
        <v>16941</v>
      </c>
      <c r="BA6" s="51">
        <f t="shared" si="5"/>
        <v>1756</v>
      </c>
      <c r="BB6" s="51">
        <f t="shared" si="5"/>
        <v>1485</v>
      </c>
      <c r="BC6" s="51">
        <f t="shared" si="5"/>
        <v>1440</v>
      </c>
      <c r="BD6" s="51">
        <f t="shared" si="5"/>
        <v>1428</v>
      </c>
      <c r="BE6" s="51" t="str">
        <f>IF(BE8="-","【-】","【"&amp;SUBSTITUTE(TEXT(BE8,"#,##0"),"-","△")&amp;"】")</f>
        <v>【953】</v>
      </c>
      <c r="BF6" s="60">
        <f t="shared" ref="BF6:BO6" si="6">IF(BF8="-",NA(),BF8)</f>
        <v>39.700000000000003</v>
      </c>
      <c r="BG6" s="60">
        <f t="shared" si="6"/>
        <v>51.5</v>
      </c>
      <c r="BH6" s="60">
        <f t="shared" si="6"/>
        <v>57.4</v>
      </c>
      <c r="BI6" s="60">
        <f t="shared" si="6"/>
        <v>59.4</v>
      </c>
      <c r="BJ6" s="60">
        <f t="shared" si="6"/>
        <v>54.2</v>
      </c>
      <c r="BK6" s="60">
        <f t="shared" si="6"/>
        <v>22.9</v>
      </c>
      <c r="BL6" s="60">
        <f t="shared" si="6"/>
        <v>26.9</v>
      </c>
      <c r="BM6" s="60">
        <f t="shared" si="6"/>
        <v>27.9</v>
      </c>
      <c r="BN6" s="60">
        <f t="shared" si="6"/>
        <v>28.1</v>
      </c>
      <c r="BO6" s="60">
        <f t="shared" si="6"/>
        <v>27</v>
      </c>
      <c r="BP6" s="60" t="str">
        <f>IF(BP8="-","【-】","【"&amp;SUBSTITUTE(TEXT(BP8,"#,##0.0"),"-","△")&amp;"】")</f>
        <v>【25.5】</v>
      </c>
      <c r="BQ6" s="60">
        <f t="shared" ref="BQ6:BZ6" si="7">IF(BQ8="-",NA(),BQ8)</f>
        <v>34.1</v>
      </c>
      <c r="BR6" s="60">
        <f t="shared" si="7"/>
        <v>34.1</v>
      </c>
      <c r="BS6" s="60">
        <f t="shared" si="7"/>
        <v>34.1</v>
      </c>
      <c r="BT6" s="60">
        <f t="shared" si="7"/>
        <v>33.799999999999997</v>
      </c>
      <c r="BU6" s="60">
        <f t="shared" si="7"/>
        <v>35</v>
      </c>
      <c r="BV6" s="60">
        <f t="shared" si="7"/>
        <v>45.2</v>
      </c>
      <c r="BW6" s="60">
        <f t="shared" si="7"/>
        <v>35.4</v>
      </c>
      <c r="BX6" s="60">
        <f t="shared" si="7"/>
        <v>38</v>
      </c>
      <c r="BY6" s="60">
        <f t="shared" si="7"/>
        <v>35</v>
      </c>
      <c r="BZ6" s="60">
        <f t="shared" si="7"/>
        <v>37.4</v>
      </c>
      <c r="CA6" s="60" t="str">
        <f>IF(CA8="-","【-】","【"&amp;SUBSTITUTE(TEXT(CA8,"#,##0.0"),"-","△")&amp;"】")</f>
        <v>【17.8】</v>
      </c>
      <c r="CB6" s="60">
        <f t="shared" ref="CB6:CK6" si="8">IF(CB8="-",NA(),CB8)</f>
        <v>0</v>
      </c>
      <c r="CC6" s="60">
        <f t="shared" si="8"/>
        <v>0</v>
      </c>
      <c r="CD6" s="60">
        <f t="shared" si="8"/>
        <v>0</v>
      </c>
      <c r="CE6" s="60">
        <f t="shared" si="8"/>
        <v>0</v>
      </c>
      <c r="CF6" s="60">
        <f t="shared" si="8"/>
        <v>0</v>
      </c>
      <c r="CG6" s="60">
        <f t="shared" si="8"/>
        <v>-20.3</v>
      </c>
      <c r="CH6" s="60">
        <f t="shared" si="8"/>
        <v>-13.1</v>
      </c>
      <c r="CI6" s="60">
        <f t="shared" si="8"/>
        <v>-11.5</v>
      </c>
      <c r="CJ6" s="60">
        <f t="shared" si="8"/>
        <v>-9.3000000000000007</v>
      </c>
      <c r="CK6" s="60">
        <f t="shared" si="8"/>
        <v>-11.8</v>
      </c>
      <c r="CL6" s="60" t="str">
        <f>IF(CL8="-","【-】","【"&amp;SUBSTITUTE(TEXT(CL8,"#,##0.0"),"-","△")&amp;"】")</f>
        <v>【0.9】</v>
      </c>
      <c r="CM6" s="51">
        <f t="shared" ref="CM6:CV6" si="9">IF(CM8="-",NA(),CM8)</f>
        <v>23682</v>
      </c>
      <c r="CN6" s="51">
        <f t="shared" si="9"/>
        <v>39124</v>
      </c>
      <c r="CO6" s="51">
        <f t="shared" si="9"/>
        <v>41009</v>
      </c>
      <c r="CP6" s="51">
        <f t="shared" si="9"/>
        <v>43231</v>
      </c>
      <c r="CQ6" s="51">
        <f t="shared" si="9"/>
        <v>39865</v>
      </c>
      <c r="CR6" s="51">
        <f t="shared" si="9"/>
        <v>155473</v>
      </c>
      <c r="CS6" s="51">
        <f t="shared" si="9"/>
        <v>18016</v>
      </c>
      <c r="CT6" s="51">
        <f t="shared" si="9"/>
        <v>15490</v>
      </c>
      <c r="CU6" s="51">
        <f t="shared" si="9"/>
        <v>13689</v>
      </c>
      <c r="CV6" s="51">
        <f t="shared" si="9"/>
        <v>11731</v>
      </c>
      <c r="CW6" s="51" t="str">
        <f>IF(CW8="-","【-】","【"&amp;SUBSTITUTE(TEXT(CW8,"#,##0"),"-","△")&amp;"】")</f>
        <v>【16,525】</v>
      </c>
      <c r="CX6" s="60">
        <f t="shared" ref="CX6:DG6" si="10">IF(CX8="-",NA(),CX8)</f>
        <v>51</v>
      </c>
      <c r="CY6" s="60">
        <f t="shared" si="10"/>
        <v>52.2</v>
      </c>
      <c r="CZ6" s="60">
        <f t="shared" si="10"/>
        <v>53.8</v>
      </c>
      <c r="DA6" s="60">
        <f t="shared" si="10"/>
        <v>55.4</v>
      </c>
      <c r="DB6" s="60">
        <f t="shared" si="10"/>
        <v>56.7</v>
      </c>
      <c r="DC6" s="60">
        <f t="shared" si="10"/>
        <v>50.4</v>
      </c>
      <c r="DD6" s="60">
        <f t="shared" si="10"/>
        <v>50.3</v>
      </c>
      <c r="DE6" s="60">
        <f t="shared" si="10"/>
        <v>52.3</v>
      </c>
      <c r="DF6" s="60">
        <f t="shared" si="10"/>
        <v>55.9</v>
      </c>
      <c r="DG6" s="60">
        <f t="shared" si="10"/>
        <v>57.7</v>
      </c>
      <c r="DH6" s="60" t="str">
        <f>IF(DH8="-","【-】","【"&amp;SUBSTITUTE(TEXT(DH8,"#,##0.0"),"-","△")&amp;"】")</f>
        <v>【54.6】</v>
      </c>
      <c r="DI6" s="53">
        <f>DI8</f>
        <v>769144</v>
      </c>
      <c r="DJ6" s="53">
        <f>DJ8</f>
        <v>30000</v>
      </c>
      <c r="DK6" s="60">
        <f t="shared" ref="DK6:DT6" si="11">IF(DK8="-",NA(),DK8)</f>
        <v>0</v>
      </c>
      <c r="DL6" s="60">
        <f t="shared" si="11"/>
        <v>0</v>
      </c>
      <c r="DM6" s="60">
        <f t="shared" si="11"/>
        <v>0</v>
      </c>
      <c r="DN6" s="60">
        <f t="shared" si="11"/>
        <v>0</v>
      </c>
      <c r="DO6" s="60">
        <f t="shared" si="11"/>
        <v>0</v>
      </c>
      <c r="DP6" s="60">
        <f t="shared" si="11"/>
        <v>2.5</v>
      </c>
      <c r="DQ6" s="60">
        <f t="shared" si="11"/>
        <v>182.7</v>
      </c>
      <c r="DR6" s="60">
        <f t="shared" si="11"/>
        <v>8.6999999999999993</v>
      </c>
      <c r="DS6" s="60">
        <f t="shared" si="11"/>
        <v>-102.9</v>
      </c>
      <c r="DT6" s="60">
        <f t="shared" si="11"/>
        <v>-117.7</v>
      </c>
      <c r="DU6" s="60" t="str">
        <f>IF(DU8="-","【-】","【"&amp;SUBSTITUTE(TEXT(DU8,"#,##0.0"),"-","△")&amp;"】")</f>
        <v>【39.7】</v>
      </c>
      <c r="DV6" s="60">
        <f t="shared" ref="DV6:EE6" si="12">IF(DV8="-",NA(),DV8)</f>
        <v>0</v>
      </c>
      <c r="DW6" s="60">
        <f t="shared" si="12"/>
        <v>0</v>
      </c>
      <c r="DX6" s="60">
        <f t="shared" si="12"/>
        <v>0</v>
      </c>
      <c r="DY6" s="60">
        <f t="shared" si="12"/>
        <v>0</v>
      </c>
      <c r="DZ6" s="60">
        <f t="shared" si="12"/>
        <v>0</v>
      </c>
      <c r="EA6" s="60">
        <f t="shared" si="12"/>
        <v>15.7</v>
      </c>
      <c r="EB6" s="60">
        <f t="shared" si="12"/>
        <v>9</v>
      </c>
      <c r="EC6" s="60">
        <f t="shared" si="12"/>
        <v>0</v>
      </c>
      <c r="ED6" s="60">
        <f t="shared" si="12"/>
        <v>0</v>
      </c>
      <c r="EE6" s="60">
        <f t="shared" si="12"/>
        <v>0</v>
      </c>
      <c r="EF6" s="60" t="str">
        <f>IF(EF8="-","【-】","【"&amp;SUBSTITUTE(TEXT(EF8,"#,##0.0"),"-","△")&amp;"】")</f>
        <v>【64.3】</v>
      </c>
      <c r="EG6" s="73">
        <f t="shared" ref="EG6:EP6" si="13">IF(EG8="-",NA(),EG8)</f>
        <v>2.2000000000000001E-3</v>
      </c>
      <c r="EH6" s="73">
        <f t="shared" si="13"/>
        <v>2.5999999999999999E-3</v>
      </c>
      <c r="EI6" s="73">
        <f t="shared" si="13"/>
        <v>2.8E-3</v>
      </c>
      <c r="EJ6" s="73">
        <f t="shared" si="13"/>
        <v>2.8999999999999998E-3</v>
      </c>
      <c r="EK6" s="73">
        <f t="shared" si="13"/>
        <v>2.5999999999999999E-3</v>
      </c>
      <c r="EL6" s="73">
        <f t="shared" si="13"/>
        <v>7.9000000000000001E-2</v>
      </c>
      <c r="EM6" s="73">
        <f t="shared" si="13"/>
        <v>7.3300000000000004E-2</v>
      </c>
      <c r="EN6" s="73">
        <f t="shared" si="13"/>
        <v>8.1799999999999998E-2</v>
      </c>
      <c r="EO6" s="73">
        <f t="shared" si="13"/>
        <v>7.3899999999999993E-2</v>
      </c>
      <c r="EP6" s="73">
        <f t="shared" si="13"/>
        <v>6.2300000000000001E-2</v>
      </c>
    </row>
    <row r="7" spans="1:146" s="38" customFormat="1" x14ac:dyDescent="0.2">
      <c r="A7" s="39" t="s">
        <v>34</v>
      </c>
      <c r="B7" s="44">
        <f t="shared" ref="B7:AH7" si="14">B8</f>
        <v>2018</v>
      </c>
      <c r="C7" s="44">
        <f t="shared" si="14"/>
        <v>342131</v>
      </c>
      <c r="D7" s="44">
        <f t="shared" si="14"/>
        <v>46</v>
      </c>
      <c r="E7" s="44">
        <f t="shared" si="14"/>
        <v>11</v>
      </c>
      <c r="F7" s="44">
        <f t="shared" si="14"/>
        <v>1</v>
      </c>
      <c r="G7" s="44">
        <f t="shared" si="14"/>
        <v>1</v>
      </c>
      <c r="H7" s="44" t="str">
        <f t="shared" si="14"/>
        <v>広島県　廿日市市</v>
      </c>
      <c r="I7" s="44" t="str">
        <f t="shared" si="14"/>
        <v>みやじま杜の宿</v>
      </c>
      <c r="J7" s="44" t="str">
        <f t="shared" si="14"/>
        <v>法適用</v>
      </c>
      <c r="K7" s="44" t="str">
        <f t="shared" si="14"/>
        <v>観光施設事業</v>
      </c>
      <c r="L7" s="44" t="str">
        <f t="shared" si="14"/>
        <v>休養宿泊施設</v>
      </c>
      <c r="M7" s="44" t="str">
        <f t="shared" si="14"/>
        <v>Ａ２Ｂ１</v>
      </c>
      <c r="N7" s="44" t="str">
        <f t="shared" si="14"/>
        <v>民間企業出身</v>
      </c>
      <c r="O7" s="48">
        <f t="shared" si="14"/>
        <v>0</v>
      </c>
      <c r="P7" s="48">
        <f t="shared" si="14"/>
        <v>99.9</v>
      </c>
      <c r="Q7" s="51">
        <f t="shared" si="14"/>
        <v>4308</v>
      </c>
      <c r="R7" s="53">
        <f t="shared" si="14"/>
        <v>128</v>
      </c>
      <c r="S7" s="54">
        <f t="shared" si="14"/>
        <v>5956</v>
      </c>
      <c r="T7" s="44" t="str">
        <f t="shared" si="14"/>
        <v>利用料金制</v>
      </c>
      <c r="U7" s="48">
        <f t="shared" si="14"/>
        <v>35</v>
      </c>
      <c r="V7" s="44" t="str">
        <f t="shared" si="14"/>
        <v>無</v>
      </c>
      <c r="W7" s="57">
        <f t="shared" si="14"/>
        <v>100</v>
      </c>
      <c r="X7" s="44" t="str">
        <f t="shared" si="14"/>
        <v>有</v>
      </c>
      <c r="Y7" s="60">
        <f t="shared" si="14"/>
        <v>106.4</v>
      </c>
      <c r="Z7" s="60">
        <f t="shared" si="14"/>
        <v>111.5</v>
      </c>
      <c r="AA7" s="60">
        <f t="shared" si="14"/>
        <v>129.80000000000001</v>
      </c>
      <c r="AB7" s="60">
        <f t="shared" si="14"/>
        <v>140.19999999999999</v>
      </c>
      <c r="AC7" s="60">
        <f t="shared" si="14"/>
        <v>126.6</v>
      </c>
      <c r="AD7" s="60">
        <f t="shared" si="14"/>
        <v>129.9</v>
      </c>
      <c r="AE7" s="60">
        <f t="shared" si="14"/>
        <v>82.7</v>
      </c>
      <c r="AF7" s="60">
        <f t="shared" si="14"/>
        <v>85.7</v>
      </c>
      <c r="AG7" s="60">
        <f t="shared" si="14"/>
        <v>87.3</v>
      </c>
      <c r="AH7" s="60">
        <f t="shared" si="14"/>
        <v>81.099999999999994</v>
      </c>
      <c r="AI7" s="60"/>
      <c r="AJ7" s="60">
        <f t="shared" ref="AJ7:AS7" si="15">AJ8</f>
        <v>0</v>
      </c>
      <c r="AK7" s="60">
        <f t="shared" si="15"/>
        <v>0</v>
      </c>
      <c r="AL7" s="60">
        <f t="shared" si="15"/>
        <v>0</v>
      </c>
      <c r="AM7" s="60">
        <f t="shared" si="15"/>
        <v>0</v>
      </c>
      <c r="AN7" s="60">
        <f t="shared" si="15"/>
        <v>0</v>
      </c>
      <c r="AO7" s="60">
        <f t="shared" si="15"/>
        <v>6</v>
      </c>
      <c r="AP7" s="60">
        <f t="shared" si="15"/>
        <v>28.5</v>
      </c>
      <c r="AQ7" s="60">
        <f t="shared" si="15"/>
        <v>23.8</v>
      </c>
      <c r="AR7" s="60">
        <f t="shared" si="15"/>
        <v>22.2</v>
      </c>
      <c r="AS7" s="60">
        <f t="shared" si="15"/>
        <v>22.5</v>
      </c>
      <c r="AT7" s="60"/>
      <c r="AU7" s="51">
        <f t="shared" ref="AU7:BD7" si="16">AU8</f>
        <v>0</v>
      </c>
      <c r="AV7" s="51">
        <f t="shared" si="16"/>
        <v>0</v>
      </c>
      <c r="AW7" s="51">
        <f t="shared" si="16"/>
        <v>0</v>
      </c>
      <c r="AX7" s="51">
        <f t="shared" si="16"/>
        <v>0</v>
      </c>
      <c r="AY7" s="51">
        <f t="shared" si="16"/>
        <v>0</v>
      </c>
      <c r="AZ7" s="51">
        <f t="shared" si="16"/>
        <v>16941</v>
      </c>
      <c r="BA7" s="51">
        <f t="shared" si="16"/>
        <v>1756</v>
      </c>
      <c r="BB7" s="51">
        <f t="shared" si="16"/>
        <v>1485</v>
      </c>
      <c r="BC7" s="51">
        <f t="shared" si="16"/>
        <v>1440</v>
      </c>
      <c r="BD7" s="51">
        <f t="shared" si="16"/>
        <v>1428</v>
      </c>
      <c r="BE7" s="51"/>
      <c r="BF7" s="60">
        <f t="shared" ref="BF7:BO7" si="17">BF8</f>
        <v>39.700000000000003</v>
      </c>
      <c r="BG7" s="60">
        <f t="shared" si="17"/>
        <v>51.5</v>
      </c>
      <c r="BH7" s="60">
        <f t="shared" si="17"/>
        <v>57.4</v>
      </c>
      <c r="BI7" s="60">
        <f t="shared" si="17"/>
        <v>59.4</v>
      </c>
      <c r="BJ7" s="60">
        <f t="shared" si="17"/>
        <v>54.2</v>
      </c>
      <c r="BK7" s="60">
        <f t="shared" si="17"/>
        <v>22.9</v>
      </c>
      <c r="BL7" s="60">
        <f t="shared" si="17"/>
        <v>26.9</v>
      </c>
      <c r="BM7" s="60">
        <f t="shared" si="17"/>
        <v>27.9</v>
      </c>
      <c r="BN7" s="60">
        <f t="shared" si="17"/>
        <v>28.1</v>
      </c>
      <c r="BO7" s="60">
        <f t="shared" si="17"/>
        <v>27</v>
      </c>
      <c r="BP7" s="60"/>
      <c r="BQ7" s="60">
        <f t="shared" ref="BQ7:BZ7" si="18">BQ8</f>
        <v>34.1</v>
      </c>
      <c r="BR7" s="60">
        <f t="shared" si="18"/>
        <v>34.1</v>
      </c>
      <c r="BS7" s="60">
        <f t="shared" si="18"/>
        <v>34.1</v>
      </c>
      <c r="BT7" s="60">
        <f t="shared" si="18"/>
        <v>33.799999999999997</v>
      </c>
      <c r="BU7" s="60">
        <f t="shared" si="18"/>
        <v>35</v>
      </c>
      <c r="BV7" s="60">
        <f t="shared" si="18"/>
        <v>45.2</v>
      </c>
      <c r="BW7" s="60">
        <f t="shared" si="18"/>
        <v>35.4</v>
      </c>
      <c r="BX7" s="60">
        <f t="shared" si="18"/>
        <v>38</v>
      </c>
      <c r="BY7" s="60">
        <f t="shared" si="18"/>
        <v>35</v>
      </c>
      <c r="BZ7" s="60">
        <f t="shared" si="18"/>
        <v>37.4</v>
      </c>
      <c r="CA7" s="60"/>
      <c r="CB7" s="60">
        <f t="shared" ref="CB7:CK7" si="19">CB8</f>
        <v>0</v>
      </c>
      <c r="CC7" s="60">
        <f t="shared" si="19"/>
        <v>0</v>
      </c>
      <c r="CD7" s="60">
        <f t="shared" si="19"/>
        <v>0</v>
      </c>
      <c r="CE7" s="60">
        <f t="shared" si="19"/>
        <v>0</v>
      </c>
      <c r="CF7" s="60">
        <f t="shared" si="19"/>
        <v>0</v>
      </c>
      <c r="CG7" s="60">
        <f t="shared" si="19"/>
        <v>-20.3</v>
      </c>
      <c r="CH7" s="60">
        <f t="shared" si="19"/>
        <v>-13.1</v>
      </c>
      <c r="CI7" s="60">
        <f t="shared" si="19"/>
        <v>-11.5</v>
      </c>
      <c r="CJ7" s="60">
        <f t="shared" si="19"/>
        <v>-9.3000000000000007</v>
      </c>
      <c r="CK7" s="60">
        <f t="shared" si="19"/>
        <v>-11.8</v>
      </c>
      <c r="CL7" s="60"/>
      <c r="CM7" s="51">
        <f t="shared" ref="CM7:CV7" si="20">CM8</f>
        <v>23682</v>
      </c>
      <c r="CN7" s="51">
        <f t="shared" si="20"/>
        <v>39124</v>
      </c>
      <c r="CO7" s="51">
        <f t="shared" si="20"/>
        <v>41009</v>
      </c>
      <c r="CP7" s="51">
        <f t="shared" si="20"/>
        <v>43231</v>
      </c>
      <c r="CQ7" s="51">
        <f t="shared" si="20"/>
        <v>39865</v>
      </c>
      <c r="CR7" s="51">
        <f t="shared" si="20"/>
        <v>155473</v>
      </c>
      <c r="CS7" s="51">
        <f t="shared" si="20"/>
        <v>18016</v>
      </c>
      <c r="CT7" s="51">
        <f t="shared" si="20"/>
        <v>15490</v>
      </c>
      <c r="CU7" s="51">
        <f t="shared" si="20"/>
        <v>13689</v>
      </c>
      <c r="CV7" s="51">
        <f t="shared" si="20"/>
        <v>11731</v>
      </c>
      <c r="CW7" s="51"/>
      <c r="CX7" s="60">
        <f t="shared" ref="CX7:DG7" si="21">CX8</f>
        <v>51</v>
      </c>
      <c r="CY7" s="60">
        <f t="shared" si="21"/>
        <v>52.2</v>
      </c>
      <c r="CZ7" s="60">
        <f t="shared" si="21"/>
        <v>53.8</v>
      </c>
      <c r="DA7" s="60">
        <f t="shared" si="21"/>
        <v>55.4</v>
      </c>
      <c r="DB7" s="60">
        <f t="shared" si="21"/>
        <v>56.7</v>
      </c>
      <c r="DC7" s="60">
        <f t="shared" si="21"/>
        <v>50.4</v>
      </c>
      <c r="DD7" s="60">
        <f t="shared" si="21"/>
        <v>50.3</v>
      </c>
      <c r="DE7" s="60">
        <f t="shared" si="21"/>
        <v>52.3</v>
      </c>
      <c r="DF7" s="60">
        <f t="shared" si="21"/>
        <v>55.9</v>
      </c>
      <c r="DG7" s="60">
        <f t="shared" si="21"/>
        <v>57.7</v>
      </c>
      <c r="DH7" s="60"/>
      <c r="DI7" s="53">
        <f t="shared" ref="DI7:DT7" si="22">DI8</f>
        <v>769144</v>
      </c>
      <c r="DJ7" s="53">
        <f t="shared" si="22"/>
        <v>30000</v>
      </c>
      <c r="DK7" s="60">
        <f t="shared" si="22"/>
        <v>0</v>
      </c>
      <c r="DL7" s="60">
        <f t="shared" si="22"/>
        <v>0</v>
      </c>
      <c r="DM7" s="60">
        <f t="shared" si="22"/>
        <v>0</v>
      </c>
      <c r="DN7" s="60">
        <f t="shared" si="22"/>
        <v>0</v>
      </c>
      <c r="DO7" s="60">
        <f t="shared" si="22"/>
        <v>0</v>
      </c>
      <c r="DP7" s="60">
        <f t="shared" si="22"/>
        <v>2.5</v>
      </c>
      <c r="DQ7" s="60">
        <f t="shared" si="22"/>
        <v>182.7</v>
      </c>
      <c r="DR7" s="60">
        <f t="shared" si="22"/>
        <v>8.6999999999999993</v>
      </c>
      <c r="DS7" s="60">
        <f t="shared" si="22"/>
        <v>-102.9</v>
      </c>
      <c r="DT7" s="60">
        <f t="shared" si="22"/>
        <v>-117.7</v>
      </c>
      <c r="DU7" s="60"/>
      <c r="DV7" s="60">
        <f t="shared" ref="DV7:EE7" si="23">DV8</f>
        <v>0</v>
      </c>
      <c r="DW7" s="60">
        <f t="shared" si="23"/>
        <v>0</v>
      </c>
      <c r="DX7" s="60">
        <f t="shared" si="23"/>
        <v>0</v>
      </c>
      <c r="DY7" s="60">
        <f t="shared" si="23"/>
        <v>0</v>
      </c>
      <c r="DZ7" s="60">
        <f t="shared" si="23"/>
        <v>0</v>
      </c>
      <c r="EA7" s="60">
        <f t="shared" si="23"/>
        <v>15.7</v>
      </c>
      <c r="EB7" s="60">
        <f t="shared" si="23"/>
        <v>9</v>
      </c>
      <c r="EC7" s="60">
        <f t="shared" si="23"/>
        <v>0</v>
      </c>
      <c r="ED7" s="60">
        <f t="shared" si="23"/>
        <v>0</v>
      </c>
      <c r="EE7" s="60">
        <f t="shared" si="23"/>
        <v>0</v>
      </c>
      <c r="EF7" s="60"/>
      <c r="EG7" s="73"/>
      <c r="EH7" s="73"/>
      <c r="EI7" s="73"/>
      <c r="EJ7" s="73"/>
      <c r="EK7" s="73"/>
      <c r="EL7" s="73"/>
      <c r="EM7" s="73"/>
      <c r="EN7" s="73"/>
      <c r="EO7" s="73"/>
      <c r="EP7" s="73"/>
    </row>
    <row r="8" spans="1:146" s="38" customFormat="1" x14ac:dyDescent="0.2">
      <c r="A8" s="39"/>
      <c r="B8" s="45">
        <v>2018</v>
      </c>
      <c r="C8" s="45">
        <v>342131</v>
      </c>
      <c r="D8" s="45">
        <v>46</v>
      </c>
      <c r="E8" s="45">
        <v>11</v>
      </c>
      <c r="F8" s="45">
        <v>1</v>
      </c>
      <c r="G8" s="45">
        <v>1</v>
      </c>
      <c r="H8" s="45" t="s">
        <v>115</v>
      </c>
      <c r="I8" s="45" t="s">
        <v>116</v>
      </c>
      <c r="J8" s="45" t="s">
        <v>67</v>
      </c>
      <c r="K8" s="45" t="s">
        <v>117</v>
      </c>
      <c r="L8" s="45" t="s">
        <v>118</v>
      </c>
      <c r="M8" s="45" t="s">
        <v>18</v>
      </c>
      <c r="N8" s="45" t="s">
        <v>119</v>
      </c>
      <c r="O8" s="49">
        <v>0</v>
      </c>
      <c r="P8" s="49">
        <v>99.9</v>
      </c>
      <c r="Q8" s="52">
        <v>4308</v>
      </c>
      <c r="R8" s="52">
        <v>128</v>
      </c>
      <c r="S8" s="55">
        <v>5956</v>
      </c>
      <c r="T8" s="45" t="s">
        <v>120</v>
      </c>
      <c r="U8" s="49">
        <v>35</v>
      </c>
      <c r="V8" s="45" t="s">
        <v>121</v>
      </c>
      <c r="W8" s="58">
        <v>100</v>
      </c>
      <c r="X8" s="45" t="s">
        <v>122</v>
      </c>
      <c r="Y8" s="61">
        <v>106.4</v>
      </c>
      <c r="Z8" s="61">
        <v>111.5</v>
      </c>
      <c r="AA8" s="61">
        <v>129.80000000000001</v>
      </c>
      <c r="AB8" s="61">
        <v>140.19999999999999</v>
      </c>
      <c r="AC8" s="61">
        <v>126.6</v>
      </c>
      <c r="AD8" s="61">
        <v>129.9</v>
      </c>
      <c r="AE8" s="61">
        <v>82.7</v>
      </c>
      <c r="AF8" s="61">
        <v>85.7</v>
      </c>
      <c r="AG8" s="61">
        <v>87.3</v>
      </c>
      <c r="AH8" s="61">
        <v>81.099999999999994</v>
      </c>
      <c r="AI8" s="61">
        <v>100.6</v>
      </c>
      <c r="AJ8" s="61">
        <v>0</v>
      </c>
      <c r="AK8" s="61">
        <v>0</v>
      </c>
      <c r="AL8" s="61">
        <v>0</v>
      </c>
      <c r="AM8" s="61">
        <v>0</v>
      </c>
      <c r="AN8" s="61">
        <v>0</v>
      </c>
      <c r="AO8" s="61">
        <v>6</v>
      </c>
      <c r="AP8" s="61">
        <v>28.5</v>
      </c>
      <c r="AQ8" s="61">
        <v>23.8</v>
      </c>
      <c r="AR8" s="61">
        <v>22.2</v>
      </c>
      <c r="AS8" s="61">
        <v>22.5</v>
      </c>
      <c r="AT8" s="61">
        <v>8.6999999999999993</v>
      </c>
      <c r="AU8" s="64">
        <v>0</v>
      </c>
      <c r="AV8" s="64">
        <v>0</v>
      </c>
      <c r="AW8" s="64">
        <v>0</v>
      </c>
      <c r="AX8" s="64">
        <v>0</v>
      </c>
      <c r="AY8" s="64">
        <v>0</v>
      </c>
      <c r="AZ8" s="64">
        <v>16941</v>
      </c>
      <c r="BA8" s="64">
        <v>1756</v>
      </c>
      <c r="BB8" s="64">
        <v>1485</v>
      </c>
      <c r="BC8" s="64">
        <v>1440</v>
      </c>
      <c r="BD8" s="64">
        <v>1428</v>
      </c>
      <c r="BE8" s="64">
        <v>953</v>
      </c>
      <c r="BF8" s="61">
        <v>39.700000000000003</v>
      </c>
      <c r="BG8" s="61">
        <v>51.5</v>
      </c>
      <c r="BH8" s="61">
        <v>57.4</v>
      </c>
      <c r="BI8" s="61">
        <v>59.4</v>
      </c>
      <c r="BJ8" s="61">
        <v>54.2</v>
      </c>
      <c r="BK8" s="61">
        <v>22.9</v>
      </c>
      <c r="BL8" s="61">
        <v>26.9</v>
      </c>
      <c r="BM8" s="61">
        <v>27.9</v>
      </c>
      <c r="BN8" s="61">
        <v>28.1</v>
      </c>
      <c r="BO8" s="61">
        <v>27</v>
      </c>
      <c r="BP8" s="61">
        <v>25.5</v>
      </c>
      <c r="BQ8" s="61">
        <v>34.1</v>
      </c>
      <c r="BR8" s="61">
        <v>34.1</v>
      </c>
      <c r="BS8" s="61">
        <v>34.1</v>
      </c>
      <c r="BT8" s="61">
        <v>33.799999999999997</v>
      </c>
      <c r="BU8" s="61">
        <v>35</v>
      </c>
      <c r="BV8" s="61">
        <v>45.2</v>
      </c>
      <c r="BW8" s="61">
        <v>35.4</v>
      </c>
      <c r="BX8" s="61">
        <v>38</v>
      </c>
      <c r="BY8" s="61">
        <v>35</v>
      </c>
      <c r="BZ8" s="61">
        <v>37.4</v>
      </c>
      <c r="CA8" s="61">
        <v>17.8</v>
      </c>
      <c r="CB8" s="61">
        <v>0</v>
      </c>
      <c r="CC8" s="61">
        <v>0</v>
      </c>
      <c r="CD8" s="61">
        <v>0</v>
      </c>
      <c r="CE8" s="66">
        <v>0</v>
      </c>
      <c r="CF8" s="66">
        <v>0</v>
      </c>
      <c r="CG8" s="61">
        <v>-20.3</v>
      </c>
      <c r="CH8" s="61">
        <v>-13.1</v>
      </c>
      <c r="CI8" s="61">
        <v>-11.5</v>
      </c>
      <c r="CJ8" s="61">
        <v>-9.3000000000000007</v>
      </c>
      <c r="CK8" s="61">
        <v>-11.8</v>
      </c>
      <c r="CL8" s="61">
        <v>0.9</v>
      </c>
      <c r="CM8" s="64">
        <v>23682</v>
      </c>
      <c r="CN8" s="64">
        <v>39124</v>
      </c>
      <c r="CO8" s="64">
        <v>41009</v>
      </c>
      <c r="CP8" s="64">
        <v>43231</v>
      </c>
      <c r="CQ8" s="64">
        <v>39865</v>
      </c>
      <c r="CR8" s="64">
        <v>155473</v>
      </c>
      <c r="CS8" s="64">
        <v>18016</v>
      </c>
      <c r="CT8" s="64">
        <v>15490</v>
      </c>
      <c r="CU8" s="64">
        <v>13689</v>
      </c>
      <c r="CV8" s="64">
        <v>11731</v>
      </c>
      <c r="CW8" s="64">
        <v>16525</v>
      </c>
      <c r="CX8" s="61">
        <v>51</v>
      </c>
      <c r="CY8" s="61">
        <v>52.2</v>
      </c>
      <c r="CZ8" s="61">
        <v>53.8</v>
      </c>
      <c r="DA8" s="61">
        <v>55.4</v>
      </c>
      <c r="DB8" s="61">
        <v>56.7</v>
      </c>
      <c r="DC8" s="61">
        <v>50.4</v>
      </c>
      <c r="DD8" s="61">
        <v>50.3</v>
      </c>
      <c r="DE8" s="61">
        <v>52.3</v>
      </c>
      <c r="DF8" s="61">
        <v>55.9</v>
      </c>
      <c r="DG8" s="61">
        <v>57.7</v>
      </c>
      <c r="DH8" s="61">
        <v>54.6</v>
      </c>
      <c r="DI8" s="52">
        <v>769144</v>
      </c>
      <c r="DJ8" s="52">
        <v>30000</v>
      </c>
      <c r="DK8" s="61">
        <v>0</v>
      </c>
      <c r="DL8" s="61">
        <v>0</v>
      </c>
      <c r="DM8" s="61">
        <v>0</v>
      </c>
      <c r="DN8" s="61">
        <v>0</v>
      </c>
      <c r="DO8" s="61">
        <v>0</v>
      </c>
      <c r="DP8" s="61">
        <v>2.5</v>
      </c>
      <c r="DQ8" s="61">
        <v>182.7</v>
      </c>
      <c r="DR8" s="61">
        <v>8.6999999999999993</v>
      </c>
      <c r="DS8" s="61">
        <v>-102.9</v>
      </c>
      <c r="DT8" s="61">
        <v>-117.7</v>
      </c>
      <c r="DU8" s="61">
        <v>39.700000000000003</v>
      </c>
      <c r="DV8" s="61">
        <v>0</v>
      </c>
      <c r="DW8" s="61">
        <v>0</v>
      </c>
      <c r="DX8" s="61">
        <v>0</v>
      </c>
      <c r="DY8" s="61">
        <v>0</v>
      </c>
      <c r="DZ8" s="61">
        <v>0</v>
      </c>
      <c r="EA8" s="61">
        <v>15.7</v>
      </c>
      <c r="EB8" s="61">
        <v>9</v>
      </c>
      <c r="EC8" s="61">
        <v>0</v>
      </c>
      <c r="ED8" s="61">
        <v>0</v>
      </c>
      <c r="EE8" s="61">
        <v>0</v>
      </c>
      <c r="EF8" s="61">
        <v>64.3</v>
      </c>
      <c r="EG8" s="74">
        <v>2.2000000000000001E-3</v>
      </c>
      <c r="EH8" s="74">
        <v>2.5999999999999999E-3</v>
      </c>
      <c r="EI8" s="74">
        <v>2.8E-3</v>
      </c>
      <c r="EJ8" s="74">
        <v>2.8999999999999998E-3</v>
      </c>
      <c r="EK8" s="74">
        <v>2.5999999999999999E-3</v>
      </c>
      <c r="EL8" s="74">
        <v>7.9000000000000001E-2</v>
      </c>
      <c r="EM8" s="74">
        <v>7.3300000000000004E-2</v>
      </c>
      <c r="EN8" s="74">
        <v>8.1799999999999998E-2</v>
      </c>
      <c r="EO8" s="74">
        <v>7.3899999999999993E-2</v>
      </c>
      <c r="EP8" s="74">
        <v>6.2300000000000001E-2</v>
      </c>
    </row>
    <row r="9" spans="1:146" x14ac:dyDescent="0.2">
      <c r="O9" s="50"/>
      <c r="P9" s="50"/>
      <c r="Q9" s="50"/>
      <c r="R9" s="50"/>
      <c r="S9" s="50"/>
      <c r="T9" s="50"/>
      <c r="U9" s="50"/>
      <c r="V9" s="50"/>
      <c r="W9" s="50"/>
      <c r="X9" s="50"/>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65"/>
      <c r="BJ9" s="65"/>
      <c r="BK9" s="56"/>
      <c r="BL9" s="56"/>
      <c r="BM9" s="56"/>
      <c r="BN9" s="56"/>
      <c r="BO9" s="56"/>
      <c r="BP9" s="56"/>
      <c r="BQ9" s="56"/>
      <c r="BR9" s="56"/>
      <c r="BS9" s="56"/>
      <c r="BT9" s="65"/>
      <c r="BU9" s="65"/>
      <c r="BV9" s="56"/>
      <c r="BW9" s="56"/>
      <c r="BX9" s="56"/>
      <c r="BY9" s="56"/>
      <c r="BZ9" s="56"/>
      <c r="CA9" s="56"/>
      <c r="CB9" s="56"/>
      <c r="CC9" s="56"/>
      <c r="CD9" s="56"/>
      <c r="CE9" s="67"/>
      <c r="CF9" s="67"/>
      <c r="CG9" s="56"/>
      <c r="CH9" s="56"/>
      <c r="CI9" s="56"/>
      <c r="CJ9" s="56"/>
      <c r="CK9" s="56"/>
      <c r="CL9" s="56"/>
      <c r="CM9" s="56"/>
      <c r="CN9" s="56"/>
      <c r="CO9" s="56"/>
      <c r="CP9" s="65"/>
      <c r="CQ9" s="65"/>
      <c r="CR9" s="56"/>
      <c r="CS9" s="56"/>
      <c r="CT9" s="56"/>
      <c r="CU9" s="56"/>
      <c r="CV9" s="56"/>
      <c r="CW9" s="56"/>
      <c r="CX9" s="56"/>
      <c r="CY9" s="56"/>
      <c r="CZ9" s="56"/>
      <c r="DA9" s="65"/>
      <c r="DB9" s="65"/>
      <c r="DC9" s="56"/>
      <c r="DD9" s="56"/>
      <c r="DE9" s="56"/>
      <c r="DF9" s="56"/>
      <c r="DG9" s="56"/>
      <c r="DH9" s="56"/>
      <c r="DI9" s="50"/>
      <c r="DJ9" s="50"/>
      <c r="DK9" s="56"/>
      <c r="DL9" s="56"/>
      <c r="DM9" s="56"/>
      <c r="DN9" s="65"/>
      <c r="DO9" s="65"/>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row>
    <row r="10" spans="1:146" x14ac:dyDescent="0.2">
      <c r="A10" s="40"/>
      <c r="B10" s="40" t="s">
        <v>123</v>
      </c>
      <c r="C10" s="40" t="s">
        <v>124</v>
      </c>
      <c r="D10" s="40" t="s">
        <v>125</v>
      </c>
      <c r="E10" s="40" t="s">
        <v>126</v>
      </c>
      <c r="F10" s="40" t="s">
        <v>127</v>
      </c>
      <c r="O10" s="50"/>
      <c r="P10" s="50"/>
      <c r="Q10" s="50"/>
      <c r="R10" s="50"/>
      <c r="S10" s="56"/>
      <c r="T10" s="50"/>
      <c r="U10" s="50"/>
      <c r="V10" s="50"/>
      <c r="W10" s="50"/>
      <c r="X10" s="50"/>
      <c r="Y10" s="56"/>
      <c r="Z10" s="56"/>
      <c r="AA10" s="56"/>
      <c r="AB10" s="56"/>
      <c r="AC10" s="56"/>
      <c r="AD10" s="56"/>
      <c r="AE10" s="56"/>
      <c r="AF10" s="56"/>
      <c r="AG10" s="56"/>
      <c r="AH10" s="50"/>
      <c r="AI10" s="56"/>
      <c r="AJ10" s="56"/>
      <c r="AK10" s="56"/>
      <c r="AL10" s="56"/>
      <c r="AM10" s="56"/>
      <c r="AN10" s="56"/>
      <c r="AO10" s="56"/>
      <c r="AP10" s="56"/>
      <c r="AQ10" s="56"/>
      <c r="AR10" s="56"/>
      <c r="AS10" s="50"/>
      <c r="AT10" s="56"/>
      <c r="AU10" s="56"/>
      <c r="AV10" s="56"/>
      <c r="AW10" s="56"/>
      <c r="AX10" s="56"/>
      <c r="AY10" s="56"/>
      <c r="AZ10" s="56"/>
      <c r="BA10" s="56"/>
      <c r="BB10" s="56"/>
      <c r="BC10" s="56"/>
      <c r="BD10" s="50"/>
      <c r="BE10" s="50"/>
      <c r="BF10" s="50"/>
      <c r="BG10" s="56"/>
      <c r="BH10" s="56"/>
      <c r="BI10" s="56"/>
      <c r="BJ10" s="56"/>
      <c r="BK10" s="56"/>
      <c r="BL10" s="56"/>
      <c r="BM10" s="56"/>
      <c r="BN10" s="56"/>
      <c r="BO10" s="50"/>
      <c r="BP10" s="56"/>
      <c r="BQ10" s="50"/>
      <c r="BR10" s="56"/>
      <c r="BS10" s="56"/>
      <c r="BT10" s="56"/>
      <c r="BU10" s="56"/>
      <c r="BV10" s="56"/>
      <c r="BW10" s="56"/>
      <c r="BX10" s="56"/>
      <c r="BY10" s="56"/>
      <c r="BZ10" s="50"/>
      <c r="CA10" s="56"/>
      <c r="CB10" s="50"/>
      <c r="CC10" s="56"/>
      <c r="CD10" s="56"/>
      <c r="CE10" s="56"/>
      <c r="CF10" s="56"/>
      <c r="CG10" s="56"/>
      <c r="CH10" s="56"/>
      <c r="CI10" s="56"/>
      <c r="CJ10" s="56"/>
      <c r="CK10" s="50"/>
      <c r="CL10" s="56"/>
      <c r="CM10" s="56"/>
      <c r="CN10" s="56"/>
      <c r="CO10" s="56"/>
      <c r="CP10" s="56"/>
      <c r="CQ10" s="56"/>
      <c r="CR10" s="56"/>
      <c r="CS10" s="56"/>
      <c r="CT10" s="56"/>
      <c r="CU10" s="56"/>
      <c r="CV10" s="50"/>
      <c r="CW10" s="56"/>
      <c r="CX10" s="56"/>
      <c r="CY10" s="56"/>
      <c r="CZ10" s="56"/>
      <c r="DA10" s="56"/>
      <c r="DB10" s="56"/>
      <c r="DC10" s="56"/>
      <c r="DD10" s="56"/>
      <c r="DE10" s="56"/>
      <c r="DF10" s="56"/>
      <c r="DG10" s="50"/>
      <c r="DH10" s="56"/>
      <c r="DI10" s="50"/>
      <c r="DJ10" s="50"/>
      <c r="DK10" s="56"/>
      <c r="DL10" s="56"/>
      <c r="DM10" s="56"/>
      <c r="DN10" s="56"/>
      <c r="DO10" s="56"/>
      <c r="DP10" s="56"/>
      <c r="DQ10" s="56"/>
      <c r="DR10" s="56"/>
      <c r="DS10" s="56"/>
      <c r="DT10" s="50"/>
      <c r="DU10" s="56"/>
      <c r="DV10" s="56"/>
      <c r="DW10" s="56"/>
      <c r="DX10" s="56"/>
      <c r="DY10" s="56"/>
      <c r="DZ10" s="56"/>
      <c r="EA10" s="56"/>
      <c r="EB10" s="56"/>
      <c r="EC10" s="56"/>
      <c r="ED10" s="56"/>
      <c r="EE10" s="50"/>
      <c r="EF10" s="56"/>
      <c r="EG10" s="56"/>
      <c r="EH10" s="56"/>
      <c r="EI10" s="56"/>
      <c r="EJ10" s="56"/>
      <c r="EK10" s="56"/>
      <c r="EL10" s="56"/>
      <c r="EM10" s="56"/>
      <c r="EN10" s="56"/>
      <c r="EO10" s="56"/>
      <c r="EP10" s="50"/>
    </row>
    <row r="11" spans="1:146" x14ac:dyDescent="0.2">
      <c r="A11" s="40" t="s">
        <v>72</v>
      </c>
      <c r="B11" s="46">
        <f>DATEVALUE($B$6-4&amp;"年1月1日")</f>
        <v>41640</v>
      </c>
      <c r="C11" s="46">
        <f>DATEVALUE($B$6-3&amp;"年1月1日")</f>
        <v>42005</v>
      </c>
      <c r="D11" s="46">
        <f>DATEVALUE($B$6-2&amp;"年1月1日")</f>
        <v>42370</v>
      </c>
      <c r="E11" s="46">
        <f>DATEVALUE($B$6-1&amp;"年1月1日")</f>
        <v>42736</v>
      </c>
      <c r="F11" s="46">
        <f>DATEVALUE($B$6&amp;"年1月1日")</f>
        <v>43101</v>
      </c>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6"/>
      <c r="AV11" s="50"/>
      <c r="AW11" s="50"/>
      <c r="AX11" s="50"/>
      <c r="AY11" s="50"/>
      <c r="AZ11" s="50"/>
      <c r="BA11" s="50"/>
      <c r="BB11" s="50"/>
      <c r="BC11" s="50"/>
      <c r="BD11" s="50"/>
      <c r="BE11" s="50"/>
      <c r="BF11" s="56"/>
      <c r="BG11" s="50"/>
      <c r="BH11" s="50"/>
      <c r="BI11" s="50"/>
      <c r="BJ11" s="50"/>
      <c r="BK11" s="50"/>
      <c r="BL11" s="50"/>
      <c r="BM11" s="50"/>
      <c r="BN11" s="50"/>
      <c r="BO11" s="50"/>
      <c r="BP11" s="50"/>
      <c r="BQ11" s="56"/>
      <c r="BR11" s="50"/>
      <c r="BS11" s="50"/>
      <c r="BT11" s="50"/>
      <c r="BU11" s="50"/>
      <c r="BV11" s="50"/>
      <c r="BW11" s="50"/>
      <c r="BX11" s="50"/>
      <c r="BY11" s="50"/>
      <c r="BZ11" s="50"/>
      <c r="CA11" s="50"/>
      <c r="CB11" s="56"/>
      <c r="CC11" s="50"/>
      <c r="CD11" s="50"/>
      <c r="CE11" s="50"/>
      <c r="CF11" s="50"/>
      <c r="CG11" s="50"/>
      <c r="CH11" s="50"/>
      <c r="CI11" s="50"/>
      <c r="CJ11" s="50"/>
      <c r="CK11" s="50"/>
      <c r="CL11" s="50"/>
      <c r="CM11" s="56"/>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row>
    <row r="12" spans="1:146" x14ac:dyDescent="0.2">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row>
    <row r="13" spans="1:146" x14ac:dyDescent="0.2">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row>
    <row r="14" spans="1:146" x14ac:dyDescent="0.2">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row>
    <row r="15" spans="1:146" x14ac:dyDescent="0.2">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row>
    <row r="16" spans="1:146" x14ac:dyDescent="0.2">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row>
    <row r="17" spans="15:146" x14ac:dyDescent="0.2">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row>
    <row r="18" spans="15:146" x14ac:dyDescent="0.2">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row>
    <row r="19" spans="15:146" x14ac:dyDescent="0.2">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row>
    <row r="20" spans="15:146" x14ac:dyDescent="0.2">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row>
  </sheetData>
  <mergeCells count="13">
    <mergeCell ref="H3:X4"/>
    <mergeCell ref="DI4:DI5"/>
    <mergeCell ref="DJ4:DJ5"/>
    <mergeCell ref="CB4:CL4"/>
    <mergeCell ref="CM4:CW4"/>
    <mergeCell ref="CX4:DH4"/>
    <mergeCell ref="DK4:DU4"/>
    <mergeCell ref="DV4:EF4"/>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dcterms:created xsi:type="dcterms:W3CDTF">2019-12-05T07:17:56Z</dcterms:created>
  <dcterms:modified xsi:type="dcterms:W3CDTF">2020-03-30T09:48:19Z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2020-02-05T07:31:09Z</vt:filetime>
  </property>
</Properties>
</file>