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722\Desktop\Fw【217(水)〆】【県・岩本→府中市　井上様】公営企業に係る経営比較分析表について（水道）（確認事項）\"/>
    </mc:Choice>
  </mc:AlternateContent>
  <workbookProtection workbookAlgorithmName="SHA-512" workbookHashValue="ASMLdzD/SUySBGwbam5macQXtwh+vM0ar0o6Mmc250UztnZijogplIFVxEsHBlINSR1bgrj1DG9FMVm5zOH4HA==" workbookSaltValue="fbRS2VfMMhHpmMsJ9UhMUw==" workbookSpinCount="100000" lockStructure="1"/>
  <bookViews>
    <workbookView xWindow="0" yWindow="0" windowWidth="24930" windowHeight="99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<sst xmlns="http://schemas.openxmlformats.org/spreadsheetml/2006/main" count="228" uniqueCount="115">
  <si>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</si>
  <si>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</si>
  <si>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</si>
  <si>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</si>
  <si>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</si>
  <si>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</si>
  <si>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</si>
  <si>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</si>
  <si>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</si>
  <si>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</si>
  <si>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</si>
  <si>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</si>
  <si>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</si>
  <si>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</si>
  <si>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</si>
  <si>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</si>
  <si>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</si>
  <si>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</si>
  <si>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</si>
  <si>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</si>
  <si>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</si>
  <si>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</si>
  <si>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</si>
  <si>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</si>
  <si>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</si>
  <si>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</si>
  <si>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</si>
  <si>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</si>
  <si>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</si>
  <si>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</si>
  <si>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</si>
  <si>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</si>
  <si>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</si>
  <si>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</si>
  <si>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</si>
  <si>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</si>
  <si>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</si>
  <si>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</si>
  <si>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</si>
  <si>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</si>
  <si>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</si>
  <si>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</si>
  <si>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</si>
  <si>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</si>
  <si>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</si>
  <si>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</si>
  <si>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</si>
  <si>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</si>
  <si>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</si>
  <si>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</si>
  <si>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</si>
  <si>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</si>
  <si>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</si>
  <si>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</si>
  <si>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</si>
  <si>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</si>
  <si>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</si>
  <si>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</si>
  <si>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</si>
  <si>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</si>
  <si>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</si>
  <si>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</si>
  <si>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</si>
  <si>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</si>
  <si>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</si>
  <si>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</si>
  <si>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</si>
  <si>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</si>
  <si>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</si>
  <si>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</si>
  <si>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</si>
  <si>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</si>
  <si>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</si>
  <si>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</si>
  <si>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</si>
  <si>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</si>
  <si>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</si>
  <si>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</si>
  <si>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</si>
  <si>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</si>
  <si>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</si>
  <si>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</si>
  <si>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</si>
  <si>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</si>
  <si>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</si>
  <si>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</si>
  <si>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</si>
  <si>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</si>
  <si>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</si>
  <si>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</si>
  <si>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</si>
  <si>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</si>
  <si>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</si>
  <si>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府中市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</si>
  <si>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</si>
  <si>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</si>
  <si>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</si>
  <si>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</si>
  <si>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</si>
  <si>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</si>
  <si>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</si>
  <si>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</si>
  <si>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</si>
  <si>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</si>
  <si>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</si>
  <si>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</si>
  <si>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</si>
  <si>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</si>
  <si>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</si>
  <si>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</si>
  <si>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</si>
  <si>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</si>
  <si>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人口推移が減少する中、安定した経営を行うために必要な財源確保と、計画的な費用の運営を行わなければならない時期になっております。</t>
    <phoneticPr fontId="4"/>
  </si>
  <si>
    <t>①設備の更新時期も近づいてくるので長寿命化などに取り組めば横ばいを推移していくことが可能ではないかと思います。
②③管路経年化率が上昇傾向にあり、老朽化の状況が悪化している状況にあります。更新率は、令和元年度は老朽管更新事業を進め、更新率が増の推移となりました。他事行との関連もありますが、計画的に更新を進めていけるよう財源の確保に努める必要があると思います。</t>
    <rPh sb="100" eb="102">
      <t>レイワ</t>
    </rPh>
    <rPh sb="102" eb="103">
      <t>モト</t>
    </rPh>
    <phoneticPr fontId="4"/>
  </si>
  <si>
    <t>①単年度の収支を示す100％を超えて経営できております。しかしながら、給水人口の減少により給水収益が減収傾向にあります。令和元年度改善している大きな要因は、減価償却費の減少や濁水漏水に係る委託料や修繕費が減少したためです。今後も、費用削減等による一層の事業の効率化に努めて運営していきたいと思います。
②累積欠損金や不良債権は発生しておりません。
③100％を大きく上回っていることから支払い能力は備わっていると言えます。
④人口の減少傾向にあるため、給水収益も減収傾向となっていることから、今後必要となる更新事業を行うためにも経営改善、投資の規模や料金水準の適正化につなげていきたいと思います。
⑤⑥更新投資に充てる財源確保等、今後の健全経営を続けていくため料金の水準見直しが必要となっていると思います。
⑦施設利用率は、給水人口の減少等により微減となった。また、類似団体平均値より低い状況である。今後も給水人口は減少する見込みであるため、施設の統廃合や管路更新のダウンサイジング等を検討していく必要があると思います。
⑧令和元年度は有収率が増加していますが、引き続き老朽管更新、管路漏水調査等を行い、有収率の向上に努める必要があります。</t>
    <rPh sb="367" eb="369">
      <t>キュウスイ</t>
    </rPh>
    <rPh sb="369" eb="371">
      <t>ジンコウ</t>
    </rPh>
    <rPh sb="372" eb="374">
      <t>ゲンショウ</t>
    </rPh>
    <rPh sb="374" eb="375">
      <t>トウ</t>
    </rPh>
    <rPh sb="378" eb="380">
      <t>ビゲン</t>
    </rPh>
    <rPh sb="388" eb="390">
      <t>ルイジ</t>
    </rPh>
    <rPh sb="390" eb="392">
      <t>ダンタイ</t>
    </rPh>
    <rPh sb="392" eb="395">
      <t>ヘイキンチ</t>
    </rPh>
    <rPh sb="397" eb="398">
      <t>ヒク</t>
    </rPh>
    <rPh sb="399" eb="401">
      <t>ジョウキョウ</t>
    </rPh>
    <rPh sb="405" eb="407">
      <t>コンゴ</t>
    </rPh>
    <rPh sb="408" eb="410">
      <t>キュウスイ</t>
    </rPh>
    <rPh sb="410" eb="412">
      <t>ジンコウ</t>
    </rPh>
    <rPh sb="413" eb="415">
      <t>ゲンショウ</t>
    </rPh>
    <rPh sb="417" eb="419">
      <t>ミコ</t>
    </rPh>
    <rPh sb="426" eb="428">
      <t>シセツ</t>
    </rPh>
    <rPh sb="429" eb="432">
      <t>トウハイゴウ</t>
    </rPh>
    <rPh sb="433" eb="435">
      <t>カンロ</t>
    </rPh>
    <rPh sb="435" eb="437">
      <t>コウシン</t>
    </rPh>
    <rPh sb="446" eb="447">
      <t>トウ</t>
    </rPh>
    <rPh sb="448" eb="450">
      <t>ケントウ</t>
    </rPh>
    <rPh sb="454" eb="456">
      <t>ヒツヨウ</t>
    </rPh>
    <rPh sb="460" eb="461">
      <t>オモ</t>
    </rPh>
    <rPh sb="468" eb="470">
      <t>レイワ</t>
    </rPh>
    <rPh sb="470" eb="471">
      <t>モト</t>
    </rPh>
    <rPh sb="471" eb="473">
      <t>ネンド</t>
    </rPh>
    <rPh sb="474" eb="477">
      <t>ユウシュウリツ</t>
    </rPh>
    <rPh sb="478" eb="480">
      <t>ゾウカ</t>
    </rPh>
    <rPh sb="487" eb="488">
      <t>ヒ</t>
    </rPh>
    <rPh sb="489" eb="490">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</si>
</sst>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0.01</c:v>
                </c:pt>
                <c:pt idx="1">
                  <c:v>1.1499999999999999</c:v>
                </c:pt>
                <c:pt idx="2">
                  <c:v>0.67</c:v>
                </c:pt>
                <c:pt idx="3">
                  <c:v>0.01</c:v>
                </c:pt>
                <c:pt idx="4">
                  <c:v>0.44</c:v>
                </c:pt>
              </c:numCache>
            </c:numRef>
          </c:val>
          <c:extLst>
            <c:ext xmlns:c16="http://schemas.microsoft.com/office/drawing/2014/chart" uri="{C3380CC4-5D6E-409C-BE32-E72D297353CC}">
              <c16:uniqueId val="{00000000-E873-47FE-ACDF-9AF58FFA04D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0.71</c:v>
                </c:pt>
                <c:pt idx="2">
                  <c:v>0.54</c:v>
                </c:pt>
                <c:pt idx="3">
                  <c:v>0.5</c:v>
                </c:pt>
                <c:pt idx="4">
                  <c:v>0.52</c:v>
                </c:pt>
              </c:numCache>
            </c:numRef>
          </c:val>
          <c:smooth val="0"/>
          <c:extLst>
            <c:ext xmlns:c16="http://schemas.microsoft.com/office/drawing/2014/chart" uri="{C3380CC4-5D6E-409C-BE32-E72D297353CC}">
              <c16:uniqueId val="{00000001-E873-47FE-ACDF-9AF58FFA04D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36.880000000000003</c:v>
                </c:pt>
                <c:pt idx="1">
                  <c:v>39.880000000000003</c:v>
                </c:pt>
                <c:pt idx="2">
                  <c:v>38.549999999999997</c:v>
                </c:pt>
                <c:pt idx="3">
                  <c:v>40.49</c:v>
                </c:pt>
                <c:pt idx="4">
                  <c:v>37.71</c:v>
                </c:pt>
              </c:numCache>
            </c:numRef>
          </c:val>
          <c:extLst>
            <c:ext xmlns:c16="http://schemas.microsoft.com/office/drawing/2014/chart" uri="{C3380CC4-5D6E-409C-BE32-E72D297353CC}">
              <c16:uniqueId val="{00000000-2DDB-4F0D-9F3E-A4BEEFD7738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54.92</c:v>
                </c:pt>
                <c:pt idx="2">
                  <c:v>55.63</c:v>
                </c:pt>
                <c:pt idx="3">
                  <c:v>55.03</c:v>
                </c:pt>
                <c:pt idx="4">
                  <c:v>55.14</c:v>
                </c:pt>
              </c:numCache>
            </c:numRef>
          </c:val>
          <c:smooth val="0"/>
          <c:extLst>
            <c:ext xmlns:c16="http://schemas.microsoft.com/office/drawing/2014/chart" uri="{C3380CC4-5D6E-409C-BE32-E72D297353CC}">
              <c16:uniqueId val="{00000001-2DDB-4F0D-9F3E-A4BEEFD7738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84.49</c:v>
                </c:pt>
                <c:pt idx="1">
                  <c:v>78.760000000000005</c:v>
                </c:pt>
                <c:pt idx="2">
                  <c:v>81.599999999999994</c:v>
                </c:pt>
                <c:pt idx="3">
                  <c:v>79.39</c:v>
                </c:pt>
                <c:pt idx="4">
                  <c:v>83.6</c:v>
                </c:pt>
              </c:numCache>
            </c:numRef>
          </c:val>
          <c:extLst>
            <c:ext xmlns:c16="http://schemas.microsoft.com/office/drawing/2014/chart" uri="{C3380CC4-5D6E-409C-BE32-E72D297353CC}">
              <c16:uniqueId val="{00000000-ACAA-4C81-B276-2DA5C53C240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82.66</c:v>
                </c:pt>
                <c:pt idx="2">
                  <c:v>82.04</c:v>
                </c:pt>
                <c:pt idx="3">
                  <c:v>81.900000000000006</c:v>
                </c:pt>
                <c:pt idx="4">
                  <c:v>81.39</c:v>
                </c:pt>
              </c:numCache>
            </c:numRef>
          </c:val>
          <c:smooth val="0"/>
          <c:extLst>
            <c:ext xmlns:c16="http://schemas.microsoft.com/office/drawing/2014/chart" uri="{C3380CC4-5D6E-409C-BE32-E72D297353CC}">
              <c16:uniqueId val="{00000001-ACAA-4C81-B276-2DA5C53C240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107.88</c:v>
                </c:pt>
                <c:pt idx="1">
                  <c:v>104.78</c:v>
                </c:pt>
                <c:pt idx="2">
                  <c:v>108.94</c:v>
                </c:pt>
                <c:pt idx="3">
                  <c:v>102.84</c:v>
                </c:pt>
                <c:pt idx="4">
                  <c:v>105.22</c:v>
                </c:pt>
              </c:numCache>
            </c:numRef>
          </c:val>
          <c:extLst>
            <c:ext xmlns:c16="http://schemas.microsoft.com/office/drawing/2014/chart" uri="{C3380CC4-5D6E-409C-BE32-E72D297353CC}">
              <c16:uniqueId val="{00000000-2760-44C7-A4D0-FD66A8CAC9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111.71</c:v>
                </c:pt>
                <c:pt idx="2">
                  <c:v>110.05</c:v>
                </c:pt>
                <c:pt idx="3">
                  <c:v>108.87</c:v>
                </c:pt>
                <c:pt idx="4">
                  <c:v>108.61</c:v>
                </c:pt>
              </c:numCache>
            </c:numRef>
          </c:val>
          <c:smooth val="0"/>
          <c:extLst>
            <c:ext xmlns:c16="http://schemas.microsoft.com/office/drawing/2014/chart" uri="{C3380CC4-5D6E-409C-BE32-E72D297353CC}">
              <c16:uniqueId val="{00000001-2760-44C7-A4D0-FD66A8CAC9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45.58</c:v>
                </c:pt>
                <c:pt idx="1">
                  <c:v>46.33</c:v>
                </c:pt>
                <c:pt idx="2">
                  <c:v>48.26</c:v>
                </c:pt>
                <c:pt idx="3">
                  <c:v>49.16</c:v>
                </c:pt>
                <c:pt idx="4">
                  <c:v>50.43</c:v>
                </c:pt>
              </c:numCache>
            </c:numRef>
          </c:val>
          <c:extLst>
            <c:ext xmlns:c16="http://schemas.microsoft.com/office/drawing/2014/chart" uri="{C3380CC4-5D6E-409C-BE32-E72D297353CC}">
              <c16:uniqueId val="{00000000-6A5E-4308-A5B4-F8DC30F96CF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48.49</c:v>
                </c:pt>
                <c:pt idx="2">
                  <c:v>48.05</c:v>
                </c:pt>
                <c:pt idx="3">
                  <c:v>48.87</c:v>
                </c:pt>
                <c:pt idx="4">
                  <c:v>49.92</c:v>
                </c:pt>
              </c:numCache>
            </c:numRef>
          </c:val>
          <c:smooth val="0"/>
          <c:extLst>
            <c:ext xmlns:c16="http://schemas.microsoft.com/office/drawing/2014/chart" uri="{C3380CC4-5D6E-409C-BE32-E72D297353CC}">
              <c16:uniqueId val="{00000001-6A5E-4308-A5B4-F8DC30F96CF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15.78</c:v>
                </c:pt>
                <c:pt idx="1">
                  <c:v>15.72</c:v>
                </c:pt>
                <c:pt idx="2">
                  <c:v>16.28</c:v>
                </c:pt>
                <c:pt idx="3">
                  <c:v>18.84</c:v>
                </c:pt>
                <c:pt idx="4">
                  <c:v>20.76</c:v>
                </c:pt>
              </c:numCache>
            </c:numRef>
          </c:val>
          <c:extLst>
            <c:ext xmlns:c16="http://schemas.microsoft.com/office/drawing/2014/chart" uri="{C3380CC4-5D6E-409C-BE32-E72D297353CC}">
              <c16:uniqueId val="{00000000-7A08-4F16-A26E-F32E74C6E17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12.79</c:v>
                </c:pt>
                <c:pt idx="2">
                  <c:v>13.39</c:v>
                </c:pt>
                <c:pt idx="3">
                  <c:v>14.85</c:v>
                </c:pt>
                <c:pt idx="4">
                  <c:v>16.88</c:v>
                </c:pt>
              </c:numCache>
            </c:numRef>
          </c:val>
          <c:smooth val="0"/>
          <c:extLst>
            <c:ext xmlns:c16="http://schemas.microsoft.com/office/drawing/2014/chart" uri="{C3380CC4-5D6E-409C-BE32-E72D297353CC}">
              <c16:uniqueId val="{00000001-7A08-4F16-A26E-F32E74C6E17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24-4FCE-9492-A4D4EAA7045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1.72</c:v>
                </c:pt>
                <c:pt idx="2">
                  <c:v>2.64</c:v>
                </c:pt>
                <c:pt idx="3">
                  <c:v>3.16</c:v>
                </c:pt>
                <c:pt idx="4">
                  <c:v>3.59</c:v>
                </c:pt>
              </c:numCache>
            </c:numRef>
          </c:val>
          <c:smooth val="0"/>
          <c:extLst>
            <c:ext xmlns:c16="http://schemas.microsoft.com/office/drawing/2014/chart" uri="{C3380CC4-5D6E-409C-BE32-E72D297353CC}">
              <c16:uniqueId val="{00000001-9B24-4FCE-9492-A4D4EAA7045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316.57</c:v>
                </c:pt>
                <c:pt idx="1">
                  <c:v>360.82</c:v>
                </c:pt>
                <c:pt idx="2">
                  <c:v>353.84</c:v>
                </c:pt>
                <c:pt idx="3">
                  <c:v>293.69</c:v>
                </c:pt>
                <c:pt idx="4">
                  <c:v>310.35000000000002</c:v>
                </c:pt>
              </c:numCache>
            </c:numRef>
          </c:val>
          <c:extLst>
            <c:ext xmlns:c16="http://schemas.microsoft.com/office/drawing/2014/chart" uri="{C3380CC4-5D6E-409C-BE32-E72D297353CC}">
              <c16:uniqueId val="{00000000-946D-43AE-AE8B-7E12423D1EA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384.34</c:v>
                </c:pt>
                <c:pt idx="2">
                  <c:v>359.47</c:v>
                </c:pt>
                <c:pt idx="3">
                  <c:v>369.69</c:v>
                </c:pt>
                <c:pt idx="4">
                  <c:v>379.08</c:v>
                </c:pt>
              </c:numCache>
            </c:numRef>
          </c:val>
          <c:smooth val="0"/>
          <c:extLst>
            <c:ext xmlns:c16="http://schemas.microsoft.com/office/drawing/2014/chart" uri="{C3380CC4-5D6E-409C-BE32-E72D297353CC}">
              <c16:uniqueId val="{00000001-946D-43AE-AE8B-7E12423D1EA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530.75</c:v>
                </c:pt>
                <c:pt idx="1">
                  <c:v>555.17999999999995</c:v>
                </c:pt>
                <c:pt idx="2">
                  <c:v>445.58</c:v>
                </c:pt>
                <c:pt idx="3">
                  <c:v>450.29</c:v>
                </c:pt>
                <c:pt idx="4">
                  <c:v>448.12</c:v>
                </c:pt>
              </c:numCache>
            </c:numRef>
          </c:val>
          <c:extLst>
            <c:ext xmlns:c16="http://schemas.microsoft.com/office/drawing/2014/chart" uri="{C3380CC4-5D6E-409C-BE32-E72D297353CC}">
              <c16:uniqueId val="{00000000-3308-4CF7-87B0-73B706400D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380.58</c:v>
                </c:pt>
                <c:pt idx="2">
                  <c:v>401.79</c:v>
                </c:pt>
                <c:pt idx="3">
                  <c:v>402.99</c:v>
                </c:pt>
                <c:pt idx="4">
                  <c:v>398.98</c:v>
                </c:pt>
              </c:numCache>
            </c:numRef>
          </c:val>
          <c:smooth val="0"/>
          <c:extLst>
            <c:ext xmlns:c16="http://schemas.microsoft.com/office/drawing/2014/chart" uri="{C3380CC4-5D6E-409C-BE32-E72D297353CC}">
              <c16:uniqueId val="{00000001-3308-4CF7-87B0-73B706400D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100.08</c:v>
                </c:pt>
                <c:pt idx="1">
                  <c:v>97.26</c:v>
                </c:pt>
                <c:pt idx="2">
                  <c:v>104.44</c:v>
                </c:pt>
                <c:pt idx="3">
                  <c:v>97.65</c:v>
                </c:pt>
                <c:pt idx="4">
                  <c:v>100.69</c:v>
                </c:pt>
              </c:numCache>
            </c:numRef>
          </c:val>
          <c:extLst>
            <c:ext xmlns:c16="http://schemas.microsoft.com/office/drawing/2014/chart" uri="{C3380CC4-5D6E-409C-BE32-E72D297353CC}">
              <c16:uniqueId val="{00000000-8876-4FA7-BC01-1B1AE61E15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102.38</c:v>
                </c:pt>
                <c:pt idx="2">
                  <c:v>100.12</c:v>
                </c:pt>
                <c:pt idx="3">
                  <c:v>98.66</c:v>
                </c:pt>
                <c:pt idx="4">
                  <c:v>98.64</c:v>
                </c:pt>
              </c:numCache>
            </c:numRef>
          </c:val>
          <c:smooth val="0"/>
          <c:extLst>
            <c:ext xmlns:c16="http://schemas.microsoft.com/office/drawing/2014/chart" uri="{C3380CC4-5D6E-409C-BE32-E72D297353CC}">
              <c16:uniqueId val="{00000001-8876-4FA7-BC01-1B1AE61E15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194.61</c:v>
                </c:pt>
                <c:pt idx="1">
                  <c:v>200.6</c:v>
                </c:pt>
                <c:pt idx="2">
                  <c:v>224.82</c:v>
                </c:pt>
                <c:pt idx="3">
                  <c:v>240.39</c:v>
                </c:pt>
                <c:pt idx="4">
                  <c:v>233.17</c:v>
                </c:pt>
              </c:numCache>
            </c:numRef>
          </c:val>
          <c:extLst>
            <c:ext xmlns:c16="http://schemas.microsoft.com/office/drawing/2014/chart" uri="{C3380CC4-5D6E-409C-BE32-E72D297353CC}">
              <c16:uniqueId val="{00000000-021A-4FA2-95B3-CDF97F409A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168.67</c:v>
                </c:pt>
                <c:pt idx="2">
                  <c:v>174.97</c:v>
                </c:pt>
                <c:pt idx="3">
                  <c:v>178.59</c:v>
                </c:pt>
                <c:pt idx="4">
                  <c:v>178.92</c:v>
                </c:pt>
              </c:numCache>
            </c:numRef>
          </c:val>
          <c:smooth val="0"/>
          <c:extLst>
            <c:ext xmlns:c16="http://schemas.microsoft.com/office/drawing/2014/chart" uri="{C3380CC4-5D6E-409C-BE32-E72D297353CC}">
              <c16:uniqueId val="{00000001-021A-4FA2-95B3-CDF97F409A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X2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広島県　府中市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38998</v>
      </c>
      <c r="AM8" s="61"/>
      <c r="AN8" s="61"/>
      <c r="AO8" s="61"/>
      <c r="AP8" s="61"/>
      <c r="AQ8" s="61"/>
      <c r="AR8" s="61"/>
      <c r="AS8" s="61"/>
      <c r="AT8" s="52">
        <f>データ!$S$6</f>
        <v>195.75</v>
      </c>
      <c r="AU8" s="53"/>
      <c r="AV8" s="53"/>
      <c r="AW8" s="53"/>
      <c r="AX8" s="53"/>
      <c r="AY8" s="53"/>
      <c r="AZ8" s="53"/>
      <c r="BA8" s="53"/>
      <c r="BB8" s="54">
        <f>データ!$T$6</f>
        <v>199.22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v>
      </c>
      <c r="J10" s="53"/>
      <c r="K10" s="53"/>
      <c r="L10" s="53"/>
      <c r="M10" s="53"/>
      <c r="N10" s="53"/>
      <c r="O10" s="64"/>
      <c r="P10" s="54">
        <f>データ!$P$6</f>
        <v>74.77</v>
      </c>
      <c r="Q10" s="54"/>
      <c r="R10" s="54"/>
      <c r="S10" s="54"/>
      <c r="T10" s="54"/>
      <c r="U10" s="54"/>
      <c r="V10" s="54"/>
      <c r="W10" s="61">
        <f>データ!$Q$6</f>
        <v>4526</v>
      </c>
      <c r="X10" s="61"/>
      <c r="Y10" s="61"/>
      <c r="Z10" s="61"/>
      <c r="AA10" s="61"/>
      <c r="AB10" s="61"/>
      <c r="AC10" s="61"/>
      <c r="AD10" s="2"/>
      <c r="AE10" s="2"/>
      <c r="AF10" s="2"/>
      <c r="AG10" s="2"/>
      <c r="AH10" s="4"/>
      <c r="AI10" s="4"/>
      <c r="AJ10" s="4"/>
      <c r="AK10" s="4"/>
      <c r="AL10" s="61">
        <f>データ!$U$6</f>
        <v>28899</v>
      </c>
      <c r="AM10" s="61"/>
      <c r="AN10" s="61"/>
      <c r="AO10" s="61"/>
      <c r="AP10" s="61"/>
      <c r="AQ10" s="61"/>
      <c r="AR10" s="61"/>
      <c r="AS10" s="61"/>
      <c r="AT10" s="52">
        <f>データ!$V$6</f>
        <v>22.87</v>
      </c>
      <c r="AU10" s="53"/>
      <c r="AV10" s="53"/>
      <c r="AW10" s="53"/>
      <c r="AX10" s="53"/>
      <c r="AY10" s="53"/>
      <c r="AZ10" s="53"/>
      <c r="BA10" s="53"/>
      <c r="BB10" s="54">
        <f>データ!$W$6</f>
        <v>1263.6199999999999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IkR93RimDyWurMNlFB9NHJjkYBWvLv5zviRGHMoTLeP82c5DFduyeLpwY8Fg+b3yPMbD/Lj4ukFy7OU7XiUkeg==" saltValue="l8loCl7aXAfoDsAAksCRr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342084</v>
      </c>
      <c r="D6" s="34">
        <f t="shared" si="3"/>
        <v>46</v>
      </c>
      <c r="E6" s="34">
        <f t="shared" si="3"/>
        <v>1</v>
      </c>
      <c r="F6" s="34">
        <f t="shared" si="3"/>
        <v>0</v>
      </c>
      <c r="G6" s="34">
        <f t="shared" si="3"/>
        <v>1</v>
      </c>
      <c r="H6" s="34" t="str">
        <f t="shared" si="3"/>
        <v>広島県　府中市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v>
      </c>
      <c r="P6" s="35">
        <f t="shared" si="3"/>
        <v>74.77</v>
      </c>
      <c r="Q6" s="35">
        <f t="shared" si="3"/>
        <v>4526</v>
      </c>
      <c r="R6" s="35">
        <f t="shared" si="3"/>
        <v>38998</v>
      </c>
      <c r="S6" s="35">
        <f t="shared" si="3"/>
        <v>195.75</v>
      </c>
      <c r="T6" s="35">
        <f t="shared" si="3"/>
        <v>199.22</v>
      </c>
      <c r="U6" s="35">
        <f t="shared" si="3"/>
        <v>28899</v>
      </c>
      <c r="V6" s="35">
        <f t="shared" si="3"/>
        <v>22.87</v>
      </c>
      <c r="W6" s="35">
        <f t="shared" si="3"/>
        <v>1263.6199999999999</v>
      </c>
      <c r="X6" s="36">
        <f>IF(X7="",NA(),X7)</f>
        <v>107.88</v>
      </c>
      <c r="Y6" s="36">
        <f t="shared" ref="Y6:AG6" si="4">IF(Y7="",NA(),Y7)</f>
        <v>104.78</v>
      </c>
      <c r="Z6" s="36">
        <f t="shared" si="4"/>
        <v>108.94</v>
      </c>
      <c r="AA6" s="36">
        <f t="shared" si="4"/>
        <v>102.84</v>
      </c>
      <c r="AB6" s="36">
        <f t="shared" si="4"/>
        <v>105.22</v>
      </c>
      <c r="AC6" s="36">
        <f t="shared" si="4"/>
        <v>109.64</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1.72</v>
      </c>
      <c r="AP6" s="36">
        <f t="shared" si="5"/>
        <v>2.64</v>
      </c>
      <c r="AQ6" s="36">
        <f t="shared" si="5"/>
        <v>3.16</v>
      </c>
      <c r="AR6" s="36">
        <f t="shared" si="5"/>
        <v>3.59</v>
      </c>
      <c r="AS6" s="35" t="str">
        <f>IF(AS7="","",IF(AS7="-","【-】","【"&amp;SUBSTITUTE(TEXT(AS7,"#,##0.00"),"-","△")&amp;"】"))</f>
        <v>【1.08】</v>
      </c>
      <c r="AT6" s="36">
        <f>IF(AT7="",NA(),AT7)</f>
        <v>316.57</v>
      </c>
      <c r="AU6" s="36">
        <f t="shared" ref="AU6:BC6" si="6">IF(AU7="",NA(),AU7)</f>
        <v>360.82</v>
      </c>
      <c r="AV6" s="36">
        <f t="shared" si="6"/>
        <v>353.84</v>
      </c>
      <c r="AW6" s="36">
        <f t="shared" si="6"/>
        <v>293.69</v>
      </c>
      <c r="AX6" s="36">
        <f t="shared" si="6"/>
        <v>310.35000000000002</v>
      </c>
      <c r="AY6" s="36">
        <f t="shared" si="6"/>
        <v>371.31</v>
      </c>
      <c r="AZ6" s="36">
        <f t="shared" si="6"/>
        <v>384.34</v>
      </c>
      <c r="BA6" s="36">
        <f t="shared" si="6"/>
        <v>359.47</v>
      </c>
      <c r="BB6" s="36">
        <f t="shared" si="6"/>
        <v>369.69</v>
      </c>
      <c r="BC6" s="36">
        <f t="shared" si="6"/>
        <v>379.08</v>
      </c>
      <c r="BD6" s="35" t="str">
        <f>IF(BD7="","",IF(BD7="-","【-】","【"&amp;SUBSTITUTE(TEXT(BD7,"#,##0.00"),"-","△")&amp;"】"))</f>
        <v>【264.97】</v>
      </c>
      <c r="BE6" s="36">
        <f>IF(BE7="",NA(),BE7)</f>
        <v>530.75</v>
      </c>
      <c r="BF6" s="36">
        <f t="shared" ref="BF6:BN6" si="7">IF(BF7="",NA(),BF7)</f>
        <v>555.17999999999995</v>
      </c>
      <c r="BG6" s="36">
        <f t="shared" si="7"/>
        <v>445.58</v>
      </c>
      <c r="BH6" s="36">
        <f t="shared" si="7"/>
        <v>450.29</v>
      </c>
      <c r="BI6" s="36">
        <f t="shared" si="7"/>
        <v>448.12</v>
      </c>
      <c r="BJ6" s="36">
        <f t="shared" si="7"/>
        <v>373.09</v>
      </c>
      <c r="BK6" s="36">
        <f t="shared" si="7"/>
        <v>380.58</v>
      </c>
      <c r="BL6" s="36">
        <f t="shared" si="7"/>
        <v>401.79</v>
      </c>
      <c r="BM6" s="36">
        <f t="shared" si="7"/>
        <v>402.99</v>
      </c>
      <c r="BN6" s="36">
        <f t="shared" si="7"/>
        <v>398.98</v>
      </c>
      <c r="BO6" s="35" t="str">
        <f>IF(BO7="","",IF(BO7="-","【-】","【"&amp;SUBSTITUTE(TEXT(BO7,"#,##0.00"),"-","△")&amp;"】"))</f>
        <v>【266.61】</v>
      </c>
      <c r="BP6" s="36">
        <f>IF(BP7="",NA(),BP7)</f>
        <v>100.08</v>
      </c>
      <c r="BQ6" s="36">
        <f t="shared" ref="BQ6:BY6" si="8">IF(BQ7="",NA(),BQ7)</f>
        <v>97.26</v>
      </c>
      <c r="BR6" s="36">
        <f t="shared" si="8"/>
        <v>104.44</v>
      </c>
      <c r="BS6" s="36">
        <f t="shared" si="8"/>
        <v>97.65</v>
      </c>
      <c r="BT6" s="36">
        <f t="shared" si="8"/>
        <v>100.69</v>
      </c>
      <c r="BU6" s="36">
        <f t="shared" si="8"/>
        <v>99.99</v>
      </c>
      <c r="BV6" s="36">
        <f t="shared" si="8"/>
        <v>102.38</v>
      </c>
      <c r="BW6" s="36">
        <f t="shared" si="8"/>
        <v>100.12</v>
      </c>
      <c r="BX6" s="36">
        <f t="shared" si="8"/>
        <v>98.66</v>
      </c>
      <c r="BY6" s="36">
        <f t="shared" si="8"/>
        <v>98.64</v>
      </c>
      <c r="BZ6" s="35" t="str">
        <f>IF(BZ7="","",IF(BZ7="-","【-】","【"&amp;SUBSTITUTE(TEXT(BZ7,"#,##0.00"),"-","△")&amp;"】"))</f>
        <v>【103.24】</v>
      </c>
      <c r="CA6" s="36">
        <f>IF(CA7="",NA(),CA7)</f>
        <v>194.61</v>
      </c>
      <c r="CB6" s="36">
        <f t="shared" ref="CB6:CJ6" si="9">IF(CB7="",NA(),CB7)</f>
        <v>200.6</v>
      </c>
      <c r="CC6" s="36">
        <f t="shared" si="9"/>
        <v>224.82</v>
      </c>
      <c r="CD6" s="36">
        <f t="shared" si="9"/>
        <v>240.39</v>
      </c>
      <c r="CE6" s="36">
        <f t="shared" si="9"/>
        <v>233.17</v>
      </c>
      <c r="CF6" s="36">
        <f t="shared" si="9"/>
        <v>171.15</v>
      </c>
      <c r="CG6" s="36">
        <f t="shared" si="9"/>
        <v>168.67</v>
      </c>
      <c r="CH6" s="36">
        <f t="shared" si="9"/>
        <v>174.97</v>
      </c>
      <c r="CI6" s="36">
        <f t="shared" si="9"/>
        <v>178.59</v>
      </c>
      <c r="CJ6" s="36">
        <f t="shared" si="9"/>
        <v>178.92</v>
      </c>
      <c r="CK6" s="35" t="str">
        <f>IF(CK7="","",IF(CK7="-","【-】","【"&amp;SUBSTITUTE(TEXT(CK7,"#,##0.00"),"-","△")&amp;"】"))</f>
        <v>【168.38】</v>
      </c>
      <c r="CL6" s="36">
        <f>IF(CL7="",NA(),CL7)</f>
        <v>36.880000000000003</v>
      </c>
      <c r="CM6" s="36">
        <f t="shared" ref="CM6:CU6" si="10">IF(CM7="",NA(),CM7)</f>
        <v>39.880000000000003</v>
      </c>
      <c r="CN6" s="36">
        <f t="shared" si="10"/>
        <v>38.549999999999997</v>
      </c>
      <c r="CO6" s="36">
        <f t="shared" si="10"/>
        <v>40.49</v>
      </c>
      <c r="CP6" s="36">
        <f t="shared" si="10"/>
        <v>37.71</v>
      </c>
      <c r="CQ6" s="36">
        <f t="shared" si="10"/>
        <v>58.53</v>
      </c>
      <c r="CR6" s="36">
        <f t="shared" si="10"/>
        <v>54.92</v>
      </c>
      <c r="CS6" s="36">
        <f t="shared" si="10"/>
        <v>55.63</v>
      </c>
      <c r="CT6" s="36">
        <f t="shared" si="10"/>
        <v>55.03</v>
      </c>
      <c r="CU6" s="36">
        <f t="shared" si="10"/>
        <v>55.14</v>
      </c>
      <c r="CV6" s="35" t="str">
        <f>IF(CV7="","",IF(CV7="-","【-】","【"&amp;SUBSTITUTE(TEXT(CV7,"#,##0.00"),"-","△")&amp;"】"))</f>
        <v>【60.00】</v>
      </c>
      <c r="CW6" s="36">
        <f>IF(CW7="",NA(),CW7)</f>
        <v>84.49</v>
      </c>
      <c r="CX6" s="36">
        <f t="shared" ref="CX6:DF6" si="11">IF(CX7="",NA(),CX7)</f>
        <v>78.760000000000005</v>
      </c>
      <c r="CY6" s="36">
        <f t="shared" si="11"/>
        <v>81.599999999999994</v>
      </c>
      <c r="CZ6" s="36">
        <f t="shared" si="11"/>
        <v>79.39</v>
      </c>
      <c r="DA6" s="36">
        <f t="shared" si="11"/>
        <v>83.6</v>
      </c>
      <c r="DB6" s="36">
        <f t="shared" si="11"/>
        <v>85.26</v>
      </c>
      <c r="DC6" s="36">
        <f t="shared" si="11"/>
        <v>82.66</v>
      </c>
      <c r="DD6" s="36">
        <f t="shared" si="11"/>
        <v>82.04</v>
      </c>
      <c r="DE6" s="36">
        <f t="shared" si="11"/>
        <v>81.900000000000006</v>
      </c>
      <c r="DF6" s="36">
        <f t="shared" si="11"/>
        <v>81.39</v>
      </c>
      <c r="DG6" s="35" t="str">
        <f>IF(DG7="","",IF(DG7="-","【-】","【"&amp;SUBSTITUTE(TEXT(DG7,"#,##0.00"),"-","△")&amp;"】"))</f>
        <v>【89.80】</v>
      </c>
      <c r="DH6" s="36">
        <f>IF(DH7="",NA(),DH7)</f>
        <v>45.58</v>
      </c>
      <c r="DI6" s="36">
        <f t="shared" ref="DI6:DQ6" si="12">IF(DI7="",NA(),DI7)</f>
        <v>46.33</v>
      </c>
      <c r="DJ6" s="36">
        <f t="shared" si="12"/>
        <v>48.26</v>
      </c>
      <c r="DK6" s="36">
        <f t="shared" si="12"/>
        <v>49.16</v>
      </c>
      <c r="DL6" s="36">
        <f t="shared" si="12"/>
        <v>50.43</v>
      </c>
      <c r="DM6" s="36">
        <f t="shared" si="12"/>
        <v>45.75</v>
      </c>
      <c r="DN6" s="36">
        <f t="shared" si="12"/>
        <v>48.49</v>
      </c>
      <c r="DO6" s="36">
        <f t="shared" si="12"/>
        <v>48.05</v>
      </c>
      <c r="DP6" s="36">
        <f t="shared" si="12"/>
        <v>48.87</v>
      </c>
      <c r="DQ6" s="36">
        <f t="shared" si="12"/>
        <v>49.92</v>
      </c>
      <c r="DR6" s="35" t="str">
        <f>IF(DR7="","",IF(DR7="-","【-】","【"&amp;SUBSTITUTE(TEXT(DR7,"#,##0.00"),"-","△")&amp;"】"))</f>
        <v>【49.59】</v>
      </c>
      <c r="DS6" s="36">
        <f>IF(DS7="",NA(),DS7)</f>
        <v>15.78</v>
      </c>
      <c r="DT6" s="36">
        <f t="shared" ref="DT6:EB6" si="13">IF(DT7="",NA(),DT7)</f>
        <v>15.72</v>
      </c>
      <c r="DU6" s="36">
        <f t="shared" si="13"/>
        <v>16.28</v>
      </c>
      <c r="DV6" s="36">
        <f t="shared" si="13"/>
        <v>18.84</v>
      </c>
      <c r="DW6" s="36">
        <f t="shared" si="13"/>
        <v>20.76</v>
      </c>
      <c r="DX6" s="36">
        <f t="shared" si="13"/>
        <v>10.54</v>
      </c>
      <c r="DY6" s="36">
        <f t="shared" si="13"/>
        <v>12.79</v>
      </c>
      <c r="DZ6" s="36">
        <f t="shared" si="13"/>
        <v>13.39</v>
      </c>
      <c r="EA6" s="36">
        <f t="shared" si="13"/>
        <v>14.85</v>
      </c>
      <c r="EB6" s="36">
        <f t="shared" si="13"/>
        <v>16.88</v>
      </c>
      <c r="EC6" s="35" t="str">
        <f>IF(EC7="","",IF(EC7="-","【-】","【"&amp;SUBSTITUTE(TEXT(EC7,"#,##0.00"),"-","△")&amp;"】"))</f>
        <v>【19.44】</v>
      </c>
      <c r="ED6" s="36">
        <f>IF(ED7="",NA(),ED7)</f>
        <v>0.01</v>
      </c>
      <c r="EE6" s="36">
        <f t="shared" ref="EE6:EM6" si="14">IF(EE7="",NA(),EE7)</f>
        <v>1.1499999999999999</v>
      </c>
      <c r="EF6" s="36">
        <f t="shared" si="14"/>
        <v>0.67</v>
      </c>
      <c r="EG6" s="36">
        <f t="shared" si="14"/>
        <v>0.01</v>
      </c>
      <c r="EH6" s="36">
        <f t="shared" si="14"/>
        <v>0.44</v>
      </c>
      <c r="EI6" s="36">
        <f t="shared" si="14"/>
        <v>0.56000000000000005</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342084</v>
      </c>
      <c r="D7" s="38">
        <v>46</v>
      </c>
      <c r="E7" s="38">
        <v>1</v>
      </c>
      <c r="F7" s="38">
        <v>0</v>
      </c>
      <c r="G7" s="38">
        <v>1</v>
      </c>
      <c r="H7" s="38" t="s">
        <v>93</v>
      </c>
      <c r="I7" s="38" t="s">
        <v>94</v>
      </c>
      <c r="J7" s="38" t="s">
        <v>95</v>
      </c>
      <c r="K7" s="38" t="s">
        <v>96</v>
      </c>
      <c r="L7" s="38" t="s">
        <v>97</v>
      </c>
      <c r="M7" s="38" t="s">
        <v>98</v>
      </c>
      <c r="N7" s="39" t="s">
        <v>99</v>
      </c>
      <c r="O7" s="39">
        <v>61</v>
      </c>
      <c r="P7" s="39">
        <v>74.77</v>
      </c>
      <c r="Q7" s="39">
        <v>4526</v>
      </c>
      <c r="R7" s="39">
        <v>38998</v>
      </c>
      <c r="S7" s="39">
        <v>195.75</v>
      </c>
      <c r="T7" s="39">
        <v>199.22</v>
      </c>
      <c r="U7" s="39">
        <v>28899</v>
      </c>
      <c r="V7" s="39">
        <v>22.87</v>
      </c>
      <c r="W7" s="39">
        <v>1263.6199999999999</v>
      </c>
      <c r="X7" s="39">
        <v>107.88</v>
      </c>
      <c r="Y7" s="39">
        <v>104.78</v>
      </c>
      <c r="Z7" s="39">
        <v>108.94</v>
      </c>
      <c r="AA7" s="39">
        <v>102.84</v>
      </c>
      <c r="AB7" s="39">
        <v>105.22</v>
      </c>
      <c r="AC7" s="39">
        <v>109.64</v>
      </c>
      <c r="AD7" s="39">
        <v>111.71</v>
      </c>
      <c r="AE7" s="39">
        <v>110.05</v>
      </c>
      <c r="AF7" s="39">
        <v>108.87</v>
      </c>
      <c r="AG7" s="39">
        <v>108.61</v>
      </c>
      <c r="AH7" s="39">
        <v>112.01</v>
      </c>
      <c r="AI7" s="39">
        <v>0</v>
      </c>
      <c r="AJ7" s="39">
        <v>0</v>
      </c>
      <c r="AK7" s="39">
        <v>0</v>
      </c>
      <c r="AL7" s="39">
        <v>0</v>
      </c>
      <c r="AM7" s="39">
        <v>0</v>
      </c>
      <c r="AN7" s="39">
        <v>3.62</v>
      </c>
      <c r="AO7" s="39">
        <v>1.72</v>
      </c>
      <c r="AP7" s="39">
        <v>2.64</v>
      </c>
      <c r="AQ7" s="39">
        <v>3.16</v>
      </c>
      <c r="AR7" s="39">
        <v>3.59</v>
      </c>
      <c r="AS7" s="39">
        <v>1.08</v>
      </c>
      <c r="AT7" s="39">
        <v>316.57</v>
      </c>
      <c r="AU7" s="39">
        <v>360.82</v>
      </c>
      <c r="AV7" s="39">
        <v>353.84</v>
      </c>
      <c r="AW7" s="39">
        <v>293.69</v>
      </c>
      <c r="AX7" s="39">
        <v>310.35000000000002</v>
      </c>
      <c r="AY7" s="39">
        <v>371.31</v>
      </c>
      <c r="AZ7" s="39">
        <v>384.34</v>
      </c>
      <c r="BA7" s="39">
        <v>359.47</v>
      </c>
      <c r="BB7" s="39">
        <v>369.69</v>
      </c>
      <c r="BC7" s="39">
        <v>379.08</v>
      </c>
      <c r="BD7" s="39">
        <v>264.97000000000003</v>
      </c>
      <c r="BE7" s="39">
        <v>530.75</v>
      </c>
      <c r="BF7" s="39">
        <v>555.17999999999995</v>
      </c>
      <c r="BG7" s="39">
        <v>445.58</v>
      </c>
      <c r="BH7" s="39">
        <v>450.29</v>
      </c>
      <c r="BI7" s="39">
        <v>448.12</v>
      </c>
      <c r="BJ7" s="39">
        <v>373.09</v>
      </c>
      <c r="BK7" s="39">
        <v>380.58</v>
      </c>
      <c r="BL7" s="39">
        <v>401.79</v>
      </c>
      <c r="BM7" s="39">
        <v>402.99</v>
      </c>
      <c r="BN7" s="39">
        <v>398.98</v>
      </c>
      <c r="BO7" s="39">
        <v>266.61</v>
      </c>
      <c r="BP7" s="39">
        <v>100.08</v>
      </c>
      <c r="BQ7" s="39">
        <v>97.26</v>
      </c>
      <c r="BR7" s="39">
        <v>104.44</v>
      </c>
      <c r="BS7" s="39">
        <v>97.65</v>
      </c>
      <c r="BT7" s="39">
        <v>100.69</v>
      </c>
      <c r="BU7" s="39">
        <v>99.99</v>
      </c>
      <c r="BV7" s="39">
        <v>102.38</v>
      </c>
      <c r="BW7" s="39">
        <v>100.12</v>
      </c>
      <c r="BX7" s="39">
        <v>98.66</v>
      </c>
      <c r="BY7" s="39">
        <v>98.64</v>
      </c>
      <c r="BZ7" s="39">
        <v>103.24</v>
      </c>
      <c r="CA7" s="39">
        <v>194.61</v>
      </c>
      <c r="CB7" s="39">
        <v>200.6</v>
      </c>
      <c r="CC7" s="39">
        <v>224.82</v>
      </c>
      <c r="CD7" s="39">
        <v>240.39</v>
      </c>
      <c r="CE7" s="39">
        <v>233.17</v>
      </c>
      <c r="CF7" s="39">
        <v>171.15</v>
      </c>
      <c r="CG7" s="39">
        <v>168.67</v>
      </c>
      <c r="CH7" s="39">
        <v>174.97</v>
      </c>
      <c r="CI7" s="39">
        <v>178.59</v>
      </c>
      <c r="CJ7" s="39">
        <v>178.92</v>
      </c>
      <c r="CK7" s="39">
        <v>168.38</v>
      </c>
      <c r="CL7" s="39">
        <v>36.880000000000003</v>
      </c>
      <c r="CM7" s="39">
        <v>39.880000000000003</v>
      </c>
      <c r="CN7" s="39">
        <v>38.549999999999997</v>
      </c>
      <c r="CO7" s="39">
        <v>40.49</v>
      </c>
      <c r="CP7" s="39">
        <v>37.71</v>
      </c>
      <c r="CQ7" s="39">
        <v>58.53</v>
      </c>
      <c r="CR7" s="39">
        <v>54.92</v>
      </c>
      <c r="CS7" s="39">
        <v>55.63</v>
      </c>
      <c r="CT7" s="39">
        <v>55.03</v>
      </c>
      <c r="CU7" s="39">
        <v>55.14</v>
      </c>
      <c r="CV7" s="39">
        <v>60</v>
      </c>
      <c r="CW7" s="39">
        <v>84.49</v>
      </c>
      <c r="CX7" s="39">
        <v>78.760000000000005</v>
      </c>
      <c r="CY7" s="39">
        <v>81.599999999999994</v>
      </c>
      <c r="CZ7" s="39">
        <v>79.39</v>
      </c>
      <c r="DA7" s="39">
        <v>83.6</v>
      </c>
      <c r="DB7" s="39">
        <v>85.26</v>
      </c>
      <c r="DC7" s="39">
        <v>82.66</v>
      </c>
      <c r="DD7" s="39">
        <v>82.04</v>
      </c>
      <c r="DE7" s="39">
        <v>81.900000000000006</v>
      </c>
      <c r="DF7" s="39">
        <v>81.39</v>
      </c>
      <c r="DG7" s="39">
        <v>89.8</v>
      </c>
      <c r="DH7" s="39">
        <v>45.58</v>
      </c>
      <c r="DI7" s="39">
        <v>46.33</v>
      </c>
      <c r="DJ7" s="39">
        <v>48.26</v>
      </c>
      <c r="DK7" s="39">
        <v>49.16</v>
      </c>
      <c r="DL7" s="39">
        <v>50.43</v>
      </c>
      <c r="DM7" s="39">
        <v>45.75</v>
      </c>
      <c r="DN7" s="39">
        <v>48.49</v>
      </c>
      <c r="DO7" s="39">
        <v>48.05</v>
      </c>
      <c r="DP7" s="39">
        <v>48.87</v>
      </c>
      <c r="DQ7" s="39">
        <v>49.92</v>
      </c>
      <c r="DR7" s="39">
        <v>49.59</v>
      </c>
      <c r="DS7" s="39">
        <v>15.78</v>
      </c>
      <c r="DT7" s="39">
        <v>15.72</v>
      </c>
      <c r="DU7" s="39">
        <v>16.28</v>
      </c>
      <c r="DV7" s="39">
        <v>18.84</v>
      </c>
      <c r="DW7" s="39">
        <v>20.76</v>
      </c>
      <c r="DX7" s="39">
        <v>10.54</v>
      </c>
      <c r="DY7" s="39">
        <v>12.79</v>
      </c>
      <c r="DZ7" s="39">
        <v>13.39</v>
      </c>
      <c r="EA7" s="39">
        <v>14.85</v>
      </c>
      <c r="EB7" s="39">
        <v>16.88</v>
      </c>
      <c r="EC7" s="39">
        <v>19.440000000000001</v>
      </c>
      <c r="ED7" s="39">
        <v>0.01</v>
      </c>
      <c r="EE7" s="39">
        <v>1.1499999999999999</v>
      </c>
      <c r="EF7" s="39">
        <v>0.67</v>
      </c>
      <c r="EG7" s="39">
        <v>0.01</v>
      </c>
      <c r="EH7" s="39">
        <v>0.44</v>
      </c>
      <c r="EI7" s="39">
        <v>0.56000000000000005</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平田 竜美（水）</cp:lastModifiedBy>
  <dcterms:created xsi:type="dcterms:W3CDTF">2020-12-04T02:13:38Z</dcterms:created>
  <dcterms:modified xsi:type="dcterms:W3CDTF">2021-02-16T09:26:32Z</dcterms:modified>
  <cp:category/>
</cp:coreProperties>
</file>