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10.1.199.6\業務課\02 経営分析\R1経営比較分析表_比較分析\"/>
    </mc:Choice>
  </mc:AlternateContent>
  <xr:revisionPtr revIDLastSave="0" documentId="13_ncr:1_{36101029-28F2-46BD-BE8F-82FEC9695C75}" xr6:coauthVersionLast="45" xr6:coauthVersionMax="45" xr10:uidLastSave="{00000000-0000-0000-0000-000000000000}"/>
  <workbookProtection workbookAlgorithmName="SHA-512" workbookHashValue="EIDDqJiOWceX6yBRxhge2jMNJYBLQeH0RFDLovfg8gHckrVHtM5zSa4rbydg4ka/bvQUg9WjO66l0KkwyBR6lA==" workbookSaltValue="sZ/HRT5tlsi9eyCYVnWGyQ==" workbookSpinCount="100000" lockStructure="1"/>
  <bookViews>
    <workbookView xWindow="-120" yWindow="-120" windowWidth="20730" windowHeight="1176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OY81" i="4"/>
  <c r="NX81" i="4"/>
  <c r="MW81" i="4"/>
  <c r="KO81" i="4"/>
  <c r="JN81" i="4"/>
  <c r="IM81" i="4"/>
  <c r="HL81" i="4"/>
  <c r="GK81" i="4"/>
  <c r="EC81" i="4"/>
  <c r="DB81" i="4"/>
  <c r="CA81" i="4"/>
  <c r="Y81" i="4"/>
  <c r="RA80" i="4"/>
  <c r="PZ80" i="4"/>
  <c r="OY80" i="4"/>
  <c r="NX80" i="4"/>
  <c r="MW80" i="4"/>
  <c r="KO80" i="4"/>
  <c r="IM80" i="4"/>
  <c r="HL80" i="4"/>
  <c r="GK80" i="4"/>
  <c r="EC80" i="4"/>
  <c r="DB80" i="4"/>
  <c r="CA80" i="4"/>
  <c r="AZ80" i="4"/>
  <c r="Y80" i="4"/>
  <c r="RA79" i="4"/>
  <c r="PZ79" i="4"/>
  <c r="NX79" i="4"/>
  <c r="MW79" i="4"/>
  <c r="KO79" i="4"/>
  <c r="JN79" i="4"/>
  <c r="HL79" i="4"/>
  <c r="GK79" i="4"/>
  <c r="EC79" i="4"/>
  <c r="DB79" i="4"/>
  <c r="AZ79" i="4"/>
  <c r="Y79" i="4"/>
  <c r="QN56" i="4"/>
  <c r="PT56" i="4"/>
  <c r="OZ56" i="4"/>
  <c r="MN56" i="4"/>
  <c r="LT56" i="4"/>
  <c r="KZ56" i="4"/>
  <c r="KF56" i="4"/>
  <c r="JL56" i="4"/>
  <c r="HT56" i="4"/>
  <c r="GZ56" i="4"/>
  <c r="FL56" i="4"/>
  <c r="ER56" i="4"/>
  <c r="CZ56" i="4"/>
  <c r="CF56" i="4"/>
  <c r="BL56" i="4"/>
  <c r="AR56" i="4"/>
  <c r="X56" i="4"/>
  <c r="RH55" i="4"/>
  <c r="QN55" i="4"/>
  <c r="PT55" i="4"/>
  <c r="OF55" i="4"/>
  <c r="LT55" i="4"/>
  <c r="KZ55" i="4"/>
  <c r="KF55" i="4"/>
  <c r="HT55" i="4"/>
  <c r="GF55" i="4"/>
  <c r="FL55" i="4"/>
  <c r="ER55" i="4"/>
  <c r="CZ55" i="4"/>
  <c r="CF55" i="4"/>
  <c r="AR55" i="4"/>
  <c r="X55" i="4"/>
  <c r="RH54" i="4"/>
  <c r="QN54" i="4"/>
  <c r="OZ54" i="4"/>
  <c r="OF54" i="4"/>
  <c r="MN54" i="4"/>
  <c r="LT54" i="4"/>
  <c r="KF54" i="4"/>
  <c r="JL54" i="4"/>
  <c r="HT54" i="4"/>
  <c r="GZ54" i="4"/>
  <c r="FL54" i="4"/>
  <c r="ER54" i="4"/>
  <c r="CZ54" i="4"/>
  <c r="CF54" i="4"/>
  <c r="AR54" i="4"/>
  <c r="X54" i="4"/>
  <c r="QN33" i="4"/>
  <c r="PT33" i="4"/>
  <c r="OZ33" i="4"/>
  <c r="MN33" i="4"/>
  <c r="LT33" i="4"/>
  <c r="KZ33" i="4"/>
  <c r="KF33" i="4"/>
  <c r="JL33" i="4"/>
  <c r="HT33" i="4"/>
  <c r="GZ33" i="4"/>
  <c r="FL33" i="4"/>
  <c r="ER33" i="4"/>
  <c r="CZ33" i="4"/>
  <c r="CF33" i="4"/>
  <c r="BL33" i="4"/>
  <c r="AR33" i="4"/>
  <c r="X33" i="4"/>
  <c r="RH32" i="4"/>
  <c r="QN32" i="4"/>
  <c r="PT32" i="4"/>
  <c r="OF32" i="4"/>
  <c r="LT32" i="4"/>
  <c r="KZ32" i="4"/>
  <c r="KF32" i="4"/>
  <c r="HT32" i="4"/>
  <c r="GF32" i="4"/>
  <c r="FL32" i="4"/>
  <c r="ER32" i="4"/>
  <c r="CZ32" i="4"/>
  <c r="CF32" i="4"/>
  <c r="AR32" i="4"/>
  <c r="X32" i="4"/>
  <c r="RH31" i="4"/>
  <c r="QN31" i="4"/>
  <c r="OZ31" i="4"/>
  <c r="OF31" i="4"/>
  <c r="MN31" i="4"/>
  <c r="LT31" i="4"/>
  <c r="KF31" i="4"/>
  <c r="JL31" i="4"/>
  <c r="HT31" i="4"/>
  <c r="GZ31" i="4"/>
  <c r="FL31" i="4"/>
  <c r="ER31" i="4"/>
  <c r="CZ31" i="4"/>
  <c r="CF31" i="4"/>
  <c r="AR31" i="4"/>
  <c r="X31" i="4"/>
  <c r="LZ10" i="4"/>
  <c r="IT10" i="4"/>
  <c r="FN10" i="4"/>
  <c r="CH10" i="4"/>
  <c r="B10" i="4"/>
  <c r="PF8" i="4"/>
  <c r="LZ8" i="4"/>
  <c r="IT8" i="4"/>
  <c r="FN8" i="4"/>
  <c r="CH8" i="4"/>
  <c r="B8" i="4"/>
  <c r="B5" i="4"/>
  <c r="PT54" i="4" l="1"/>
  <c r="BL32" i="4"/>
  <c r="GF31" i="4"/>
  <c r="GF54" i="4"/>
  <c r="GF56" i="4"/>
  <c r="OF56" i="4"/>
  <c r="IM79" i="4"/>
  <c r="JN80" i="4"/>
  <c r="AZ81" i="4"/>
  <c r="KZ31" i="4"/>
  <c r="GZ32" i="4"/>
  <c r="OZ32" i="4"/>
  <c r="KZ54" i="4"/>
  <c r="GZ55" i="4"/>
  <c r="OZ55" i="4"/>
  <c r="OY79" i="4"/>
  <c r="W10" i="5"/>
  <c r="BO10" i="5"/>
  <c r="AG10" i="5"/>
  <c r="BY10" i="5"/>
  <c r="PT31" i="4"/>
  <c r="MN32" i="4"/>
  <c r="BL54" i="4"/>
  <c r="BL55" i="4"/>
  <c r="JL55" i="4"/>
  <c r="MN55" i="4"/>
  <c r="CA79" i="4"/>
  <c r="AQ10" i="5"/>
  <c r="CM10" i="5"/>
  <c r="BL31" i="4"/>
  <c r="JL32" i="4"/>
  <c r="GF33" i="4"/>
  <c r="OF33" i="4"/>
  <c r="RH33" i="4"/>
  <c r="RH56" i="4"/>
  <c r="PZ81" i="4"/>
  <c r="AU10" i="5"/>
  <c r="DG10" i="5"/>
  <c r="V10" i="5"/>
  <c r="AF10" i="5"/>
  <c r="AJ10" i="5"/>
  <c r="AT10" i="5"/>
  <c r="BD10" i="5"/>
  <c r="BN10" i="5"/>
  <c r="BX10" i="5"/>
  <c r="CB10" i="5"/>
  <c r="CL10" i="5"/>
  <c r="CV10" i="5"/>
  <c r="DF10" i="5"/>
  <c r="DP10" i="5"/>
  <c r="DT10" i="5"/>
  <c r="ED10" i="5"/>
  <c r="BE10" i="5"/>
  <c r="CI10" i="5"/>
  <c r="CW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<sst xmlns="http://schemas.openxmlformats.org/spreadsheetml/2006/main" count="262" uniqueCount="108">
  <si>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</si>
  <si>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</si>
  <si>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</si>
  <si>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</si>
  <si>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</si>
  <si>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</si>
  <si>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</si>
  <si>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</si>
  <si>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</si>
  <si>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</si>
  <si>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</si>
  <si>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</si>
  <si>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</si>
  <si>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</si>
  <si>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</si>
  <si>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</si>
  <si>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</si>
  <si>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</si>
  <si>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</si>
  <si>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</si>
  <si>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</si>
  <si>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</si>
  <si>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</si>
  <si>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</si>
  <si>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</si>
  <si>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</si>
  <si>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</si>
  <si>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</si>
  <si>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</si>
  <si>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</si>
  <si>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</si>
  <si>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</si>
  <si>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</si>
  <si>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</si>
  <si>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</si>
  <si>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</si>
  <si>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</si>
  <si>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</si>
  <si>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</si>
  <si>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</si>
  <si>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</si>
  <si>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</si>
  <si>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</si>
  <si>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</si>
  <si>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</si>
  <si>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</si>
  <si>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</si>
  <si>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</si>
  <si>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</si>
  <si>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</si>
  <si>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</si>
  <si>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</si>
  <si>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</si>
  <si>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</si>
  <si>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</si>
  <si>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</si>
  <si>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</si>
  <si>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</si>
  <si>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</si>
  <si>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</si>
  <si>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</si>
  <si>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</si>
  <si>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</si>
  <si>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</si>
  <si>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</si>
  <si>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</si>
  <si>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</si>
  <si>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</si>
  <si>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</si>
  <si>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</si>
  <si>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</si>
  <si>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</si>
  <si>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</si>
  <si>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</si>
  <si>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</si>
  <si>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</si>
  <si>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</si>
  <si>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</si>
  <si>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</si>
  <si>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</si>
  <si>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</si>
  <si>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</si>
  <si>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</si>
  <si>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</si>
  <si>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</si>
  <si>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</si>
  <si>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</si>
  <si>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</si>
  <si>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</si>
  <si>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342114</t>
  </si>
  <si>
    <t>46</t>
  </si>
  <si>
    <t>02</t>
  </si>
  <si>
    <t>0</t>
  </si>
  <si>
    <t>000</t>
  </si>
  <si>
    <t>広島県　大竹市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</si>
  <si>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</si>
  <si>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</si>
  <si>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</si>
  <si>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</si>
  <si>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</si>
  <si>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</si>
  <si>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</si>
  <si>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</si>
  <si>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</si>
  <si>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</si>
  <si>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「①経常収支比率，②累積欠損金比率」
　経常収支比率から，単年度収支が黒字であることが分かりますが，累積欠損金が依然として残っており，必ずしも健全性が高いとは言い難い状況です。
「③流動比率」
　旧第２期工業用水道事業債の償還金が経営を大きく圧迫しており，類似団体平均と比較して非常に低い水準に留まっています。
「④企業債残高対給水収益比率」
　旧第２期工業用水道事業による企業債が依然多く，類似団体平均と比較して高い水準となっています。
「⑤料金回収率，⑧契約率」
　契約率は一定しており，料金回収率も100％を超えていることから，今後も現状を維持し，累積欠損金の解消に努めると共に，今後必要となる施設更新のための財源を確保していくことが必要です。
「⑥給水原価」
　旧第１期工業用水道事業の減価償却費が経年に伴い減少していることに加え，給水に必要な経費を最小限に見直すことで，類似団体よりも低い原価となっています。
「⑦施設利用率」
　施設利用率は類似団体平均とほぼ同じ水準となっています。今後も契約水量以上の配水能力の維持に努めます。</t>
    <rPh sb="2" eb="4">
      <t>ケイジョウ</t>
    </rPh>
    <rPh sb="4" eb="6">
      <t>シュウシ</t>
    </rPh>
    <rPh sb="6" eb="8">
      <t>ヒリツ</t>
    </rPh>
    <rPh sb="10" eb="12">
      <t>ルイセキ</t>
    </rPh>
    <rPh sb="12" eb="14">
      <t>ケッソン</t>
    </rPh>
    <rPh sb="14" eb="15">
      <t>キン</t>
    </rPh>
    <rPh sb="15" eb="17">
      <t>ヒリツ</t>
    </rPh>
    <rPh sb="20" eb="22">
      <t>ケイジョウ</t>
    </rPh>
    <rPh sb="22" eb="24">
      <t>シュウシ</t>
    </rPh>
    <rPh sb="24" eb="26">
      <t>ヒリツ</t>
    </rPh>
    <rPh sb="29" eb="32">
      <t>タンネンド</t>
    </rPh>
    <rPh sb="32" eb="34">
      <t>シュウシ</t>
    </rPh>
    <rPh sb="35" eb="37">
      <t>クロジ</t>
    </rPh>
    <rPh sb="43" eb="44">
      <t>ワ</t>
    </rPh>
    <rPh sb="50" eb="52">
      <t>ルイセキ</t>
    </rPh>
    <rPh sb="52" eb="55">
      <t>ケッソンキン</t>
    </rPh>
    <rPh sb="56" eb="58">
      <t>イゼン</t>
    </rPh>
    <rPh sb="61" eb="62">
      <t>ノコ</t>
    </rPh>
    <rPh sb="67" eb="68">
      <t>カナラ</t>
    </rPh>
    <rPh sb="71" eb="74">
      <t>ケンゼンセイ</t>
    </rPh>
    <rPh sb="75" eb="76">
      <t>タカ</t>
    </rPh>
    <rPh sb="79" eb="80">
      <t>イ</t>
    </rPh>
    <rPh sb="81" eb="82">
      <t>ガタ</t>
    </rPh>
    <rPh sb="83" eb="85">
      <t>ジョウキョウ</t>
    </rPh>
    <rPh sb="91" eb="93">
      <t>リュウドウ</t>
    </rPh>
    <rPh sb="93" eb="95">
      <t>ヒリツ</t>
    </rPh>
    <rPh sb="98" eb="99">
      <t>キュウ</t>
    </rPh>
    <rPh sb="99" eb="100">
      <t>ダイ</t>
    </rPh>
    <rPh sb="101" eb="102">
      <t>キ</t>
    </rPh>
    <rPh sb="102" eb="105">
      <t>コウギョウヨウ</t>
    </rPh>
    <rPh sb="105" eb="107">
      <t>スイドウ</t>
    </rPh>
    <rPh sb="107" eb="109">
      <t>ジギョウ</t>
    </rPh>
    <rPh sb="109" eb="110">
      <t>サイ</t>
    </rPh>
    <rPh sb="111" eb="113">
      <t>ショウカン</t>
    </rPh>
    <rPh sb="113" eb="114">
      <t>キン</t>
    </rPh>
    <rPh sb="115" eb="117">
      <t>ケイエイ</t>
    </rPh>
    <rPh sb="118" eb="119">
      <t>オオ</t>
    </rPh>
    <rPh sb="121" eb="123">
      <t>アッパク</t>
    </rPh>
    <rPh sb="128" eb="130">
      <t>ルイジ</t>
    </rPh>
    <rPh sb="130" eb="132">
      <t>ダンタイ</t>
    </rPh>
    <rPh sb="132" eb="134">
      <t>ヘイキン</t>
    </rPh>
    <rPh sb="135" eb="137">
      <t>ヒカク</t>
    </rPh>
    <rPh sb="139" eb="141">
      <t>ヒジョウ</t>
    </rPh>
    <rPh sb="142" eb="143">
      <t>ヒク</t>
    </rPh>
    <rPh sb="144" eb="146">
      <t>スイジュン</t>
    </rPh>
    <rPh sb="147" eb="148">
      <t>トド</t>
    </rPh>
    <rPh sb="158" eb="160">
      <t>キギョウ</t>
    </rPh>
    <rPh sb="160" eb="161">
      <t>サイ</t>
    </rPh>
    <rPh sb="161" eb="163">
      <t>ザンダカ</t>
    </rPh>
    <rPh sb="163" eb="164">
      <t>タイ</t>
    </rPh>
    <rPh sb="164" eb="166">
      <t>キュウスイ</t>
    </rPh>
    <rPh sb="166" eb="168">
      <t>シュウエキ</t>
    </rPh>
    <rPh sb="168" eb="170">
      <t>ヒリツ</t>
    </rPh>
    <rPh sb="173" eb="174">
      <t>キュウ</t>
    </rPh>
    <rPh sb="174" eb="175">
      <t>ダイ</t>
    </rPh>
    <rPh sb="176" eb="177">
      <t>キ</t>
    </rPh>
    <rPh sb="177" eb="180">
      <t>コウギョウヨウ</t>
    </rPh>
    <rPh sb="180" eb="182">
      <t>スイドウ</t>
    </rPh>
    <rPh sb="182" eb="184">
      <t>ジギョウ</t>
    </rPh>
    <rPh sb="187" eb="189">
      <t>キギョウ</t>
    </rPh>
    <rPh sb="189" eb="190">
      <t>サイ</t>
    </rPh>
    <rPh sb="191" eb="193">
      <t>イゼン</t>
    </rPh>
    <rPh sb="193" eb="194">
      <t>オオ</t>
    </rPh>
    <rPh sb="196" eb="198">
      <t>ルイジ</t>
    </rPh>
    <rPh sb="198" eb="200">
      <t>ダンタイ</t>
    </rPh>
    <rPh sb="200" eb="202">
      <t>ヘイキン</t>
    </rPh>
    <rPh sb="203" eb="205">
      <t>ヒカク</t>
    </rPh>
    <rPh sb="207" eb="208">
      <t>タカ</t>
    </rPh>
    <rPh sb="209" eb="211">
      <t>スイジュン</t>
    </rPh>
    <rPh sb="222" eb="224">
      <t>リョウキン</t>
    </rPh>
    <rPh sb="224" eb="226">
      <t>カイシュウ</t>
    </rPh>
    <rPh sb="226" eb="227">
      <t>リツ</t>
    </rPh>
    <rPh sb="229" eb="232">
      <t>ケイヤクリツ</t>
    </rPh>
    <rPh sb="235" eb="237">
      <t>ケイヤク</t>
    </rPh>
    <rPh sb="237" eb="238">
      <t>リツ</t>
    </rPh>
    <rPh sb="239" eb="241">
      <t>イッテイ</t>
    </rPh>
    <rPh sb="246" eb="248">
      <t>リョウキン</t>
    </rPh>
    <rPh sb="248" eb="250">
      <t>カイシュウ</t>
    </rPh>
    <rPh sb="250" eb="251">
      <t>リツ</t>
    </rPh>
    <rPh sb="257" eb="258">
      <t>コ</t>
    </rPh>
    <rPh sb="267" eb="269">
      <t>コンゴ</t>
    </rPh>
    <rPh sb="270" eb="272">
      <t>ゲンジョウ</t>
    </rPh>
    <rPh sb="273" eb="275">
      <t>イジ</t>
    </rPh>
    <rPh sb="277" eb="279">
      <t>ルイセキ</t>
    </rPh>
    <rPh sb="279" eb="282">
      <t>ケッソンキン</t>
    </rPh>
    <rPh sb="283" eb="285">
      <t>カイショウ</t>
    </rPh>
    <rPh sb="286" eb="287">
      <t>ツト</t>
    </rPh>
    <rPh sb="290" eb="291">
      <t>トモ</t>
    </rPh>
    <rPh sb="293" eb="295">
      <t>コンゴ</t>
    </rPh>
    <rPh sb="295" eb="297">
      <t>ヒツヨウ</t>
    </rPh>
    <rPh sb="300" eb="302">
      <t>シセツ</t>
    </rPh>
    <rPh sb="302" eb="304">
      <t>コウシン</t>
    </rPh>
    <rPh sb="308" eb="310">
      <t>ザイゲン</t>
    </rPh>
    <rPh sb="311" eb="313">
      <t>カクホ</t>
    </rPh>
    <rPh sb="320" eb="322">
      <t>ヒツヨウ</t>
    </rPh>
    <rPh sb="328" eb="330">
      <t>キュウスイ</t>
    </rPh>
    <rPh sb="330" eb="332">
      <t>ゲンカ</t>
    </rPh>
    <rPh sb="335" eb="336">
      <t>キュウ</t>
    </rPh>
    <rPh sb="336" eb="337">
      <t>ダイ</t>
    </rPh>
    <rPh sb="338" eb="339">
      <t>キ</t>
    </rPh>
    <rPh sb="370" eb="372">
      <t>キュウスイ</t>
    </rPh>
    <rPh sb="373" eb="375">
      <t>ヒツヨウ</t>
    </rPh>
    <rPh sb="376" eb="378">
      <t>ケイヒ</t>
    </rPh>
    <rPh sb="379" eb="382">
      <t>サイショウゲン</t>
    </rPh>
    <rPh sb="383" eb="385">
      <t>ミナオ</t>
    </rPh>
    <rPh sb="390" eb="392">
      <t>ルイジ</t>
    </rPh>
    <rPh sb="392" eb="394">
      <t>ダンタイ</t>
    </rPh>
    <rPh sb="397" eb="398">
      <t>ヒク</t>
    </rPh>
    <rPh sb="399" eb="401">
      <t>ゲンカ</t>
    </rPh>
    <rPh sb="412" eb="414">
      <t>シセツ</t>
    </rPh>
    <rPh sb="414" eb="416">
      <t>リヨウ</t>
    </rPh>
    <rPh sb="416" eb="417">
      <t>リツ</t>
    </rPh>
    <rPh sb="420" eb="422">
      <t>シセツ</t>
    </rPh>
    <rPh sb="422" eb="424">
      <t>リヨウ</t>
    </rPh>
    <rPh sb="424" eb="425">
      <t>リツ</t>
    </rPh>
    <rPh sb="426" eb="432">
      <t>ルイジダンタイヘイキン</t>
    </rPh>
    <rPh sb="435" eb="436">
      <t>オナ</t>
    </rPh>
    <rPh sb="437" eb="439">
      <t>スイジュン</t>
    </rPh>
    <rPh sb="447" eb="449">
      <t>コンゴ</t>
    </rPh>
    <rPh sb="450" eb="452">
      <t>ケイヤク</t>
    </rPh>
    <rPh sb="452" eb="454">
      <t>スイリョウ</t>
    </rPh>
    <rPh sb="454" eb="456">
      <t>イジョウ</t>
    </rPh>
    <rPh sb="457" eb="459">
      <t>ハイスイ</t>
    </rPh>
    <rPh sb="459" eb="461">
      <t>ノウリョク</t>
    </rPh>
    <rPh sb="462" eb="464">
      <t>イジ</t>
    </rPh>
    <rPh sb="465" eb="466">
      <t>ツト</t>
    </rPh>
    <phoneticPr fontId="5"/>
  </si>
  <si>
    <t>　本市の工業用水道は，水の相互融通による安定供給の確保と施設の有効利用を図るため，旧１期工水と旧２期工水を平成23年に統合しています。本市としては，上記の課題解決に向けて，適正な財政計画を検討していきます。</t>
    <rPh sb="67" eb="68">
      <t>ホン</t>
    </rPh>
    <rPh sb="68" eb="69">
      <t>シ</t>
    </rPh>
    <rPh sb="74" eb="76">
      <t>ジョウキ</t>
    </rPh>
    <rPh sb="77" eb="79">
      <t>カダイ</t>
    </rPh>
    <rPh sb="79" eb="81">
      <t>カイケツ</t>
    </rPh>
    <rPh sb="82" eb="83">
      <t>ム</t>
    </rPh>
    <rPh sb="86" eb="88">
      <t>テキセイ</t>
    </rPh>
    <rPh sb="89" eb="91">
      <t>ザイセイ</t>
    </rPh>
    <rPh sb="91" eb="93">
      <t>ケイカク</t>
    </rPh>
    <rPh sb="94" eb="96">
      <t>ケントウ</t>
    </rPh>
    <phoneticPr fontId="5"/>
  </si>
  <si>
    <t>「①有形固定資産減価償却率」
　旧第２期工業用水道の施設は比較的新しいため，類似団体平均と比較して低い水準となていますが，旧第１期工業用水道の施設の老朽化対策が課題となっています。
「②管路経年化率，③管路更新率」
　旧第１期工業用水道事業は昭和29年度から供用を開始しており，管路老朽化対策が課題となっています。しかしながら，管路の更新は難しく，いかに安定供給をしていくかを検討していく必要があります。</t>
    <rPh sb="2" eb="4">
      <t>ユウケイ</t>
    </rPh>
    <rPh sb="4" eb="6">
      <t>コテイ</t>
    </rPh>
    <rPh sb="6" eb="8">
      <t>シサン</t>
    </rPh>
    <rPh sb="8" eb="10">
      <t>ゲンカ</t>
    </rPh>
    <rPh sb="10" eb="12">
      <t>ショウキャク</t>
    </rPh>
    <rPh sb="12" eb="13">
      <t>リツ</t>
    </rPh>
    <rPh sb="16" eb="17">
      <t>キュウ</t>
    </rPh>
    <rPh sb="17" eb="18">
      <t>ダイ</t>
    </rPh>
    <rPh sb="19" eb="20">
      <t>キ</t>
    </rPh>
    <rPh sb="26" eb="28">
      <t>シセツ</t>
    </rPh>
    <rPh sb="29" eb="32">
      <t>ヒカクテキ</t>
    </rPh>
    <rPh sb="32" eb="33">
      <t>アタラ</t>
    </rPh>
    <rPh sb="38" eb="44">
      <t>ルイジダンタイヘイキン</t>
    </rPh>
    <rPh sb="45" eb="47">
      <t>ヒカク</t>
    </rPh>
    <rPh sb="49" eb="50">
      <t>ヒク</t>
    </rPh>
    <rPh sb="51" eb="53">
      <t>スイジュン</t>
    </rPh>
    <rPh sb="61" eb="62">
      <t>キュウ</t>
    </rPh>
    <rPh sb="62" eb="63">
      <t>ダイ</t>
    </rPh>
    <rPh sb="64" eb="65">
      <t>キ</t>
    </rPh>
    <rPh sb="93" eb="95">
      <t>カンロ</t>
    </rPh>
    <rPh sb="95" eb="98">
      <t>ケイネンカ</t>
    </rPh>
    <rPh sb="98" eb="99">
      <t>リツ</t>
    </rPh>
    <rPh sb="101" eb="103">
      <t>カンロ</t>
    </rPh>
    <rPh sb="103" eb="105">
      <t>コウシン</t>
    </rPh>
    <rPh sb="105" eb="106">
      <t>リツ</t>
    </rPh>
    <rPh sb="109" eb="110">
      <t>キュウ</t>
    </rPh>
    <rPh sb="110" eb="111">
      <t>ダイ</t>
    </rPh>
    <rPh sb="112" eb="113">
      <t>キ</t>
    </rPh>
    <rPh sb="113" eb="120">
      <t>コウギョウヨウスイドウジギョウ</t>
    </rPh>
    <rPh sb="121" eb="123">
      <t>ショウワ</t>
    </rPh>
    <rPh sb="125" eb="127">
      <t>ネンド</t>
    </rPh>
    <rPh sb="129" eb="131">
      <t>キョウヨウ</t>
    </rPh>
    <rPh sb="132" eb="134">
      <t>カイシ</t>
    </rPh>
    <rPh sb="139" eb="141">
      <t>カンロ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</si>
</sst>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37.25</c:v>
                </c:pt>
                <c:pt idx="1">
                  <c:v>39.590000000000003</c:v>
                </c:pt>
                <c:pt idx="2">
                  <c:v>41.86</c:v>
                </c:pt>
                <c:pt idx="3">
                  <c:v>44.14</c:v>
                </c:pt>
                <c:pt idx="4">
                  <c:v>46.24</c:v>
                </c:pt>
              </c:numCache>
            </c:numRef>
          </c:val>
          <c:extLst>
            <c:ext xmlns:c16="http://schemas.microsoft.com/office/drawing/2014/chart" uri="{C3380CC4-5D6E-409C-BE32-E72D297353CC}">
              <c16:uniqueId val="{00000000-3D65-4E22-99A2-EDD6CBB0A2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54.49</c:v>
                </c:pt>
                <c:pt idx="1">
                  <c:v>55.39</c:v>
                </c:pt>
                <c:pt idx="2">
                  <c:v>55.25</c:v>
                </c:pt>
                <c:pt idx="3">
                  <c:v>57.11</c:v>
                </c:pt>
                <c:pt idx="4">
                  <c:v>57.57</c:v>
                </c:pt>
              </c:numCache>
            </c:numRef>
          </c:val>
          <c:smooth val="0"/>
          <c:extLst>
            <c:ext xmlns:c16="http://schemas.microsoft.com/office/drawing/2014/chart" uri="{C3380CC4-5D6E-409C-BE32-E72D297353CC}">
              <c16:uniqueId val="{00000001-3D65-4E22-99A2-EDD6CBB0A2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95.48</c:v>
                </c:pt>
                <c:pt idx="1">
                  <c:v>86.69</c:v>
                </c:pt>
                <c:pt idx="2">
                  <c:v>74.44</c:v>
                </c:pt>
                <c:pt idx="3">
                  <c:v>58.72</c:v>
                </c:pt>
                <c:pt idx="4">
                  <c:v>39.47</c:v>
                </c:pt>
              </c:numCache>
            </c:numRef>
          </c:val>
          <c:extLst>
            <c:ext xmlns:c16="http://schemas.microsoft.com/office/drawing/2014/chart" uri="{C3380CC4-5D6E-409C-BE32-E72D297353CC}">
              <c16:uniqueId val="{00000000-581A-4CD3-BF97-D2FB9F592E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50.52</c:v>
                </c:pt>
                <c:pt idx="1">
                  <c:v>52.25</c:v>
                </c:pt>
                <c:pt idx="2">
                  <c:v>53.3</c:v>
                </c:pt>
                <c:pt idx="3">
                  <c:v>50.25</c:v>
                </c:pt>
                <c:pt idx="4">
                  <c:v>51.91</c:v>
                </c:pt>
              </c:numCache>
            </c:numRef>
          </c:val>
          <c:smooth val="0"/>
          <c:extLst>
            <c:ext xmlns:c16="http://schemas.microsoft.com/office/drawing/2014/chart" uri="{C3380CC4-5D6E-409C-BE32-E72D297353CC}">
              <c16:uniqueId val="{00000001-581A-4CD3-BF97-D2FB9F592E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107.4</c:v>
                </c:pt>
                <c:pt idx="1">
                  <c:v>109.07</c:v>
                </c:pt>
                <c:pt idx="2">
                  <c:v>112.04</c:v>
                </c:pt>
                <c:pt idx="3">
                  <c:v>116.63</c:v>
                </c:pt>
                <c:pt idx="4">
                  <c:v>120.88</c:v>
                </c:pt>
              </c:numCache>
            </c:numRef>
          </c:val>
          <c:extLst>
            <c:ext xmlns:c16="http://schemas.microsoft.com/office/drawing/2014/chart" uri="{C3380CC4-5D6E-409C-BE32-E72D297353CC}">
              <c16:uniqueId val="{00000000-AAA4-49D1-93F3-5EBEC9B481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119.31</c:v>
                </c:pt>
                <c:pt idx="1">
                  <c:v>116.37</c:v>
                </c:pt>
                <c:pt idx="2">
                  <c:v>117.28</c:v>
                </c:pt>
                <c:pt idx="3">
                  <c:v>116.96</c:v>
                </c:pt>
                <c:pt idx="4">
                  <c:v>117.47</c:v>
                </c:pt>
              </c:numCache>
            </c:numRef>
          </c:val>
          <c:smooth val="0"/>
          <c:extLst>
            <c:ext xmlns:c16="http://schemas.microsoft.com/office/drawing/2014/chart" uri="{C3380CC4-5D6E-409C-BE32-E72D297353CC}">
              <c16:uniqueId val="{00000001-AAA4-49D1-93F3-5EBEC9B481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38.03</c:v>
                </c:pt>
                <c:pt idx="1">
                  <c:v>38.03</c:v>
                </c:pt>
                <c:pt idx="2">
                  <c:v>38.03</c:v>
                </c:pt>
                <c:pt idx="3">
                  <c:v>38.03</c:v>
                </c:pt>
                <c:pt idx="4">
                  <c:v>38.03</c:v>
                </c:pt>
              </c:numCache>
            </c:numRef>
          </c:val>
          <c:extLst>
            <c:ext xmlns:c16="http://schemas.microsoft.com/office/drawing/2014/chart" uri="{C3380CC4-5D6E-409C-BE32-E72D297353CC}">
              <c16:uniqueId val="{00000000-14C5-41D9-847A-8D2B8A3E46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42</c:v>
                </c:pt>
                <c:pt idx="1">
                  <c:v>43.33</c:v>
                </c:pt>
                <c:pt idx="2">
                  <c:v>44.05</c:v>
                </c:pt>
                <c:pt idx="3">
                  <c:v>51.87</c:v>
                </c:pt>
                <c:pt idx="4">
                  <c:v>52.33</c:v>
                </c:pt>
              </c:numCache>
            </c:numRef>
          </c:val>
          <c:smooth val="0"/>
          <c:extLst>
            <c:ext xmlns:c16="http://schemas.microsoft.com/office/drawing/2014/chart" uri="{C3380CC4-5D6E-409C-BE32-E72D297353CC}">
              <c16:uniqueId val="{00000001-14C5-41D9-847A-8D2B8A3E46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D1-433C-8BE5-1A7B9865CF7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0.48</c:v>
                </c:pt>
                <c:pt idx="1">
                  <c:v>0.52</c:v>
                </c:pt>
                <c:pt idx="2">
                  <c:v>1.3</c:v>
                </c:pt>
                <c:pt idx="3">
                  <c:v>0.28000000000000003</c:v>
                </c:pt>
                <c:pt idx="4">
                  <c:v>0.77</c:v>
                </c:pt>
              </c:numCache>
            </c:numRef>
          </c:val>
          <c:smooth val="0"/>
          <c:extLst>
            <c:ext xmlns:c16="http://schemas.microsoft.com/office/drawing/2014/chart" uri="{C3380CC4-5D6E-409C-BE32-E72D297353CC}">
              <c16:uniqueId val="{00000001-05D1-433C-8BE5-1A7B9865CF7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114.39</c:v>
                </c:pt>
                <c:pt idx="1">
                  <c:v>108.08</c:v>
                </c:pt>
                <c:pt idx="2">
                  <c:v>102.95</c:v>
                </c:pt>
                <c:pt idx="3">
                  <c:v>122.35</c:v>
                </c:pt>
                <c:pt idx="4">
                  <c:v>119.77</c:v>
                </c:pt>
              </c:numCache>
            </c:numRef>
          </c:val>
          <c:extLst>
            <c:ext xmlns:c16="http://schemas.microsoft.com/office/drawing/2014/chart" uri="{C3380CC4-5D6E-409C-BE32-E72D297353CC}">
              <c16:uniqueId val="{00000000-A535-4725-BD57-789CFAC1DD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605.5</c:v>
                </c:pt>
                <c:pt idx="1">
                  <c:v>551.42999999999995</c:v>
                </c:pt>
                <c:pt idx="2">
                  <c:v>687.99</c:v>
                </c:pt>
                <c:pt idx="3">
                  <c:v>655.75</c:v>
                </c:pt>
                <c:pt idx="4">
                  <c:v>578.19000000000005</c:v>
                </c:pt>
              </c:numCache>
            </c:numRef>
          </c:val>
          <c:smooth val="0"/>
          <c:extLst>
            <c:ext xmlns:c16="http://schemas.microsoft.com/office/drawing/2014/chart" uri="{C3380CC4-5D6E-409C-BE32-E72D297353CC}">
              <c16:uniqueId val="{00000001-A535-4725-BD57-789CFAC1DD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1075.49</c:v>
                </c:pt>
                <c:pt idx="1">
                  <c:v>1024.6099999999999</c:v>
                </c:pt>
                <c:pt idx="2">
                  <c:v>964.79</c:v>
                </c:pt>
                <c:pt idx="3">
                  <c:v>902.53</c:v>
                </c:pt>
                <c:pt idx="4">
                  <c:v>837.06</c:v>
                </c:pt>
              </c:numCache>
            </c:numRef>
          </c:val>
          <c:extLst>
            <c:ext xmlns:c16="http://schemas.microsoft.com/office/drawing/2014/chart" uri="{C3380CC4-5D6E-409C-BE32-E72D297353CC}">
              <c16:uniqueId val="{00000000-09EC-462F-8281-3BC0D76BF2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222.22</c:v>
                </c:pt>
                <c:pt idx="1">
                  <c:v>216.41</c:v>
                </c:pt>
                <c:pt idx="2">
                  <c:v>208.47</c:v>
                </c:pt>
                <c:pt idx="3">
                  <c:v>193.85</c:v>
                </c:pt>
                <c:pt idx="4">
                  <c:v>204.31</c:v>
                </c:pt>
              </c:numCache>
            </c:numRef>
          </c:val>
          <c:smooth val="0"/>
          <c:extLst>
            <c:ext xmlns:c16="http://schemas.microsoft.com/office/drawing/2014/chart" uri="{C3380CC4-5D6E-409C-BE32-E72D297353CC}">
              <c16:uniqueId val="{00000001-09EC-462F-8281-3BC0D76BF2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107.82</c:v>
                </c:pt>
                <c:pt idx="1">
                  <c:v>109.7</c:v>
                </c:pt>
                <c:pt idx="2">
                  <c:v>110.81</c:v>
                </c:pt>
                <c:pt idx="3">
                  <c:v>118.08</c:v>
                </c:pt>
                <c:pt idx="4">
                  <c:v>122.66</c:v>
                </c:pt>
              </c:numCache>
            </c:numRef>
          </c:val>
          <c:extLst>
            <c:ext xmlns:c16="http://schemas.microsoft.com/office/drawing/2014/chart" uri="{C3380CC4-5D6E-409C-BE32-E72D297353CC}">
              <c16:uniqueId val="{00000000-CDB7-4A6C-B197-83BE9B5740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109.19</c:v>
                </c:pt>
                <c:pt idx="1">
                  <c:v>105.24</c:v>
                </c:pt>
                <c:pt idx="2">
                  <c:v>105.71</c:v>
                </c:pt>
                <c:pt idx="3">
                  <c:v>105.06</c:v>
                </c:pt>
                <c:pt idx="4">
                  <c:v>106.98</c:v>
                </c:pt>
              </c:numCache>
            </c:numRef>
          </c:val>
          <c:smooth val="0"/>
          <c:extLst>
            <c:ext xmlns:c16="http://schemas.microsoft.com/office/drawing/2014/chart" uri="{C3380CC4-5D6E-409C-BE32-E72D297353CC}">
              <c16:uniqueId val="{00000001-CDB7-4A6C-B197-83BE9B5740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18.98</c:v>
                </c:pt>
                <c:pt idx="1">
                  <c:v>18.62</c:v>
                </c:pt>
                <c:pt idx="2">
                  <c:v>18.489999999999998</c:v>
                </c:pt>
                <c:pt idx="3">
                  <c:v>17.36</c:v>
                </c:pt>
                <c:pt idx="4">
                  <c:v>16.760000000000002</c:v>
                </c:pt>
              </c:numCache>
            </c:numRef>
          </c:val>
          <c:extLst>
            <c:ext xmlns:c16="http://schemas.microsoft.com/office/drawing/2014/chart" uri="{C3380CC4-5D6E-409C-BE32-E72D297353CC}">
              <c16:uniqueId val="{00000000-DB43-4256-9886-1A0B63017B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25.13</c:v>
                </c:pt>
                <c:pt idx="1">
                  <c:v>26.03</c:v>
                </c:pt>
                <c:pt idx="2">
                  <c:v>25.98</c:v>
                </c:pt>
                <c:pt idx="3">
                  <c:v>26.84</c:v>
                </c:pt>
                <c:pt idx="4">
                  <c:v>26.08</c:v>
                </c:pt>
              </c:numCache>
            </c:numRef>
          </c:val>
          <c:smooth val="0"/>
          <c:extLst>
            <c:ext xmlns:c16="http://schemas.microsoft.com/office/drawing/2014/chart" uri="{C3380CC4-5D6E-409C-BE32-E72D297353CC}">
              <c16:uniqueId val="{00000001-DB43-4256-9886-1A0B63017B3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36.380000000000003</c:v>
                </c:pt>
                <c:pt idx="1">
                  <c:v>36.64</c:v>
                </c:pt>
                <c:pt idx="2">
                  <c:v>38.92</c:v>
                </c:pt>
                <c:pt idx="3">
                  <c:v>39.86</c:v>
                </c:pt>
                <c:pt idx="4">
                  <c:v>42.12</c:v>
                </c:pt>
              </c:numCache>
            </c:numRef>
          </c:val>
          <c:extLst>
            <c:ext xmlns:c16="http://schemas.microsoft.com/office/drawing/2014/chart" uri="{C3380CC4-5D6E-409C-BE32-E72D297353CC}">
              <c16:uniqueId val="{00000000-7B97-4EE6-B9C0-E68E8C86418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40.97</c:v>
                </c:pt>
                <c:pt idx="1">
                  <c:v>40.69</c:v>
                </c:pt>
                <c:pt idx="2">
                  <c:v>40.67</c:v>
                </c:pt>
                <c:pt idx="3">
                  <c:v>40.89</c:v>
                </c:pt>
                <c:pt idx="4">
                  <c:v>41.59</c:v>
                </c:pt>
              </c:numCache>
            </c:numRef>
          </c:val>
          <c:smooth val="0"/>
          <c:extLst>
            <c:ext xmlns:c16="http://schemas.microsoft.com/office/drawing/2014/chart" uri="{C3380CC4-5D6E-409C-BE32-E72D297353CC}">
              <c16:uniqueId val="{00000001-7B97-4EE6-B9C0-E68E8C86418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78.84</c:v>
                </c:pt>
                <c:pt idx="1">
                  <c:v>78.84</c:v>
                </c:pt>
                <c:pt idx="2">
                  <c:v>78.84</c:v>
                </c:pt>
                <c:pt idx="3">
                  <c:v>78.84</c:v>
                </c:pt>
                <c:pt idx="4">
                  <c:v>78.84</c:v>
                </c:pt>
              </c:numCache>
            </c:numRef>
          </c:val>
          <c:extLst>
            <c:ext xmlns:c16="http://schemas.microsoft.com/office/drawing/2014/chart" uri="{C3380CC4-5D6E-409C-BE32-E72D297353CC}">
              <c16:uniqueId val="{00000000-791D-406F-AC46-8A077C0508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63.26</c:v>
                </c:pt>
                <c:pt idx="1">
                  <c:v>62.7</c:v>
                </c:pt>
                <c:pt idx="2">
                  <c:v>62.59</c:v>
                </c:pt>
                <c:pt idx="3">
                  <c:v>61.76</c:v>
                </c:pt>
                <c:pt idx="4">
                  <c:v>62.75</c:v>
                </c:pt>
              </c:numCache>
            </c:numRef>
          </c:val>
          <c:smooth val="0"/>
          <c:extLst>
            <c:ext xmlns:c16="http://schemas.microsoft.com/office/drawing/2014/chart" uri="{C3380CC4-5D6E-409C-BE32-E72D297353CC}">
              <c16:uniqueId val="{00000001-791D-406F-AC46-8A077C0508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Q57" zoomScaleNormal="100" workbookViewId="0">
      <selection activeCell="SM66" sqref="SM66:TA6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広島県　大竹市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79400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中規模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2</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33445</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45</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8</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62600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105</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107.4</v>
      </c>
      <c r="Y32" s="107"/>
      <c r="Z32" s="107"/>
      <c r="AA32" s="107"/>
      <c r="AB32" s="107"/>
      <c r="AC32" s="107"/>
      <c r="AD32" s="107"/>
      <c r="AE32" s="107"/>
      <c r="AF32" s="107"/>
      <c r="AG32" s="107"/>
      <c r="AH32" s="107"/>
      <c r="AI32" s="107"/>
      <c r="AJ32" s="107"/>
      <c r="AK32" s="107"/>
      <c r="AL32" s="107"/>
      <c r="AM32" s="107"/>
      <c r="AN32" s="107"/>
      <c r="AO32" s="107"/>
      <c r="AP32" s="107"/>
      <c r="AQ32" s="108"/>
      <c r="AR32" s="106">
        <f>データ!U6</f>
        <v>109.07</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112.04</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116.63</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120.88</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95.48</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86.69</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74.44</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58.72</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39.47</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114.39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108.08</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102.95</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122.35</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119.77</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1075.49</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1024.6099999999999</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964.79</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902.53</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837.06</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119.31</v>
      </c>
      <c r="Y33" s="107"/>
      <c r="Z33" s="107"/>
      <c r="AA33" s="107"/>
      <c r="AB33" s="107"/>
      <c r="AC33" s="107"/>
      <c r="AD33" s="107"/>
      <c r="AE33" s="107"/>
      <c r="AF33" s="107"/>
      <c r="AG33" s="107"/>
      <c r="AH33" s="107"/>
      <c r="AI33" s="107"/>
      <c r="AJ33" s="107"/>
      <c r="AK33" s="107"/>
      <c r="AL33" s="107"/>
      <c r="AM33" s="107"/>
      <c r="AN33" s="107"/>
      <c r="AO33" s="107"/>
      <c r="AP33" s="107"/>
      <c r="AQ33" s="108"/>
      <c r="AR33" s="106">
        <f>データ!Z6</f>
        <v>116.37</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117.28</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116.96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117.47</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50.52</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52.25</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53.3</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50.25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51.91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605.5</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551.42999999999995</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687.99</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655.75</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578.19000000000005</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222.22</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216.41</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208.47</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193.85</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204.31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107</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107.82</v>
      </c>
      <c r="Y55" s="107"/>
      <c r="Z55" s="107"/>
      <c r="AA55" s="107"/>
      <c r="AB55" s="107"/>
      <c r="AC55" s="107"/>
      <c r="AD55" s="107"/>
      <c r="AE55" s="107"/>
      <c r="AF55" s="107"/>
      <c r="AG55" s="107"/>
      <c r="AH55" s="107"/>
      <c r="AI55" s="107"/>
      <c r="AJ55" s="107"/>
      <c r="AK55" s="107"/>
      <c r="AL55" s="107"/>
      <c r="AM55" s="107"/>
      <c r="AN55" s="107"/>
      <c r="AO55" s="107"/>
      <c r="AP55" s="107"/>
      <c r="AQ55" s="108"/>
      <c r="AR55" s="106">
        <f>データ!BM6</f>
        <v>109.7</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110.81</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118.08</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122.66</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18.98</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18.62</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18.489999999999998</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17.36</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16.760000000000002</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36.380000000000003</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36.64</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38.92</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39.86</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42.12</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78.84</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78.84</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78.84</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78.84</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78.84</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109.19</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105.24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105.71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105.06</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106.98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25.13</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26.03</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25.98</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26.84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26.08</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40.97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40.69</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40.67</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40.89</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41.59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63.26</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62.7</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62.59</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61.76</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62.75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106</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37.25</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39.590000000000003</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41.86</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44.14</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46.24</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38.03</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38.03</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38.03</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38.03</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38.03</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54.49</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55.39</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55.25</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57.11</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57.57</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42</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43.33</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44.05</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51.87</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52.33</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0.48</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0.52</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1.3</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0.28000000000000003</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0.77</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37</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G00yGz8quPJu/E3UJgBSqXzl8/QidZafD2I9txsuz6dmbDw8kyDFGiPtAMFShFTA9yUnfIHR/qMGHT0qINDTog==" saltValue="tYnbuBHquk7JgRXl6Ohe8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4" t="s">
        <v>47</v>
      </c>
      <c r="I3" s="155"/>
      <c r="J3" s="155"/>
      <c r="K3" s="155"/>
      <c r="L3" s="155"/>
      <c r="M3" s="155"/>
      <c r="N3" s="155"/>
      <c r="O3" s="155"/>
      <c r="P3" s="155"/>
      <c r="Q3" s="155"/>
      <c r="R3" s="155"/>
      <c r="S3" s="155"/>
      <c r="T3" s="158" t="s">
        <v>48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49</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50</v>
      </c>
      <c r="B4" s="47"/>
      <c r="C4" s="47"/>
      <c r="D4" s="47"/>
      <c r="E4" s="47"/>
      <c r="F4" s="47"/>
      <c r="G4" s="47"/>
      <c r="H4" s="156"/>
      <c r="I4" s="157"/>
      <c r="J4" s="157"/>
      <c r="K4" s="157"/>
      <c r="L4" s="157"/>
      <c r="M4" s="157"/>
      <c r="N4" s="157"/>
      <c r="O4" s="157"/>
      <c r="P4" s="157"/>
      <c r="Q4" s="157"/>
      <c r="R4" s="157"/>
      <c r="S4" s="157"/>
      <c r="T4" s="153" t="s">
        <v>51</v>
      </c>
      <c r="U4" s="153"/>
      <c r="V4" s="153"/>
      <c r="W4" s="153"/>
      <c r="X4" s="153"/>
      <c r="Y4" s="153"/>
      <c r="Z4" s="153"/>
      <c r="AA4" s="153"/>
      <c r="AB4" s="153"/>
      <c r="AC4" s="153"/>
      <c r="AD4" s="153"/>
      <c r="AE4" s="153" t="s">
        <v>52</v>
      </c>
      <c r="AF4" s="153"/>
      <c r="AG4" s="153"/>
      <c r="AH4" s="153"/>
      <c r="AI4" s="153"/>
      <c r="AJ4" s="153"/>
      <c r="AK4" s="153"/>
      <c r="AL4" s="153"/>
      <c r="AM4" s="153"/>
      <c r="AN4" s="153"/>
      <c r="AO4" s="153"/>
      <c r="AP4" s="153" t="s">
        <v>53</v>
      </c>
      <c r="AQ4" s="153"/>
      <c r="AR4" s="153"/>
      <c r="AS4" s="153"/>
      <c r="AT4" s="153"/>
      <c r="AU4" s="153"/>
      <c r="AV4" s="153"/>
      <c r="AW4" s="153"/>
      <c r="AX4" s="153"/>
      <c r="AY4" s="153"/>
      <c r="AZ4" s="153"/>
      <c r="BA4" s="153" t="s">
        <v>54</v>
      </c>
      <c r="BB4" s="153"/>
      <c r="BC4" s="153"/>
      <c r="BD4" s="153"/>
      <c r="BE4" s="153"/>
      <c r="BF4" s="153"/>
      <c r="BG4" s="153"/>
      <c r="BH4" s="153"/>
      <c r="BI4" s="153"/>
      <c r="BJ4" s="153"/>
      <c r="BK4" s="153"/>
      <c r="BL4" s="153" t="s">
        <v>55</v>
      </c>
      <c r="BM4" s="153"/>
      <c r="BN4" s="153"/>
      <c r="BO4" s="153"/>
      <c r="BP4" s="153"/>
      <c r="BQ4" s="153"/>
      <c r="BR4" s="153"/>
      <c r="BS4" s="153"/>
      <c r="BT4" s="153"/>
      <c r="BU4" s="153"/>
      <c r="BV4" s="153"/>
      <c r="BW4" s="153" t="s">
        <v>56</v>
      </c>
      <c r="BX4" s="153"/>
      <c r="BY4" s="153"/>
      <c r="BZ4" s="153"/>
      <c r="CA4" s="153"/>
      <c r="CB4" s="153"/>
      <c r="CC4" s="153"/>
      <c r="CD4" s="153"/>
      <c r="CE4" s="153"/>
      <c r="CF4" s="153"/>
      <c r="CG4" s="153"/>
      <c r="CH4" s="153" t="s">
        <v>57</v>
      </c>
      <c r="CI4" s="153"/>
      <c r="CJ4" s="153"/>
      <c r="CK4" s="153"/>
      <c r="CL4" s="153"/>
      <c r="CM4" s="153"/>
      <c r="CN4" s="153"/>
      <c r="CO4" s="153"/>
      <c r="CP4" s="153"/>
      <c r="CQ4" s="153"/>
      <c r="CR4" s="153"/>
      <c r="CS4" s="153" t="s">
        <v>58</v>
      </c>
      <c r="CT4" s="153"/>
      <c r="CU4" s="153"/>
      <c r="CV4" s="153"/>
      <c r="CW4" s="153"/>
      <c r="CX4" s="153"/>
      <c r="CY4" s="153"/>
      <c r="CZ4" s="153"/>
      <c r="DA4" s="153"/>
      <c r="DB4" s="153"/>
      <c r="DC4" s="153"/>
      <c r="DD4" s="153" t="s">
        <v>59</v>
      </c>
      <c r="DE4" s="153"/>
      <c r="DF4" s="153"/>
      <c r="DG4" s="153"/>
      <c r="DH4" s="153"/>
      <c r="DI4" s="153"/>
      <c r="DJ4" s="153"/>
      <c r="DK4" s="153"/>
      <c r="DL4" s="153"/>
      <c r="DM4" s="153"/>
      <c r="DN4" s="153"/>
      <c r="DO4" s="153" t="s">
        <v>60</v>
      </c>
      <c r="DP4" s="153"/>
      <c r="DQ4" s="153"/>
      <c r="DR4" s="153"/>
      <c r="DS4" s="153"/>
      <c r="DT4" s="153"/>
      <c r="DU4" s="153"/>
      <c r="DV4" s="153"/>
      <c r="DW4" s="153"/>
      <c r="DX4" s="153"/>
      <c r="DY4" s="153"/>
      <c r="DZ4" s="153" t="s">
        <v>61</v>
      </c>
      <c r="EA4" s="153"/>
      <c r="EB4" s="153"/>
      <c r="EC4" s="153"/>
      <c r="ED4" s="153"/>
      <c r="EE4" s="153"/>
      <c r="EF4" s="153"/>
      <c r="EG4" s="153"/>
      <c r="EH4" s="153"/>
      <c r="EI4" s="153"/>
      <c r="EJ4" s="153"/>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107.4</v>
      </c>
      <c r="U6" s="52">
        <f>U7</f>
        <v>109.07</v>
      </c>
      <c r="V6" s="52">
        <f>V7</f>
        <v>112.04</v>
      </c>
      <c r="W6" s="52">
        <f>W7</f>
        <v>116.63</v>
      </c>
      <c r="X6" s="52">
        <f t="shared" si="3"/>
        <v>120.88</v>
      </c>
      <c r="Y6" s="52">
        <f t="shared" si="3"/>
        <v>119.31</v>
      </c>
      <c r="Z6" s="52">
        <f t="shared" si="3"/>
        <v>116.37</v>
      </c>
      <c r="AA6" s="52">
        <f t="shared" si="3"/>
        <v>117.28</v>
      </c>
      <c r="AB6" s="52">
        <f t="shared" si="3"/>
        <v>116.96</v>
      </c>
      <c r="AC6" s="52">
        <f t="shared" si="3"/>
        <v>117.47</v>
      </c>
      <c r="AD6" s="50" t="str">
        <f>IF(AD7="-","【-】","【"&amp;SUBSTITUTE(TEXT(AD7,"#,##0.00"),"-","△")&amp;"】")</f>
        <v>【119.03】</v>
      </c>
      <c r="AE6" s="52">
        <f t="shared" si="3"/>
        <v>95.48</v>
      </c>
      <c r="AF6" s="52">
        <f>AF7</f>
        <v>86.69</v>
      </c>
      <c r="AG6" s="52">
        <f>AG7</f>
        <v>74.44</v>
      </c>
      <c r="AH6" s="52">
        <f>AH7</f>
        <v>58.72</v>
      </c>
      <c r="AI6" s="52">
        <f t="shared" si="3"/>
        <v>39.47</v>
      </c>
      <c r="AJ6" s="52">
        <f t="shared" si="3"/>
        <v>50.52</v>
      </c>
      <c r="AK6" s="52">
        <f t="shared" si="3"/>
        <v>52.25</v>
      </c>
      <c r="AL6" s="52">
        <f t="shared" si="3"/>
        <v>53.3</v>
      </c>
      <c r="AM6" s="52">
        <f t="shared" si="3"/>
        <v>50.25</v>
      </c>
      <c r="AN6" s="52">
        <f t="shared" si="3"/>
        <v>51.91</v>
      </c>
      <c r="AO6" s="50" t="str">
        <f>IF(AO7="-","【-】","【"&amp;SUBSTITUTE(TEXT(AO7,"#,##0.00"),"-","△")&amp;"】")</f>
        <v>【25.49】</v>
      </c>
      <c r="AP6" s="52">
        <f t="shared" si="3"/>
        <v>114.39</v>
      </c>
      <c r="AQ6" s="52">
        <f>AQ7</f>
        <v>108.08</v>
      </c>
      <c r="AR6" s="52">
        <f>AR7</f>
        <v>102.95</v>
      </c>
      <c r="AS6" s="52">
        <f>AS7</f>
        <v>122.35</v>
      </c>
      <c r="AT6" s="52">
        <f t="shared" si="3"/>
        <v>119.77</v>
      </c>
      <c r="AU6" s="52">
        <f t="shared" si="3"/>
        <v>605.5</v>
      </c>
      <c r="AV6" s="52">
        <f t="shared" si="3"/>
        <v>551.42999999999995</v>
      </c>
      <c r="AW6" s="52">
        <f t="shared" si="3"/>
        <v>687.99</v>
      </c>
      <c r="AX6" s="52">
        <f t="shared" si="3"/>
        <v>655.75</v>
      </c>
      <c r="AY6" s="52">
        <f t="shared" si="3"/>
        <v>578.19000000000005</v>
      </c>
      <c r="AZ6" s="50" t="str">
        <f>IF(AZ7="-","【-】","【"&amp;SUBSTITUTE(TEXT(AZ7,"#,##0.00"),"-","△")&amp;"】")</f>
        <v>【420.52】</v>
      </c>
      <c r="BA6" s="52">
        <f t="shared" si="3"/>
        <v>1075.49</v>
      </c>
      <c r="BB6" s="52">
        <f>BB7</f>
        <v>1024.6099999999999</v>
      </c>
      <c r="BC6" s="52">
        <f>BC7</f>
        <v>964.79</v>
      </c>
      <c r="BD6" s="52">
        <f>BD7</f>
        <v>902.53</v>
      </c>
      <c r="BE6" s="52">
        <f t="shared" si="3"/>
        <v>837.06</v>
      </c>
      <c r="BF6" s="52">
        <f t="shared" si="3"/>
        <v>222.22</v>
      </c>
      <c r="BG6" s="52">
        <f t="shared" si="3"/>
        <v>216.41</v>
      </c>
      <c r="BH6" s="52">
        <f t="shared" si="3"/>
        <v>208.47</v>
      </c>
      <c r="BI6" s="52">
        <f t="shared" si="3"/>
        <v>193.85</v>
      </c>
      <c r="BJ6" s="52">
        <f t="shared" si="3"/>
        <v>204.31</v>
      </c>
      <c r="BK6" s="50" t="str">
        <f>IF(BK7="-","【-】","【"&amp;SUBSTITUTE(TEXT(BK7,"#,##0.00"),"-","△")&amp;"】")</f>
        <v>【238.81】</v>
      </c>
      <c r="BL6" s="52">
        <f t="shared" si="3"/>
        <v>107.82</v>
      </c>
      <c r="BM6" s="52">
        <f>BM7</f>
        <v>109.7</v>
      </c>
      <c r="BN6" s="52">
        <f>BN7</f>
        <v>110.81</v>
      </c>
      <c r="BO6" s="52">
        <f>BO7</f>
        <v>118.08</v>
      </c>
      <c r="BP6" s="52">
        <f t="shared" si="3"/>
        <v>122.66</v>
      </c>
      <c r="BQ6" s="52">
        <f t="shared" si="3"/>
        <v>109.19</v>
      </c>
      <c r="BR6" s="52">
        <f t="shared" si="3"/>
        <v>105.24</v>
      </c>
      <c r="BS6" s="52">
        <f t="shared" si="3"/>
        <v>105.71</v>
      </c>
      <c r="BT6" s="52">
        <f t="shared" si="3"/>
        <v>105.06</v>
      </c>
      <c r="BU6" s="52">
        <f t="shared" si="3"/>
        <v>106.98</v>
      </c>
      <c r="BV6" s="50" t="str">
        <f>IF(BV7="-","【-】","【"&amp;SUBSTITUTE(TEXT(BV7,"#,##0.00"),"-","△")&amp;"】")</f>
        <v>【115.00】</v>
      </c>
      <c r="BW6" s="52">
        <f t="shared" si="3"/>
        <v>18.98</v>
      </c>
      <c r="BX6" s="52">
        <f>BX7</f>
        <v>18.62</v>
      </c>
      <c r="BY6" s="52">
        <f>BY7</f>
        <v>18.489999999999998</v>
      </c>
      <c r="BZ6" s="52">
        <f>BZ7</f>
        <v>17.36</v>
      </c>
      <c r="CA6" s="52">
        <f t="shared" si="3"/>
        <v>16.760000000000002</v>
      </c>
      <c r="CB6" s="52">
        <f t="shared" si="3"/>
        <v>25.13</v>
      </c>
      <c r="CC6" s="52">
        <f t="shared" si="3"/>
        <v>26.03</v>
      </c>
      <c r="CD6" s="52">
        <f t="shared" si="3"/>
        <v>25.98</v>
      </c>
      <c r="CE6" s="52">
        <f t="shared" si="3"/>
        <v>26.84</v>
      </c>
      <c r="CF6" s="52">
        <f t="shared" ref="CF6" si="4">CF7</f>
        <v>26.08</v>
      </c>
      <c r="CG6" s="50" t="str">
        <f>IF(CG7="-","【-】","【"&amp;SUBSTITUTE(TEXT(CG7,"#,##0.00"),"-","△")&amp;"】")</f>
        <v>【18.60】</v>
      </c>
      <c r="CH6" s="52">
        <f t="shared" ref="CH6:CQ6" si="5">CH7</f>
        <v>36.380000000000003</v>
      </c>
      <c r="CI6" s="52">
        <f>CI7</f>
        <v>36.64</v>
      </c>
      <c r="CJ6" s="52">
        <f>CJ7</f>
        <v>38.92</v>
      </c>
      <c r="CK6" s="52">
        <f>CK7</f>
        <v>39.86</v>
      </c>
      <c r="CL6" s="52">
        <f t="shared" si="5"/>
        <v>42.12</v>
      </c>
      <c r="CM6" s="52">
        <f t="shared" si="5"/>
        <v>40.97</v>
      </c>
      <c r="CN6" s="52">
        <f t="shared" si="5"/>
        <v>40.69</v>
      </c>
      <c r="CO6" s="52">
        <f t="shared" si="5"/>
        <v>40.67</v>
      </c>
      <c r="CP6" s="52">
        <f t="shared" si="5"/>
        <v>40.89</v>
      </c>
      <c r="CQ6" s="52">
        <f t="shared" si="5"/>
        <v>41.59</v>
      </c>
      <c r="CR6" s="50" t="str">
        <f>IF(CR7="-","【-】","【"&amp;SUBSTITUTE(TEXT(CR7,"#,##0.00"),"-","△")&amp;"】")</f>
        <v>【55.21】</v>
      </c>
      <c r="CS6" s="52">
        <f t="shared" ref="CS6:DB6" si="6">CS7</f>
        <v>78.84</v>
      </c>
      <c r="CT6" s="52">
        <f>CT7</f>
        <v>78.84</v>
      </c>
      <c r="CU6" s="52">
        <f>CU7</f>
        <v>78.84</v>
      </c>
      <c r="CV6" s="52">
        <f>CV7</f>
        <v>78.84</v>
      </c>
      <c r="CW6" s="52">
        <f t="shared" si="6"/>
        <v>78.84</v>
      </c>
      <c r="CX6" s="52">
        <f t="shared" si="6"/>
        <v>63.26</v>
      </c>
      <c r="CY6" s="52">
        <f t="shared" si="6"/>
        <v>62.7</v>
      </c>
      <c r="CZ6" s="52">
        <f t="shared" si="6"/>
        <v>62.59</v>
      </c>
      <c r="DA6" s="52">
        <f t="shared" si="6"/>
        <v>61.76</v>
      </c>
      <c r="DB6" s="52">
        <f t="shared" si="6"/>
        <v>62.75</v>
      </c>
      <c r="DC6" s="50" t="str">
        <f>IF(DC7="-","【-】","【"&amp;SUBSTITUTE(TEXT(DC7,"#,##0.00"),"-","△")&amp;"】")</f>
        <v>【77.39】</v>
      </c>
      <c r="DD6" s="52">
        <f t="shared" ref="DD6:DM6" si="7">DD7</f>
        <v>37.25</v>
      </c>
      <c r="DE6" s="52">
        <f>DE7</f>
        <v>39.590000000000003</v>
      </c>
      <c r="DF6" s="52">
        <f>DF7</f>
        <v>41.86</v>
      </c>
      <c r="DG6" s="52">
        <f>DG7</f>
        <v>44.14</v>
      </c>
      <c r="DH6" s="52">
        <f t="shared" si="7"/>
        <v>46.24</v>
      </c>
      <c r="DI6" s="52">
        <f t="shared" si="7"/>
        <v>54.49</v>
      </c>
      <c r="DJ6" s="52">
        <f t="shared" si="7"/>
        <v>55.39</v>
      </c>
      <c r="DK6" s="52">
        <f t="shared" si="7"/>
        <v>55.25</v>
      </c>
      <c r="DL6" s="52">
        <f t="shared" si="7"/>
        <v>57.11</v>
      </c>
      <c r="DM6" s="52">
        <f t="shared" si="7"/>
        <v>57.57</v>
      </c>
      <c r="DN6" s="50" t="str">
        <f>IF(DN7="-","【-】","【"&amp;SUBSTITUTE(TEXT(DN7,"#,##0.00"),"-","△")&amp;"】")</f>
        <v>【59.23】</v>
      </c>
      <c r="DO6" s="52">
        <f t="shared" ref="DO6:DX6" si="8">DO7</f>
        <v>38.03</v>
      </c>
      <c r="DP6" s="52">
        <f>DP7</f>
        <v>38.03</v>
      </c>
      <c r="DQ6" s="52">
        <f>DQ7</f>
        <v>38.03</v>
      </c>
      <c r="DR6" s="52">
        <f>DR7</f>
        <v>38.03</v>
      </c>
      <c r="DS6" s="52">
        <f t="shared" si="8"/>
        <v>38.03</v>
      </c>
      <c r="DT6" s="52">
        <f t="shared" si="8"/>
        <v>42</v>
      </c>
      <c r="DU6" s="52">
        <f t="shared" si="8"/>
        <v>43.33</v>
      </c>
      <c r="DV6" s="52">
        <f t="shared" si="8"/>
        <v>44.05</v>
      </c>
      <c r="DW6" s="52">
        <f t="shared" si="8"/>
        <v>51.87</v>
      </c>
      <c r="DX6" s="52">
        <f t="shared" si="8"/>
        <v>52.33</v>
      </c>
      <c r="DY6" s="50" t="str">
        <f>IF(DY7="-","【-】","【"&amp;SUBSTITUTE(TEXT(DY7,"#,##0.00"),"-","△")&amp;"】")</f>
        <v>【47.77】</v>
      </c>
      <c r="DZ6" s="52">
        <f t="shared" ref="DZ6:EI6" si="9">DZ7</f>
        <v>0</v>
      </c>
      <c r="EA6" s="52">
        <f>EA7</f>
        <v>0</v>
      </c>
      <c r="EB6" s="52">
        <f>EB7</f>
        <v>0</v>
      </c>
      <c r="EC6" s="52">
        <f>EC7</f>
        <v>0</v>
      </c>
      <c r="ED6" s="52">
        <f t="shared" si="9"/>
        <v>0</v>
      </c>
      <c r="EE6" s="52">
        <f t="shared" si="9"/>
        <v>0.48</v>
      </c>
      <c r="EF6" s="52">
        <f t="shared" si="9"/>
        <v>0.52</v>
      </c>
      <c r="EG6" s="52">
        <f t="shared" si="9"/>
        <v>1.3</v>
      </c>
      <c r="EH6" s="52">
        <f t="shared" si="9"/>
        <v>0.28000000000000003</v>
      </c>
      <c r="EI6" s="52">
        <f t="shared" si="9"/>
        <v>0.77</v>
      </c>
      <c r="EJ6" s="50" t="str">
        <f>IF(EJ7="-","【-】","【"&amp;SUBSTITUTE(TEXT(EJ7,"#,##0.00"),"-","△")&amp;"】")</f>
        <v>【0.34】</v>
      </c>
    </row>
    <row r="7" spans="1:140" s="53" customFormat="1" x14ac:dyDescent="0.15">
      <c r="A7"/>
      <c r="B7" s="54" t="s">
        <v>88</v>
      </c>
      <c r="C7" s="54" t="s">
        <v>89</v>
      </c>
      <c r="D7" s="54" t="s">
        <v>90</v>
      </c>
      <c r="E7" s="54" t="s">
        <v>91</v>
      </c>
      <c r="F7" s="54" t="s">
        <v>92</v>
      </c>
      <c r="G7" s="54" t="s">
        <v>93</v>
      </c>
      <c r="H7" s="54" t="s">
        <v>94</v>
      </c>
      <c r="I7" s="54" t="s">
        <v>95</v>
      </c>
      <c r="J7" s="54" t="s">
        <v>96</v>
      </c>
      <c r="K7" s="55">
        <v>79400</v>
      </c>
      <c r="L7" s="54" t="s">
        <v>97</v>
      </c>
      <c r="M7" s="55">
        <v>2</v>
      </c>
      <c r="N7" s="55">
        <v>33445</v>
      </c>
      <c r="O7" s="56" t="s">
        <v>98</v>
      </c>
      <c r="P7" s="56">
        <v>45</v>
      </c>
      <c r="Q7" s="55">
        <v>8</v>
      </c>
      <c r="R7" s="55">
        <v>62600</v>
      </c>
      <c r="S7" s="54" t="s">
        <v>99</v>
      </c>
      <c r="T7" s="57">
        <v>107.4</v>
      </c>
      <c r="U7" s="57">
        <v>109.07</v>
      </c>
      <c r="V7" s="57">
        <v>112.04</v>
      </c>
      <c r="W7" s="57">
        <v>116.63</v>
      </c>
      <c r="X7" s="57">
        <v>120.88</v>
      </c>
      <c r="Y7" s="57">
        <v>119.31</v>
      </c>
      <c r="Z7" s="57">
        <v>116.37</v>
      </c>
      <c r="AA7" s="57">
        <v>117.28</v>
      </c>
      <c r="AB7" s="57">
        <v>116.96</v>
      </c>
      <c r="AC7" s="58">
        <v>117.47</v>
      </c>
      <c r="AD7" s="57">
        <v>119.03</v>
      </c>
      <c r="AE7" s="57">
        <v>95.48</v>
      </c>
      <c r="AF7" s="57">
        <v>86.69</v>
      </c>
      <c r="AG7" s="57">
        <v>74.44</v>
      </c>
      <c r="AH7" s="57">
        <v>58.72</v>
      </c>
      <c r="AI7" s="57">
        <v>39.47</v>
      </c>
      <c r="AJ7" s="57">
        <v>50.52</v>
      </c>
      <c r="AK7" s="57">
        <v>52.25</v>
      </c>
      <c r="AL7" s="57">
        <v>53.3</v>
      </c>
      <c r="AM7" s="57">
        <v>50.25</v>
      </c>
      <c r="AN7" s="57">
        <v>51.91</v>
      </c>
      <c r="AO7" s="57">
        <v>25.49</v>
      </c>
      <c r="AP7" s="57">
        <v>114.39</v>
      </c>
      <c r="AQ7" s="57">
        <v>108.08</v>
      </c>
      <c r="AR7" s="57">
        <v>102.95</v>
      </c>
      <c r="AS7" s="57">
        <v>122.35</v>
      </c>
      <c r="AT7" s="57">
        <v>119.77</v>
      </c>
      <c r="AU7" s="57">
        <v>605.5</v>
      </c>
      <c r="AV7" s="57">
        <v>551.42999999999995</v>
      </c>
      <c r="AW7" s="57">
        <v>687.99</v>
      </c>
      <c r="AX7" s="57">
        <v>655.75</v>
      </c>
      <c r="AY7" s="57">
        <v>578.19000000000005</v>
      </c>
      <c r="AZ7" s="57">
        <v>420.52</v>
      </c>
      <c r="BA7" s="57">
        <v>1075.49</v>
      </c>
      <c r="BB7" s="57">
        <v>1024.6099999999999</v>
      </c>
      <c r="BC7" s="57">
        <v>964.79</v>
      </c>
      <c r="BD7" s="57">
        <v>902.53</v>
      </c>
      <c r="BE7" s="57">
        <v>837.06</v>
      </c>
      <c r="BF7" s="57">
        <v>222.22</v>
      </c>
      <c r="BG7" s="57">
        <v>216.41</v>
      </c>
      <c r="BH7" s="57">
        <v>208.47</v>
      </c>
      <c r="BI7" s="57">
        <v>193.85</v>
      </c>
      <c r="BJ7" s="57">
        <v>204.31</v>
      </c>
      <c r="BK7" s="57">
        <v>238.81</v>
      </c>
      <c r="BL7" s="57">
        <v>107.82</v>
      </c>
      <c r="BM7" s="57">
        <v>109.7</v>
      </c>
      <c r="BN7" s="57">
        <v>110.81</v>
      </c>
      <c r="BO7" s="57">
        <v>118.08</v>
      </c>
      <c r="BP7" s="57">
        <v>122.66</v>
      </c>
      <c r="BQ7" s="57">
        <v>109.19</v>
      </c>
      <c r="BR7" s="57">
        <v>105.24</v>
      </c>
      <c r="BS7" s="57">
        <v>105.71</v>
      </c>
      <c r="BT7" s="57">
        <v>105.06</v>
      </c>
      <c r="BU7" s="57">
        <v>106.98</v>
      </c>
      <c r="BV7" s="57">
        <v>115</v>
      </c>
      <c r="BW7" s="57">
        <v>18.98</v>
      </c>
      <c r="BX7" s="57">
        <v>18.62</v>
      </c>
      <c r="BY7" s="57">
        <v>18.489999999999998</v>
      </c>
      <c r="BZ7" s="57">
        <v>17.36</v>
      </c>
      <c r="CA7" s="57">
        <v>16.760000000000002</v>
      </c>
      <c r="CB7" s="57">
        <v>25.13</v>
      </c>
      <c r="CC7" s="57">
        <v>26.03</v>
      </c>
      <c r="CD7" s="57">
        <v>25.98</v>
      </c>
      <c r="CE7" s="57">
        <v>26.84</v>
      </c>
      <c r="CF7" s="57">
        <v>26.08</v>
      </c>
      <c r="CG7" s="57">
        <v>18.600000000000001</v>
      </c>
      <c r="CH7" s="57">
        <v>36.380000000000003</v>
      </c>
      <c r="CI7" s="57">
        <v>36.64</v>
      </c>
      <c r="CJ7" s="57">
        <v>38.92</v>
      </c>
      <c r="CK7" s="57">
        <v>39.86</v>
      </c>
      <c r="CL7" s="57">
        <v>42.12</v>
      </c>
      <c r="CM7" s="57">
        <v>40.97</v>
      </c>
      <c r="CN7" s="57">
        <v>40.69</v>
      </c>
      <c r="CO7" s="57">
        <v>40.67</v>
      </c>
      <c r="CP7" s="57">
        <v>40.89</v>
      </c>
      <c r="CQ7" s="57">
        <v>41.59</v>
      </c>
      <c r="CR7" s="57">
        <v>55.21</v>
      </c>
      <c r="CS7" s="57">
        <v>78.84</v>
      </c>
      <c r="CT7" s="57">
        <v>78.84</v>
      </c>
      <c r="CU7" s="57">
        <v>78.84</v>
      </c>
      <c r="CV7" s="57">
        <v>78.84</v>
      </c>
      <c r="CW7" s="57">
        <v>78.84</v>
      </c>
      <c r="CX7" s="57">
        <v>63.26</v>
      </c>
      <c r="CY7" s="57">
        <v>62.7</v>
      </c>
      <c r="CZ7" s="57">
        <v>62.59</v>
      </c>
      <c r="DA7" s="57">
        <v>61.76</v>
      </c>
      <c r="DB7" s="57">
        <v>62.75</v>
      </c>
      <c r="DC7" s="57">
        <v>77.39</v>
      </c>
      <c r="DD7" s="57">
        <v>37.25</v>
      </c>
      <c r="DE7" s="57">
        <v>39.590000000000003</v>
      </c>
      <c r="DF7" s="57">
        <v>41.86</v>
      </c>
      <c r="DG7" s="57">
        <v>44.14</v>
      </c>
      <c r="DH7" s="57">
        <v>46.24</v>
      </c>
      <c r="DI7" s="57">
        <v>54.49</v>
      </c>
      <c r="DJ7" s="57">
        <v>55.39</v>
      </c>
      <c r="DK7" s="57">
        <v>55.25</v>
      </c>
      <c r="DL7" s="57">
        <v>57.11</v>
      </c>
      <c r="DM7" s="57">
        <v>57.57</v>
      </c>
      <c r="DN7" s="57">
        <v>59.23</v>
      </c>
      <c r="DO7" s="57">
        <v>38.03</v>
      </c>
      <c r="DP7" s="57">
        <v>38.03</v>
      </c>
      <c r="DQ7" s="57">
        <v>38.03</v>
      </c>
      <c r="DR7" s="57">
        <v>38.03</v>
      </c>
      <c r="DS7" s="57">
        <v>38.03</v>
      </c>
      <c r="DT7" s="57">
        <v>42</v>
      </c>
      <c r="DU7" s="57">
        <v>43.33</v>
      </c>
      <c r="DV7" s="57">
        <v>44.05</v>
      </c>
      <c r="DW7" s="57">
        <v>51.87</v>
      </c>
      <c r="DX7" s="57">
        <v>52.33</v>
      </c>
      <c r="DY7" s="57">
        <v>47.77</v>
      </c>
      <c r="DZ7" s="57">
        <v>0</v>
      </c>
      <c r="EA7" s="57">
        <v>0</v>
      </c>
      <c r="EB7" s="57">
        <v>0</v>
      </c>
      <c r="EC7" s="57">
        <v>0</v>
      </c>
      <c r="ED7" s="57">
        <v>0</v>
      </c>
      <c r="EE7" s="57">
        <v>0.48</v>
      </c>
      <c r="EF7" s="57">
        <v>0.52</v>
      </c>
      <c r="EG7" s="57">
        <v>1.3</v>
      </c>
      <c r="EH7" s="57">
        <v>0.28000000000000003</v>
      </c>
      <c r="EI7" s="57">
        <v>0.77</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107.4</v>
      </c>
      <c r="V11" s="65">
        <f>IF(U6="-",NA(),U6)</f>
        <v>109.07</v>
      </c>
      <c r="W11" s="65">
        <f>IF(V6="-",NA(),V6)</f>
        <v>112.04</v>
      </c>
      <c r="X11" s="65">
        <f>IF(W6="-",NA(),W6)</f>
        <v>116.63</v>
      </c>
      <c r="Y11" s="65">
        <f>IF(X6="-",NA(),X6)</f>
        <v>120.88</v>
      </c>
      <c r="AE11" s="64" t="s">
        <v>23</v>
      </c>
      <c r="AF11" s="65">
        <f>IF(AE6="-",NA(),AE6)</f>
        <v>95.48</v>
      </c>
      <c r="AG11" s="65">
        <f>IF(AF6="-",NA(),AF6)</f>
        <v>86.69</v>
      </c>
      <c r="AH11" s="65">
        <f>IF(AG6="-",NA(),AG6)</f>
        <v>74.44</v>
      </c>
      <c r="AI11" s="65">
        <f>IF(AH6="-",NA(),AH6)</f>
        <v>58.72</v>
      </c>
      <c r="AJ11" s="65">
        <f>IF(AI6="-",NA(),AI6)</f>
        <v>39.47</v>
      </c>
      <c r="AP11" s="64" t="s">
        <v>23</v>
      </c>
      <c r="AQ11" s="65">
        <f>IF(AP6="-",NA(),AP6)</f>
        <v>114.39</v>
      </c>
      <c r="AR11" s="65">
        <f>IF(AQ6="-",NA(),AQ6)</f>
        <v>108.08</v>
      </c>
      <c r="AS11" s="65">
        <f>IF(AR6="-",NA(),AR6)</f>
        <v>102.95</v>
      </c>
      <c r="AT11" s="65">
        <f>IF(AS6="-",NA(),AS6)</f>
        <v>122.35</v>
      </c>
      <c r="AU11" s="65">
        <f>IF(AT6="-",NA(),AT6)</f>
        <v>119.77</v>
      </c>
      <c r="BA11" s="64" t="s">
        <v>23</v>
      </c>
      <c r="BB11" s="65">
        <f>IF(BA6="-",NA(),BA6)</f>
        <v>1075.49</v>
      </c>
      <c r="BC11" s="65">
        <f>IF(BB6="-",NA(),BB6)</f>
        <v>1024.6099999999999</v>
      </c>
      <c r="BD11" s="65">
        <f>IF(BC6="-",NA(),BC6)</f>
        <v>964.79</v>
      </c>
      <c r="BE11" s="65">
        <f>IF(BD6="-",NA(),BD6)</f>
        <v>902.53</v>
      </c>
      <c r="BF11" s="65">
        <f>IF(BE6="-",NA(),BE6)</f>
        <v>837.06</v>
      </c>
      <c r="BL11" s="64" t="s">
        <v>23</v>
      </c>
      <c r="BM11" s="65">
        <f>IF(BL6="-",NA(),BL6)</f>
        <v>107.82</v>
      </c>
      <c r="BN11" s="65">
        <f>IF(BM6="-",NA(),BM6)</f>
        <v>109.7</v>
      </c>
      <c r="BO11" s="65">
        <f>IF(BN6="-",NA(),BN6)</f>
        <v>110.81</v>
      </c>
      <c r="BP11" s="65">
        <f>IF(BO6="-",NA(),BO6)</f>
        <v>118.08</v>
      </c>
      <c r="BQ11" s="65">
        <f>IF(BP6="-",NA(),BP6)</f>
        <v>122.66</v>
      </c>
      <c r="BW11" s="64" t="s">
        <v>23</v>
      </c>
      <c r="BX11" s="65">
        <f>IF(BW6="-",NA(),BW6)</f>
        <v>18.98</v>
      </c>
      <c r="BY11" s="65">
        <f>IF(BX6="-",NA(),BX6)</f>
        <v>18.62</v>
      </c>
      <c r="BZ11" s="65">
        <f>IF(BY6="-",NA(),BY6)</f>
        <v>18.489999999999998</v>
      </c>
      <c r="CA11" s="65">
        <f>IF(BZ6="-",NA(),BZ6)</f>
        <v>17.36</v>
      </c>
      <c r="CB11" s="65">
        <f>IF(CA6="-",NA(),CA6)</f>
        <v>16.760000000000002</v>
      </c>
      <c r="CH11" s="64" t="s">
        <v>23</v>
      </c>
      <c r="CI11" s="65">
        <f>IF(CH6="-",NA(),CH6)</f>
        <v>36.380000000000003</v>
      </c>
      <c r="CJ11" s="65">
        <f>IF(CI6="-",NA(),CI6)</f>
        <v>36.64</v>
      </c>
      <c r="CK11" s="65">
        <f>IF(CJ6="-",NA(),CJ6)</f>
        <v>38.92</v>
      </c>
      <c r="CL11" s="65">
        <f>IF(CK6="-",NA(),CK6)</f>
        <v>39.86</v>
      </c>
      <c r="CM11" s="65">
        <f>IF(CL6="-",NA(),CL6)</f>
        <v>42.12</v>
      </c>
      <c r="CS11" s="64" t="s">
        <v>23</v>
      </c>
      <c r="CT11" s="65">
        <f>IF(CS6="-",NA(),CS6)</f>
        <v>78.84</v>
      </c>
      <c r="CU11" s="65">
        <f>IF(CT6="-",NA(),CT6)</f>
        <v>78.84</v>
      </c>
      <c r="CV11" s="65">
        <f>IF(CU6="-",NA(),CU6)</f>
        <v>78.84</v>
      </c>
      <c r="CW11" s="65">
        <f>IF(CV6="-",NA(),CV6)</f>
        <v>78.84</v>
      </c>
      <c r="CX11" s="65">
        <f>IF(CW6="-",NA(),CW6)</f>
        <v>78.84</v>
      </c>
      <c r="DD11" s="64" t="s">
        <v>23</v>
      </c>
      <c r="DE11" s="65">
        <f>IF(DD6="-",NA(),DD6)</f>
        <v>37.25</v>
      </c>
      <c r="DF11" s="65">
        <f>IF(DE6="-",NA(),DE6)</f>
        <v>39.590000000000003</v>
      </c>
      <c r="DG11" s="65">
        <f>IF(DF6="-",NA(),DF6)</f>
        <v>41.86</v>
      </c>
      <c r="DH11" s="65">
        <f>IF(DG6="-",NA(),DG6)</f>
        <v>44.14</v>
      </c>
      <c r="DI11" s="65">
        <f>IF(DH6="-",NA(),DH6)</f>
        <v>46.24</v>
      </c>
      <c r="DO11" s="64" t="s">
        <v>23</v>
      </c>
      <c r="DP11" s="65">
        <f>IF(DO6="-",NA(),DO6)</f>
        <v>38.03</v>
      </c>
      <c r="DQ11" s="65">
        <f>IF(DP6="-",NA(),DP6)</f>
        <v>38.03</v>
      </c>
      <c r="DR11" s="65">
        <f>IF(DQ6="-",NA(),DQ6)</f>
        <v>38.03</v>
      </c>
      <c r="DS11" s="65">
        <f>IF(DR6="-",NA(),DR6)</f>
        <v>38.03</v>
      </c>
      <c r="DT11" s="65">
        <f>IF(DS6="-",NA(),DS6)</f>
        <v>38.03</v>
      </c>
      <c r="DZ11" s="64" t="s">
        <v>23</v>
      </c>
      <c r="EA11" s="65">
        <f>IF(DZ6="-",NA(),DZ6)</f>
        <v>0</v>
      </c>
      <c r="EB11" s="65">
        <f>IF(EA6="-",NA(),EA6)</f>
        <v>0</v>
      </c>
      <c r="EC11" s="65">
        <f>IF(EB6="-",NA(),EB6)</f>
        <v>0</v>
      </c>
      <c r="ED11" s="65">
        <f>IF(EC6="-",NA(),EC6)</f>
        <v>0</v>
      </c>
      <c r="EE11" s="65">
        <f>IF(ED6="-",NA(),ED6)</f>
        <v>0</v>
      </c>
    </row>
    <row r="12" spans="1:140" x14ac:dyDescent="0.15">
      <c r="T12" s="64" t="s">
        <v>24</v>
      </c>
      <c r="U12" s="65">
        <f>IF(Y6="-",NA(),Y6)</f>
        <v>119.31</v>
      </c>
      <c r="V12" s="65">
        <f>IF(Z6="-",NA(),Z6)</f>
        <v>116.37</v>
      </c>
      <c r="W12" s="65">
        <f>IF(AA6="-",NA(),AA6)</f>
        <v>117.28</v>
      </c>
      <c r="X12" s="65">
        <f>IF(AB6="-",NA(),AB6)</f>
        <v>116.96</v>
      </c>
      <c r="Y12" s="65">
        <f>IF(AC6="-",NA(),AC6)</f>
        <v>117.47</v>
      </c>
      <c r="AE12" s="64" t="s">
        <v>24</v>
      </c>
      <c r="AF12" s="65">
        <f>IF(AJ6="-",NA(),AJ6)</f>
        <v>50.52</v>
      </c>
      <c r="AG12" s="65">
        <f t="shared" ref="AG12:AJ12" si="10">IF(AK6="-",NA(),AK6)</f>
        <v>52.25</v>
      </c>
      <c r="AH12" s="65">
        <f t="shared" si="10"/>
        <v>53.3</v>
      </c>
      <c r="AI12" s="65">
        <f t="shared" si="10"/>
        <v>50.25</v>
      </c>
      <c r="AJ12" s="65">
        <f t="shared" si="10"/>
        <v>51.91</v>
      </c>
      <c r="AP12" s="64" t="s">
        <v>24</v>
      </c>
      <c r="AQ12" s="65">
        <f>IF(AU6="-",NA(),AU6)</f>
        <v>605.5</v>
      </c>
      <c r="AR12" s="65">
        <f t="shared" ref="AR12:AU12" si="11">IF(AV6="-",NA(),AV6)</f>
        <v>551.42999999999995</v>
      </c>
      <c r="AS12" s="65">
        <f t="shared" si="11"/>
        <v>687.99</v>
      </c>
      <c r="AT12" s="65">
        <f t="shared" si="11"/>
        <v>655.75</v>
      </c>
      <c r="AU12" s="65">
        <f t="shared" si="11"/>
        <v>578.19000000000005</v>
      </c>
      <c r="BA12" s="64" t="s">
        <v>24</v>
      </c>
      <c r="BB12" s="65">
        <f>IF(BF6="-",NA(),BF6)</f>
        <v>222.22</v>
      </c>
      <c r="BC12" s="65">
        <f t="shared" ref="BC12:BF12" si="12">IF(BG6="-",NA(),BG6)</f>
        <v>216.41</v>
      </c>
      <c r="BD12" s="65">
        <f t="shared" si="12"/>
        <v>208.47</v>
      </c>
      <c r="BE12" s="65">
        <f t="shared" si="12"/>
        <v>193.85</v>
      </c>
      <c r="BF12" s="65">
        <f t="shared" si="12"/>
        <v>204.31</v>
      </c>
      <c r="BL12" s="64" t="s">
        <v>24</v>
      </c>
      <c r="BM12" s="65">
        <f>IF(BQ6="-",NA(),BQ6)</f>
        <v>109.19</v>
      </c>
      <c r="BN12" s="65">
        <f t="shared" ref="BN12:BQ12" si="13">IF(BR6="-",NA(),BR6)</f>
        <v>105.24</v>
      </c>
      <c r="BO12" s="65">
        <f t="shared" si="13"/>
        <v>105.71</v>
      </c>
      <c r="BP12" s="65">
        <f t="shared" si="13"/>
        <v>105.06</v>
      </c>
      <c r="BQ12" s="65">
        <f t="shared" si="13"/>
        <v>106.98</v>
      </c>
      <c r="BW12" s="64" t="s">
        <v>24</v>
      </c>
      <c r="BX12" s="65">
        <f>IF(CB6="-",NA(),CB6)</f>
        <v>25.13</v>
      </c>
      <c r="BY12" s="65">
        <f t="shared" ref="BY12:CB12" si="14">IF(CC6="-",NA(),CC6)</f>
        <v>26.03</v>
      </c>
      <c r="BZ12" s="65">
        <f t="shared" si="14"/>
        <v>25.98</v>
      </c>
      <c r="CA12" s="65">
        <f t="shared" si="14"/>
        <v>26.84</v>
      </c>
      <c r="CB12" s="65">
        <f t="shared" si="14"/>
        <v>26.08</v>
      </c>
      <c r="CH12" s="64" t="s">
        <v>24</v>
      </c>
      <c r="CI12" s="65">
        <f>IF(CM6="-",NA(),CM6)</f>
        <v>40.97</v>
      </c>
      <c r="CJ12" s="65">
        <f t="shared" ref="CJ12:CM12" si="15">IF(CN6="-",NA(),CN6)</f>
        <v>40.69</v>
      </c>
      <c r="CK12" s="65">
        <f t="shared" si="15"/>
        <v>40.67</v>
      </c>
      <c r="CL12" s="65">
        <f t="shared" si="15"/>
        <v>40.89</v>
      </c>
      <c r="CM12" s="65">
        <f t="shared" si="15"/>
        <v>41.59</v>
      </c>
      <c r="CS12" s="64" t="s">
        <v>24</v>
      </c>
      <c r="CT12" s="65">
        <f>IF(CX6="-",NA(),CX6)</f>
        <v>63.26</v>
      </c>
      <c r="CU12" s="65">
        <f t="shared" ref="CU12:CX12" si="16">IF(CY6="-",NA(),CY6)</f>
        <v>62.7</v>
      </c>
      <c r="CV12" s="65">
        <f t="shared" si="16"/>
        <v>62.59</v>
      </c>
      <c r="CW12" s="65">
        <f t="shared" si="16"/>
        <v>61.76</v>
      </c>
      <c r="CX12" s="65">
        <f t="shared" si="16"/>
        <v>62.75</v>
      </c>
      <c r="DD12" s="64" t="s">
        <v>24</v>
      </c>
      <c r="DE12" s="65">
        <f>IF(DI6="-",NA(),DI6)</f>
        <v>54.49</v>
      </c>
      <c r="DF12" s="65">
        <f t="shared" ref="DF12:DI12" si="17">IF(DJ6="-",NA(),DJ6)</f>
        <v>55.39</v>
      </c>
      <c r="DG12" s="65">
        <f t="shared" si="17"/>
        <v>55.25</v>
      </c>
      <c r="DH12" s="65">
        <f t="shared" si="17"/>
        <v>57.11</v>
      </c>
      <c r="DI12" s="65">
        <f t="shared" si="17"/>
        <v>57.57</v>
      </c>
      <c r="DO12" s="64" t="s">
        <v>24</v>
      </c>
      <c r="DP12" s="65">
        <f>IF(DT6="-",NA(),DT6)</f>
        <v>42</v>
      </c>
      <c r="DQ12" s="65">
        <f t="shared" ref="DQ12:DT12" si="18">IF(DU6="-",NA(),DU6)</f>
        <v>43.33</v>
      </c>
      <c r="DR12" s="65">
        <f t="shared" si="18"/>
        <v>44.05</v>
      </c>
      <c r="DS12" s="65">
        <f t="shared" si="18"/>
        <v>51.87</v>
      </c>
      <c r="DT12" s="65">
        <f t="shared" si="18"/>
        <v>52.33</v>
      </c>
      <c r="DZ12" s="64" t="s">
        <v>24</v>
      </c>
      <c r="EA12" s="65">
        <f>IF(EE6="-",NA(),EE6)</f>
        <v>0.48</v>
      </c>
      <c r="EB12" s="65">
        <f t="shared" ref="EB12:EE12" si="19">IF(EF6="-",NA(),EF6)</f>
        <v>0.52</v>
      </c>
      <c r="EC12" s="65">
        <f t="shared" si="19"/>
        <v>1.3</v>
      </c>
      <c r="ED12" s="65">
        <f t="shared" si="19"/>
        <v>0.28000000000000003</v>
      </c>
      <c r="EE12" s="65">
        <f t="shared" si="19"/>
        <v>0.77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000834 岸菜 耕平</cp:lastModifiedBy>
  <dcterms:created xsi:type="dcterms:W3CDTF">2020-12-04T03:43:21Z</dcterms:created>
  <dcterms:modified xsi:type="dcterms:W3CDTF">2021-02-12T03:02:00Z</dcterms:modified>
  <cp:category/>
</cp:coreProperties>
</file>