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上下水道課\旧・上下水道課\経営比較分析表の策定及び公表\2019（R1）\"/>
    </mc:Choice>
  </mc:AlternateContent>
  <workbookProtection workbookAlgorithmName="SHA-512" workbookHashValue="uZ4qFv4wwqyX6IPr7iGFf7cmkd0jwMttfYtQN9kQnVY1pw6SnGOItzMlgZnL7NBrSfE4ACH/i/i3m/ExJ0gqJQ==" workbookSaltValue="Hn/qyBcH8qw8fOlhDmS/V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<sst xmlns="http://schemas.openxmlformats.org/spreadsheetml/2006/main" count="228" uniqueCount="114">
  <si>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</si>
  <si>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</si>
  <si>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</si>
  <si>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</si>
  <si>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</si>
  <si>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</si>
  <si>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</si>
  <si>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</si>
  <si>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</si>
  <si>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</si>
  <si>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</si>
  <si>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</si>
  <si>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</si>
  <si>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</si>
  <si>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</si>
  <si>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</si>
  <si>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</si>
  <si>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</si>
  <si>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</si>
  <si>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</si>
  <si>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</si>
  <si>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</si>
  <si>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</si>
  <si>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</si>
  <si>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</si>
  <si>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</si>
  <si>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</si>
  <si>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</si>
  <si>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</si>
  <si>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</si>
  <si>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</si>
  <si>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</si>
  <si>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</si>
  <si>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</si>
  <si>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</si>
  <si>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</si>
  <si>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</si>
  <si>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</si>
  <si>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</si>
  <si>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</si>
  <si>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</si>
  <si>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</si>
  <si>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</si>
  <si>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</si>
  <si>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</si>
  <si>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</si>
  <si>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</si>
  <si>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</si>
  <si>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</si>
  <si>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</si>
  <si>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</si>
  <si>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</si>
  <si>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</si>
  <si>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</si>
  <si>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</si>
  <si>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</si>
  <si>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</si>
  <si>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</si>
  <si>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</si>
  <si>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</si>
  <si>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</si>
  <si>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</si>
  <si>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</si>
  <si>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</si>
  <si>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</si>
  <si>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</si>
  <si>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</si>
  <si>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</si>
  <si>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</si>
  <si>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</si>
  <si>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</si>
  <si>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</si>
  <si>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</si>
  <si>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</si>
  <si>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</si>
  <si>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</si>
  <si>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</si>
  <si>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</si>
  <si>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</si>
  <si>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</si>
  <si>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</si>
  <si>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</si>
  <si>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</si>
  <si>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</si>
  <si>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</si>
  <si>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</si>
  <si>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</si>
  <si>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</si>
  <si>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</si>
  <si>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</si>
  <si>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</si>
  <si>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</si>
  <si>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</si>
  <si>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海田町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</si>
  <si>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</si>
  <si>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</si>
  <si>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</si>
  <si>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</si>
  <si>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</si>
  <si>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</si>
  <si>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</si>
  <si>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</si>
  <si>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</si>
  <si>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</si>
  <si>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</si>
  <si>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</si>
  <si>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</si>
  <si>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</si>
  <si>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</si>
  <si>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</si>
  <si>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</si>
  <si>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単年度収支が黒字を示す100％を超え，健全経営を継続しています。
②累積欠損金比率
　累積欠損金は発生していません。
③流動比率
　類似団体平均値をやや下回っているものの，指標は300％以上となっているため，支払能力は確保できています。
④企業債残高対給水収益比率
　類似団体平均値と比較すると低くなっています。現在は経営を圧迫しない投資規模となっていますが，今後の施設更新に伴い上昇が見込まれます。
⑤料金回収率
　前年度と比較すると改善しています。100％を超えており，経営に必要な経費を料金で賄えています。
⑥給水原価
　類似団体平均値と比較すると低くなっています。施設更新に伴う費用の増加により年々緩やかな増加傾向にあります。
⑦施設利用率
　全国平均や類似団体平均値と比較しても低い水準にあります。将来の施設更新に合わせダウンサイジングを検討する必要があります。
⑧有収率
　前年度と比較するとやや改善しており，類似団体平均値と比較しても良好といえます。</t>
    <rPh sb="227" eb="229">
      <t>カイゼン</t>
    </rPh>
    <rPh sb="240" eb="241">
      <t>コ</t>
    </rPh>
    <rPh sb="316" eb="318">
      <t>ゾウカ</t>
    </rPh>
    <rPh sb="318" eb="320">
      <t>ケイコウ</t>
    </rPh>
    <phoneticPr fontId="4"/>
  </si>
  <si>
    <t>①有形固定資産減価償却率
　年々上昇しており，資産の老朽化が進んでいます。
②管路経年化率
　類似団体平均値と比較すると低くなっています。法定耐用年数を経過した管路は今後も増加する見込みです。
③管路更新率
　管路の更新投資率は類似団体平均値と比較すると高くなっています。今後も計画的に管路の更新を行っていきます。</t>
    <phoneticPr fontId="4"/>
  </si>
  <si>
    <t>　現状における経営状態は比較的良好ですが，水道施設の老朽化が進んでおり，施設の更新や法定耐用年数を経過した老朽化管路の更新等の課題を抱えています。
　今後は，平成31年１月に策定した「海田町水道ビジョン」に基づき，「安心で強靭な海田町の水道を未来へつなぐ」の基本理念を達成できるよう，計画的な施設の更新や定期的な料金体系の見直しを行い，財政基盤の強化を図ります。</t>
    <rPh sb="152" eb="155">
      <t>テイキテキ</t>
    </rPh>
    <rPh sb="161" eb="163">
      <t>ミナオ</t>
    </rPh>
    <rPh sb="165" eb="16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</si>
</sst>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c:v>
                </c:pt>
                <c:pt idx="1">
                  <c:v>1.07</c:v>
                </c:pt>
                <c:pt idx="2">
                  <c:v>0.75</c:v>
                </c:pt>
                <c:pt idx="3">
                  <c:v>0.56000000000000005</c:v>
                </c:pt>
                <c:pt idx="4">
                  <c:v>1.54</c:v>
                </c:pt>
              </c:numCache>
            </c:numRef>
          </c:val>
          <c:extLst>
            <c:ext xmlns:c16="http://schemas.microsoft.com/office/drawing/2014/chart" uri="{C3380CC4-5D6E-409C-BE32-E72D297353CC}">
              <c16:uniqueId val="{00000000-D89F-49BD-9B47-316F42C466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D89F-49BD-9B47-316F42C466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52.25</c:v>
                </c:pt>
                <c:pt idx="1">
                  <c:v>53.58</c:v>
                </c:pt>
                <c:pt idx="2">
                  <c:v>55.08</c:v>
                </c:pt>
                <c:pt idx="3">
                  <c:v>52.29</c:v>
                </c:pt>
                <c:pt idx="4">
                  <c:v>51.69</c:v>
                </c:pt>
              </c:numCache>
            </c:numRef>
          </c:val>
          <c:extLst>
            <c:ext xmlns:c16="http://schemas.microsoft.com/office/drawing/2014/chart" uri="{C3380CC4-5D6E-409C-BE32-E72D297353CC}">
              <c16:uniqueId val="{00000000-330F-43E9-8E5F-9BB183BE765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330F-43E9-8E5F-9BB183BE765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89.13</c:v>
                </c:pt>
                <c:pt idx="1">
                  <c:v>87.33</c:v>
                </c:pt>
                <c:pt idx="2">
                  <c:v>85.67</c:v>
                </c:pt>
                <c:pt idx="3">
                  <c:v>89.57</c:v>
                </c:pt>
                <c:pt idx="4">
                  <c:v>91.03</c:v>
                </c:pt>
              </c:numCache>
            </c:numRef>
          </c:val>
          <c:extLst>
            <c:ext xmlns:c16="http://schemas.microsoft.com/office/drawing/2014/chart" uri="{C3380CC4-5D6E-409C-BE32-E72D297353CC}">
              <c16:uniqueId val="{00000000-36A0-4317-A51D-40C7173E620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36A0-4317-A51D-40C7173E620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116.5</c:v>
                </c:pt>
                <c:pt idx="1">
                  <c:v>116.79</c:v>
                </c:pt>
                <c:pt idx="2">
                  <c:v>112.75</c:v>
                </c:pt>
                <c:pt idx="3">
                  <c:v>110.07</c:v>
                </c:pt>
                <c:pt idx="4">
                  <c:v>119.73</c:v>
                </c:pt>
              </c:numCache>
            </c:numRef>
          </c:val>
          <c:extLst>
            <c:ext xmlns:c16="http://schemas.microsoft.com/office/drawing/2014/chart" uri="{C3380CC4-5D6E-409C-BE32-E72D297353CC}">
              <c16:uniqueId val="{00000000-B39C-48C8-AE7D-468C60F2E3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B39C-48C8-AE7D-468C60F2E3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47.5</c:v>
                </c:pt>
                <c:pt idx="1">
                  <c:v>47.44</c:v>
                </c:pt>
                <c:pt idx="2">
                  <c:v>48.62</c:v>
                </c:pt>
                <c:pt idx="3">
                  <c:v>50.14</c:v>
                </c:pt>
                <c:pt idx="4">
                  <c:v>51.49</c:v>
                </c:pt>
              </c:numCache>
            </c:numRef>
          </c:val>
          <c:extLst>
            <c:ext xmlns:c16="http://schemas.microsoft.com/office/drawing/2014/chart" uri="{C3380CC4-5D6E-409C-BE32-E72D297353CC}">
              <c16:uniqueId val="{00000000-F053-49BD-8C33-E6EEABBC269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F053-49BD-8C33-E6EEABBC269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8.0399999999999991</c:v>
                </c:pt>
                <c:pt idx="1">
                  <c:v>7.83</c:v>
                </c:pt>
                <c:pt idx="2">
                  <c:v>9.8699999999999992</c:v>
                </c:pt>
                <c:pt idx="3">
                  <c:v>10.85</c:v>
                </c:pt>
                <c:pt idx="4">
                  <c:v>11.79</c:v>
                </c:pt>
              </c:numCache>
            </c:numRef>
          </c:val>
          <c:extLst>
            <c:ext xmlns:c16="http://schemas.microsoft.com/office/drawing/2014/chart" uri="{C3380CC4-5D6E-409C-BE32-E72D297353CC}">
              <c16:uniqueId val="{00000000-9ECD-4534-B13E-89D9E07B5B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9ECD-4534-B13E-89D9E07B5B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E7-4686-8108-036E1EB2AF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A2E7-4686-8108-036E1EB2AF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233.51</c:v>
                </c:pt>
                <c:pt idx="1">
                  <c:v>243.44</c:v>
                </c:pt>
                <c:pt idx="2">
                  <c:v>302.74</c:v>
                </c:pt>
                <c:pt idx="3">
                  <c:v>327.58</c:v>
                </c:pt>
                <c:pt idx="4">
                  <c:v>354.13</c:v>
                </c:pt>
              </c:numCache>
            </c:numRef>
          </c:val>
          <c:extLst>
            <c:ext xmlns:c16="http://schemas.microsoft.com/office/drawing/2014/chart" uri="{C3380CC4-5D6E-409C-BE32-E72D297353CC}">
              <c16:uniqueId val="{00000000-D950-4BC3-9818-06A62D920D4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D950-4BC3-9818-06A62D920D4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232.83</c:v>
                </c:pt>
                <c:pt idx="1">
                  <c:v>231.88</c:v>
                </c:pt>
                <c:pt idx="2">
                  <c:v>227.81</c:v>
                </c:pt>
                <c:pt idx="3">
                  <c:v>215.3</c:v>
                </c:pt>
                <c:pt idx="4">
                  <c:v>212.9</c:v>
                </c:pt>
              </c:numCache>
            </c:numRef>
          </c:val>
          <c:extLst>
            <c:ext xmlns:c16="http://schemas.microsoft.com/office/drawing/2014/chart" uri="{C3380CC4-5D6E-409C-BE32-E72D297353CC}">
              <c16:uniqueId val="{00000000-54B1-464B-A82C-2AD1596A4B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54B1-464B-A82C-2AD1596A4B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104.39</c:v>
                </c:pt>
                <c:pt idx="1">
                  <c:v>102.53</c:v>
                </c:pt>
                <c:pt idx="2">
                  <c:v>100.71</c:v>
                </c:pt>
                <c:pt idx="3">
                  <c:v>96.65</c:v>
                </c:pt>
                <c:pt idx="4">
                  <c:v>104.36</c:v>
                </c:pt>
              </c:numCache>
            </c:numRef>
          </c:val>
          <c:extLst>
            <c:ext xmlns:c16="http://schemas.microsoft.com/office/drawing/2014/chart" uri="{C3380CC4-5D6E-409C-BE32-E72D297353CC}">
              <c16:uniqueId val="{00000000-1BF9-487F-98E5-0D1B7F6D6D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1BF9-487F-98E5-0D1B7F6D6D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114.11</c:v>
                </c:pt>
                <c:pt idx="1">
                  <c:v>115.89</c:v>
                </c:pt>
                <c:pt idx="2">
                  <c:v>118.1</c:v>
                </c:pt>
                <c:pt idx="3">
                  <c:v>122.63</c:v>
                </c:pt>
                <c:pt idx="4">
                  <c:v>113.51</c:v>
                </c:pt>
              </c:numCache>
            </c:numRef>
          </c:val>
          <c:extLst>
            <c:ext xmlns:c16="http://schemas.microsoft.com/office/drawing/2014/chart" uri="{C3380CC4-5D6E-409C-BE32-E72D297353CC}">
              <c16:uniqueId val="{00000000-7774-407C-810D-0426ACE9D5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7774-407C-810D-0426ACE9D5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広島県　海田町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30167</v>
      </c>
      <c r="AM8" s="71"/>
      <c r="AN8" s="71"/>
      <c r="AO8" s="71"/>
      <c r="AP8" s="71"/>
      <c r="AQ8" s="71"/>
      <c r="AR8" s="71"/>
      <c r="AS8" s="71"/>
      <c r="AT8" s="67">
        <f>データ!$S$6</f>
        <v>13.79</v>
      </c>
      <c r="AU8" s="68"/>
      <c r="AV8" s="68"/>
      <c r="AW8" s="68"/>
      <c r="AX8" s="68"/>
      <c r="AY8" s="68"/>
      <c r="AZ8" s="68"/>
      <c r="BA8" s="68"/>
      <c r="BB8" s="70">
        <f>データ!$T$6</f>
        <v>2187.6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75.36</v>
      </c>
      <c r="J10" s="68"/>
      <c r="K10" s="68"/>
      <c r="L10" s="68"/>
      <c r="M10" s="68"/>
      <c r="N10" s="68"/>
      <c r="O10" s="69"/>
      <c r="P10" s="70">
        <f>データ!$P$6</f>
        <v>99.18</v>
      </c>
      <c r="Q10" s="70"/>
      <c r="R10" s="70"/>
      <c r="S10" s="70"/>
      <c r="T10" s="70"/>
      <c r="U10" s="70"/>
      <c r="V10" s="70"/>
      <c r="W10" s="71">
        <f>データ!$Q$6</f>
        <v>2090</v>
      </c>
      <c r="X10" s="71"/>
      <c r="Y10" s="71"/>
      <c r="Z10" s="71"/>
      <c r="AA10" s="71"/>
      <c r="AB10" s="71"/>
      <c r="AC10" s="71"/>
      <c r="AD10" s="2"/>
      <c r="AE10" s="2"/>
      <c r="AF10" s="2"/>
      <c r="AG10" s="2"/>
      <c r="AH10" s="4"/>
      <c r="AI10" s="4"/>
      <c r="AJ10" s="4"/>
      <c r="AK10" s="4"/>
      <c r="AL10" s="71">
        <f>データ!$U$6</f>
        <v>29849</v>
      </c>
      <c r="AM10" s="71"/>
      <c r="AN10" s="71"/>
      <c r="AO10" s="71"/>
      <c r="AP10" s="71"/>
      <c r="AQ10" s="71"/>
      <c r="AR10" s="71"/>
      <c r="AS10" s="71"/>
      <c r="AT10" s="67">
        <f>データ!$V$6</f>
        <v>5.46</v>
      </c>
      <c r="AU10" s="68"/>
      <c r="AV10" s="68"/>
      <c r="AW10" s="68"/>
      <c r="AX10" s="68"/>
      <c r="AY10" s="68"/>
      <c r="AZ10" s="68"/>
      <c r="BA10" s="68"/>
      <c r="BB10" s="70">
        <f>データ!$W$6</f>
        <v>5466.85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p6973cEBl13YvbtGQQb4KaXa2x7atfRAFe+NNIhDp3o6wnzjrqcvFsLLwgK+5uCq/m+NGKa7jhYkLeubP1kNg==" saltValue="Nm6Nh+eB9/NIMb2xhSYY1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343048</v>
      </c>
      <c r="D6" s="34">
        <f t="shared" si="3"/>
        <v>46</v>
      </c>
      <c r="E6" s="34">
        <f t="shared" si="3"/>
        <v>1</v>
      </c>
      <c r="F6" s="34">
        <f t="shared" si="3"/>
        <v>0</v>
      </c>
      <c r="G6" s="34">
        <f t="shared" si="3"/>
        <v>1</v>
      </c>
      <c r="H6" s="34" t="str">
        <f t="shared" si="3"/>
        <v>広島県　海田町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75.36</v>
      </c>
      <c r="P6" s="35">
        <f t="shared" si="3"/>
        <v>99.18</v>
      </c>
      <c r="Q6" s="35">
        <f t="shared" si="3"/>
        <v>2090</v>
      </c>
      <c r="R6" s="35">
        <f t="shared" si="3"/>
        <v>30167</v>
      </c>
      <c r="S6" s="35">
        <f t="shared" si="3"/>
        <v>13.79</v>
      </c>
      <c r="T6" s="35">
        <f t="shared" si="3"/>
        <v>2187.6</v>
      </c>
      <c r="U6" s="35">
        <f t="shared" si="3"/>
        <v>29849</v>
      </c>
      <c r="V6" s="35">
        <f t="shared" si="3"/>
        <v>5.46</v>
      </c>
      <c r="W6" s="35">
        <f t="shared" si="3"/>
        <v>5466.85</v>
      </c>
      <c r="X6" s="36">
        <f>IF(X7="",NA(),X7)</f>
        <v>116.5</v>
      </c>
      <c r="Y6" s="36">
        <f t="shared" ref="Y6:AG6" si="4">IF(Y7="",NA(),Y7)</f>
        <v>116.79</v>
      </c>
      <c r="Z6" s="36">
        <f t="shared" si="4"/>
        <v>112.75</v>
      </c>
      <c r="AA6" s="36">
        <f t="shared" si="4"/>
        <v>110.07</v>
      </c>
      <c r="AB6" s="36">
        <f t="shared" si="4"/>
        <v>119.73</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233.51</v>
      </c>
      <c r="AU6" s="36">
        <f t="shared" ref="AU6:BC6" si="6">IF(AU7="",NA(),AU7)</f>
        <v>243.44</v>
      </c>
      <c r="AV6" s="36">
        <f t="shared" si="6"/>
        <v>302.74</v>
      </c>
      <c r="AW6" s="36">
        <f t="shared" si="6"/>
        <v>327.58</v>
      </c>
      <c r="AX6" s="36">
        <f t="shared" si="6"/>
        <v>354.13</v>
      </c>
      <c r="AY6" s="36">
        <f t="shared" si="6"/>
        <v>391.54</v>
      </c>
      <c r="AZ6" s="36">
        <f t="shared" si="6"/>
        <v>384.34</v>
      </c>
      <c r="BA6" s="36">
        <f t="shared" si="6"/>
        <v>359.47</v>
      </c>
      <c r="BB6" s="36">
        <f t="shared" si="6"/>
        <v>369.69</v>
      </c>
      <c r="BC6" s="36">
        <f t="shared" si="6"/>
        <v>379.08</v>
      </c>
      <c r="BD6" s="35" t="str">
        <f>IF(BD7="","",IF(BD7="-","【-】","【"&amp;SUBSTITUTE(TEXT(BD7,"#,##0.00"),"-","△")&amp;"】"))</f>
        <v>【264.97】</v>
      </c>
      <c r="BE6" s="36">
        <f>IF(BE7="",NA(),BE7)</f>
        <v>232.83</v>
      </c>
      <c r="BF6" s="36">
        <f t="shared" ref="BF6:BN6" si="7">IF(BF7="",NA(),BF7)</f>
        <v>231.88</v>
      </c>
      <c r="BG6" s="36">
        <f t="shared" si="7"/>
        <v>227.81</v>
      </c>
      <c r="BH6" s="36">
        <f t="shared" si="7"/>
        <v>215.3</v>
      </c>
      <c r="BI6" s="36">
        <f t="shared" si="7"/>
        <v>212.9</v>
      </c>
      <c r="BJ6" s="36">
        <f t="shared" si="7"/>
        <v>386.97</v>
      </c>
      <c r="BK6" s="36">
        <f t="shared" si="7"/>
        <v>380.58</v>
      </c>
      <c r="BL6" s="36">
        <f t="shared" si="7"/>
        <v>401.79</v>
      </c>
      <c r="BM6" s="36">
        <f t="shared" si="7"/>
        <v>402.99</v>
      </c>
      <c r="BN6" s="36">
        <f t="shared" si="7"/>
        <v>398.98</v>
      </c>
      <c r="BO6" s="35" t="str">
        <f>IF(BO7="","",IF(BO7="-","【-】","【"&amp;SUBSTITUTE(TEXT(BO7,"#,##0.00"),"-","△")&amp;"】"))</f>
        <v>【266.61】</v>
      </c>
      <c r="BP6" s="36">
        <f>IF(BP7="",NA(),BP7)</f>
        <v>104.39</v>
      </c>
      <c r="BQ6" s="36">
        <f t="shared" ref="BQ6:BY6" si="8">IF(BQ7="",NA(),BQ7)</f>
        <v>102.53</v>
      </c>
      <c r="BR6" s="36">
        <f t="shared" si="8"/>
        <v>100.71</v>
      </c>
      <c r="BS6" s="36">
        <f t="shared" si="8"/>
        <v>96.65</v>
      </c>
      <c r="BT6" s="36">
        <f t="shared" si="8"/>
        <v>104.36</v>
      </c>
      <c r="BU6" s="36">
        <f t="shared" si="8"/>
        <v>101.72</v>
      </c>
      <c r="BV6" s="36">
        <f t="shared" si="8"/>
        <v>102.38</v>
      </c>
      <c r="BW6" s="36">
        <f t="shared" si="8"/>
        <v>100.12</v>
      </c>
      <c r="BX6" s="36">
        <f t="shared" si="8"/>
        <v>98.66</v>
      </c>
      <c r="BY6" s="36">
        <f t="shared" si="8"/>
        <v>98.64</v>
      </c>
      <c r="BZ6" s="35" t="str">
        <f>IF(BZ7="","",IF(BZ7="-","【-】","【"&amp;SUBSTITUTE(TEXT(BZ7,"#,##0.00"),"-","△")&amp;"】"))</f>
        <v>【103.24】</v>
      </c>
      <c r="CA6" s="36">
        <f>IF(CA7="",NA(),CA7)</f>
        <v>114.11</v>
      </c>
      <c r="CB6" s="36">
        <f t="shared" ref="CB6:CJ6" si="9">IF(CB7="",NA(),CB7)</f>
        <v>115.89</v>
      </c>
      <c r="CC6" s="36">
        <f t="shared" si="9"/>
        <v>118.1</v>
      </c>
      <c r="CD6" s="36">
        <f t="shared" si="9"/>
        <v>122.63</v>
      </c>
      <c r="CE6" s="36">
        <f t="shared" si="9"/>
        <v>113.51</v>
      </c>
      <c r="CF6" s="36">
        <f t="shared" si="9"/>
        <v>168.2</v>
      </c>
      <c r="CG6" s="36">
        <f t="shared" si="9"/>
        <v>168.67</v>
      </c>
      <c r="CH6" s="36">
        <f t="shared" si="9"/>
        <v>174.97</v>
      </c>
      <c r="CI6" s="36">
        <f t="shared" si="9"/>
        <v>178.59</v>
      </c>
      <c r="CJ6" s="36">
        <f t="shared" si="9"/>
        <v>178.92</v>
      </c>
      <c r="CK6" s="35" t="str">
        <f>IF(CK7="","",IF(CK7="-","【-】","【"&amp;SUBSTITUTE(TEXT(CK7,"#,##0.00"),"-","△")&amp;"】"))</f>
        <v>【168.38】</v>
      </c>
      <c r="CL6" s="36">
        <f>IF(CL7="",NA(),CL7)</f>
        <v>52.25</v>
      </c>
      <c r="CM6" s="36">
        <f t="shared" ref="CM6:CU6" si="10">IF(CM7="",NA(),CM7)</f>
        <v>53.58</v>
      </c>
      <c r="CN6" s="36">
        <f t="shared" si="10"/>
        <v>55.08</v>
      </c>
      <c r="CO6" s="36">
        <f t="shared" si="10"/>
        <v>52.29</v>
      </c>
      <c r="CP6" s="36">
        <f t="shared" si="10"/>
        <v>51.69</v>
      </c>
      <c r="CQ6" s="36">
        <f t="shared" si="10"/>
        <v>54.77</v>
      </c>
      <c r="CR6" s="36">
        <f t="shared" si="10"/>
        <v>54.92</v>
      </c>
      <c r="CS6" s="36">
        <f t="shared" si="10"/>
        <v>55.63</v>
      </c>
      <c r="CT6" s="36">
        <f t="shared" si="10"/>
        <v>55.03</v>
      </c>
      <c r="CU6" s="36">
        <f t="shared" si="10"/>
        <v>55.14</v>
      </c>
      <c r="CV6" s="35" t="str">
        <f>IF(CV7="","",IF(CV7="-","【-】","【"&amp;SUBSTITUTE(TEXT(CV7,"#,##0.00"),"-","△")&amp;"】"))</f>
        <v>【60.00】</v>
      </c>
      <c r="CW6" s="36">
        <f>IF(CW7="",NA(),CW7)</f>
        <v>89.13</v>
      </c>
      <c r="CX6" s="36">
        <f t="shared" ref="CX6:DF6" si="11">IF(CX7="",NA(),CX7)</f>
        <v>87.33</v>
      </c>
      <c r="CY6" s="36">
        <f t="shared" si="11"/>
        <v>85.67</v>
      </c>
      <c r="CZ6" s="36">
        <f t="shared" si="11"/>
        <v>89.57</v>
      </c>
      <c r="DA6" s="36">
        <f t="shared" si="11"/>
        <v>91.03</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47.5</v>
      </c>
      <c r="DI6" s="36">
        <f t="shared" ref="DI6:DQ6" si="12">IF(DI7="",NA(),DI7)</f>
        <v>47.44</v>
      </c>
      <c r="DJ6" s="36">
        <f t="shared" si="12"/>
        <v>48.62</v>
      </c>
      <c r="DK6" s="36">
        <f t="shared" si="12"/>
        <v>50.14</v>
      </c>
      <c r="DL6" s="36">
        <f t="shared" si="12"/>
        <v>51.49</v>
      </c>
      <c r="DM6" s="36">
        <f t="shared" si="12"/>
        <v>47.46</v>
      </c>
      <c r="DN6" s="36">
        <f t="shared" si="12"/>
        <v>48.49</v>
      </c>
      <c r="DO6" s="36">
        <f t="shared" si="12"/>
        <v>48.05</v>
      </c>
      <c r="DP6" s="36">
        <f t="shared" si="12"/>
        <v>48.87</v>
      </c>
      <c r="DQ6" s="36">
        <f t="shared" si="12"/>
        <v>49.92</v>
      </c>
      <c r="DR6" s="35" t="str">
        <f>IF(DR7="","",IF(DR7="-","【-】","【"&amp;SUBSTITUTE(TEXT(DR7,"#,##0.00"),"-","△")&amp;"】"))</f>
        <v>【49.59】</v>
      </c>
      <c r="DS6" s="36">
        <f>IF(DS7="",NA(),DS7)</f>
        <v>8.0399999999999991</v>
      </c>
      <c r="DT6" s="36">
        <f t="shared" ref="DT6:EB6" si="13">IF(DT7="",NA(),DT7)</f>
        <v>7.83</v>
      </c>
      <c r="DU6" s="36">
        <f t="shared" si="13"/>
        <v>9.8699999999999992</v>
      </c>
      <c r="DV6" s="36">
        <f t="shared" si="13"/>
        <v>10.85</v>
      </c>
      <c r="DW6" s="36">
        <f t="shared" si="13"/>
        <v>11.79</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0.9</v>
      </c>
      <c r="EE6" s="36">
        <f t="shared" ref="EE6:EM6" si="14">IF(EE7="",NA(),EE7)</f>
        <v>1.07</v>
      </c>
      <c r="EF6" s="36">
        <f t="shared" si="14"/>
        <v>0.75</v>
      </c>
      <c r="EG6" s="36">
        <f t="shared" si="14"/>
        <v>0.56000000000000005</v>
      </c>
      <c r="EH6" s="36">
        <f t="shared" si="14"/>
        <v>1.54</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343048</v>
      </c>
      <c r="D7" s="38">
        <v>46</v>
      </c>
      <c r="E7" s="38">
        <v>1</v>
      </c>
      <c r="F7" s="38">
        <v>0</v>
      </c>
      <c r="G7" s="38">
        <v>1</v>
      </c>
      <c r="H7" s="38" t="s">
        <v>93</v>
      </c>
      <c r="I7" s="38" t="s">
        <v>94</v>
      </c>
      <c r="J7" s="38" t="s">
        <v>95</v>
      </c>
      <c r="K7" s="38" t="s">
        <v>96</v>
      </c>
      <c r="L7" s="38" t="s">
        <v>97</v>
      </c>
      <c r="M7" s="38" t="s">
        <v>98</v>
      </c>
      <c r="N7" s="39" t="s">
        <v>99</v>
      </c>
      <c r="O7" s="39">
        <v>75.36</v>
      </c>
      <c r="P7" s="39">
        <v>99.18</v>
      </c>
      <c r="Q7" s="39">
        <v>2090</v>
      </c>
      <c r="R7" s="39">
        <v>30167</v>
      </c>
      <c r="S7" s="39">
        <v>13.79</v>
      </c>
      <c r="T7" s="39">
        <v>2187.6</v>
      </c>
      <c r="U7" s="39">
        <v>29849</v>
      </c>
      <c r="V7" s="39">
        <v>5.46</v>
      </c>
      <c r="W7" s="39">
        <v>5466.85</v>
      </c>
      <c r="X7" s="39">
        <v>116.5</v>
      </c>
      <c r="Y7" s="39">
        <v>116.79</v>
      </c>
      <c r="Z7" s="39">
        <v>112.75</v>
      </c>
      <c r="AA7" s="39">
        <v>110.07</v>
      </c>
      <c r="AB7" s="39">
        <v>119.73</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233.51</v>
      </c>
      <c r="AU7" s="39">
        <v>243.44</v>
      </c>
      <c r="AV7" s="39">
        <v>302.74</v>
      </c>
      <c r="AW7" s="39">
        <v>327.58</v>
      </c>
      <c r="AX7" s="39">
        <v>354.13</v>
      </c>
      <c r="AY7" s="39">
        <v>391.54</v>
      </c>
      <c r="AZ7" s="39">
        <v>384.34</v>
      </c>
      <c r="BA7" s="39">
        <v>359.47</v>
      </c>
      <c r="BB7" s="39">
        <v>369.69</v>
      </c>
      <c r="BC7" s="39">
        <v>379.08</v>
      </c>
      <c r="BD7" s="39">
        <v>264.97000000000003</v>
      </c>
      <c r="BE7" s="39">
        <v>232.83</v>
      </c>
      <c r="BF7" s="39">
        <v>231.88</v>
      </c>
      <c r="BG7" s="39">
        <v>227.81</v>
      </c>
      <c r="BH7" s="39">
        <v>215.3</v>
      </c>
      <c r="BI7" s="39">
        <v>212.9</v>
      </c>
      <c r="BJ7" s="39">
        <v>386.97</v>
      </c>
      <c r="BK7" s="39">
        <v>380.58</v>
      </c>
      <c r="BL7" s="39">
        <v>401.79</v>
      </c>
      <c r="BM7" s="39">
        <v>402.99</v>
      </c>
      <c r="BN7" s="39">
        <v>398.98</v>
      </c>
      <c r="BO7" s="39">
        <v>266.61</v>
      </c>
      <c r="BP7" s="39">
        <v>104.39</v>
      </c>
      <c r="BQ7" s="39">
        <v>102.53</v>
      </c>
      <c r="BR7" s="39">
        <v>100.71</v>
      </c>
      <c r="BS7" s="39">
        <v>96.65</v>
      </c>
      <c r="BT7" s="39">
        <v>104.36</v>
      </c>
      <c r="BU7" s="39">
        <v>101.72</v>
      </c>
      <c r="BV7" s="39">
        <v>102.38</v>
      </c>
      <c r="BW7" s="39">
        <v>100.12</v>
      </c>
      <c r="BX7" s="39">
        <v>98.66</v>
      </c>
      <c r="BY7" s="39">
        <v>98.64</v>
      </c>
      <c r="BZ7" s="39">
        <v>103.24</v>
      </c>
      <c r="CA7" s="39">
        <v>114.11</v>
      </c>
      <c r="CB7" s="39">
        <v>115.89</v>
      </c>
      <c r="CC7" s="39">
        <v>118.1</v>
      </c>
      <c r="CD7" s="39">
        <v>122.63</v>
      </c>
      <c r="CE7" s="39">
        <v>113.51</v>
      </c>
      <c r="CF7" s="39">
        <v>168.2</v>
      </c>
      <c r="CG7" s="39">
        <v>168.67</v>
      </c>
      <c r="CH7" s="39">
        <v>174.97</v>
      </c>
      <c r="CI7" s="39">
        <v>178.59</v>
      </c>
      <c r="CJ7" s="39">
        <v>178.92</v>
      </c>
      <c r="CK7" s="39">
        <v>168.38</v>
      </c>
      <c r="CL7" s="39">
        <v>52.25</v>
      </c>
      <c r="CM7" s="39">
        <v>53.58</v>
      </c>
      <c r="CN7" s="39">
        <v>55.08</v>
      </c>
      <c r="CO7" s="39">
        <v>52.29</v>
      </c>
      <c r="CP7" s="39">
        <v>51.69</v>
      </c>
      <c r="CQ7" s="39">
        <v>54.77</v>
      </c>
      <c r="CR7" s="39">
        <v>54.92</v>
      </c>
      <c r="CS7" s="39">
        <v>55.63</v>
      </c>
      <c r="CT7" s="39">
        <v>55.03</v>
      </c>
      <c r="CU7" s="39">
        <v>55.14</v>
      </c>
      <c r="CV7" s="39">
        <v>60</v>
      </c>
      <c r="CW7" s="39">
        <v>89.13</v>
      </c>
      <c r="CX7" s="39">
        <v>87.33</v>
      </c>
      <c r="CY7" s="39">
        <v>85.67</v>
      </c>
      <c r="CZ7" s="39">
        <v>89.57</v>
      </c>
      <c r="DA7" s="39">
        <v>91.03</v>
      </c>
      <c r="DB7" s="39">
        <v>82.89</v>
      </c>
      <c r="DC7" s="39">
        <v>82.66</v>
      </c>
      <c r="DD7" s="39">
        <v>82.04</v>
      </c>
      <c r="DE7" s="39">
        <v>81.900000000000006</v>
      </c>
      <c r="DF7" s="39">
        <v>81.39</v>
      </c>
      <c r="DG7" s="39">
        <v>89.8</v>
      </c>
      <c r="DH7" s="39">
        <v>47.5</v>
      </c>
      <c r="DI7" s="39">
        <v>47.44</v>
      </c>
      <c r="DJ7" s="39">
        <v>48.62</v>
      </c>
      <c r="DK7" s="39">
        <v>50.14</v>
      </c>
      <c r="DL7" s="39">
        <v>51.49</v>
      </c>
      <c r="DM7" s="39">
        <v>47.46</v>
      </c>
      <c r="DN7" s="39">
        <v>48.49</v>
      </c>
      <c r="DO7" s="39">
        <v>48.05</v>
      </c>
      <c r="DP7" s="39">
        <v>48.87</v>
      </c>
      <c r="DQ7" s="39">
        <v>49.92</v>
      </c>
      <c r="DR7" s="39">
        <v>49.59</v>
      </c>
      <c r="DS7" s="39">
        <v>8.0399999999999991</v>
      </c>
      <c r="DT7" s="39">
        <v>7.83</v>
      </c>
      <c r="DU7" s="39">
        <v>9.8699999999999992</v>
      </c>
      <c r="DV7" s="39">
        <v>10.85</v>
      </c>
      <c r="DW7" s="39">
        <v>11.79</v>
      </c>
      <c r="DX7" s="39">
        <v>9.7100000000000009</v>
      </c>
      <c r="DY7" s="39">
        <v>12.79</v>
      </c>
      <c r="DZ7" s="39">
        <v>13.39</v>
      </c>
      <c r="EA7" s="39">
        <v>14.85</v>
      </c>
      <c r="EB7" s="39">
        <v>16.88</v>
      </c>
      <c r="EC7" s="39">
        <v>19.440000000000001</v>
      </c>
      <c r="ED7" s="39">
        <v>0.9</v>
      </c>
      <c r="EE7" s="39">
        <v>1.07</v>
      </c>
      <c r="EF7" s="39">
        <v>0.75</v>
      </c>
      <c r="EG7" s="39">
        <v>0.56000000000000005</v>
      </c>
      <c r="EH7" s="39">
        <v>1.54</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2020-12-04T02:13:44Z</dcterms:created>
  <dcterms:modified xsi:type="dcterms:W3CDTF">2021-02-02T01:26:05Z</dcterms:modified>
  <cp:category/>
</cp:coreProperties>
</file>