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上下水道課\旧・上下水道課\経営比較分析表の策定及び公表\2019（R1）\"/>
    </mc:Choice>
  </mc:AlternateContent>
  <workbookProtection workbookAlgorithmName="SHA-512" workbookHashValue="KMvGkjvv0V+F8RLUo6VtqVE2PfzidrpqB+6X6hOfW024qOvw+o8UOo70jqCUB40Mgire1dhMsR25DtRJIwDYNw==" workbookSaltValue="PYL3M9BNL6MfRFjVVZwcx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<sst xmlns="http://schemas.openxmlformats.org/spreadsheetml/2006/main" count="241" uniqueCount="120">
  <si>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</si>
  <si>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</si>
  <si>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</si>
  <si>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</si>
  <si>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</si>
  <si>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</si>
  <si>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</si>
  <si>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</si>
  <si>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</si>
  <si>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</si>
  <si>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</si>
  <si>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</si>
  <si>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</si>
  <si>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</si>
  <si>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</si>
  <si>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</si>
  <si>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</si>
  <si>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</si>
  <si>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</si>
  <si>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</si>
  <si>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</si>
  <si>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</si>
  <si>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</si>
  <si>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</si>
  <si>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</si>
  <si>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</si>
  <si>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</si>
  <si>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</si>
  <si>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</si>
  <si>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</si>
  <si>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</si>
  <si>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</si>
  <si>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</si>
  <si>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</si>
  <si>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</si>
  <si>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</si>
  <si>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</si>
  <si>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</si>
  <si>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</si>
  <si>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</si>
  <si>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</si>
  <si>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</si>
  <si>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</si>
  <si>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</si>
  <si>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</si>
  <si>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</si>
  <si>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</si>
  <si>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</si>
  <si>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</si>
  <si>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</si>
  <si>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</si>
  <si>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</si>
  <si>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</si>
  <si>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</si>
  <si>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</si>
  <si>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</si>
  <si>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</si>
  <si>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</si>
  <si>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</si>
  <si>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</si>
  <si>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</si>
  <si>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</si>
  <si>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</si>
  <si>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</si>
  <si>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</si>
  <si>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</si>
  <si>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</si>
  <si>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</si>
  <si>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</si>
  <si>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</si>
  <si>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</si>
  <si>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</si>
  <si>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</si>
  <si>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</si>
  <si>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</si>
  <si>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</si>
  <si>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</si>
  <si>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</si>
  <si>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</si>
  <si>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</si>
  <si>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</si>
  <si>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</si>
  <si>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</si>
  <si>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</si>
  <si>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</si>
  <si>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</si>
  <si>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</si>
  <si>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</si>
  <si>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</si>
  <si>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</si>
  <si>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</si>
  <si>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</si>
  <si>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</si>
  <si>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</si>
  <si>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</si>
  <si>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</si>
  <si>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</si>
  <si>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</si>
  <si>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</si>
  <si>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海田町</t>
  </si>
  <si>
    <t>法非適用</t>
  </si>
  <si>
    <t>下水道事業</t>
  </si>
  <si>
    <t>公共下水道</t>
  </si>
  <si>
    <t>Cb1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</si>
  <si>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</si>
  <si>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</si>
  <si>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</si>
  <si>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</si>
  <si>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</si>
  <si>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</si>
  <si>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</si>
  <si>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</si>
  <si>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</si>
  <si>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</si>
  <si>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</si>
  <si>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</si>
  <si>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</si>
  <si>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30年を経過した管渠等はありますが，標準耐用年数の50年までに約15年程度あり，しばらくは点検・調査（カメラ等）による維持管理で対応します。その中で，長寿命化計画の策定時期を検討していきます。
　</t>
    <phoneticPr fontId="17"/>
  </si>
  <si>
    <r>
      <t>　</t>
    </r>
    <r>
      <rPr>
        <sz val="11"/>
        <rFont val="ＭＳ ゴシック"/>
        <family val="3"/>
        <charset val="128"/>
      </rPr>
      <t>令和元年度は，汚水整備は概成しており新規の大型拡張整備が無いため，前年度比の経営諸指標において，一部改善が見受けられます。しかしながら，使用料収入以外の主だった財源が無く依然として繰入金への依存が高く，企業債残高も高水準にあります。</t>
    </r>
    <r>
      <rPr>
        <sz val="11"/>
        <color rgb="FFFF0000"/>
        <rFont val="ＭＳ ゴシック"/>
        <family val="3"/>
        <charset val="128"/>
      </rPr>
      <t xml:space="preserve">
</t>
    </r>
    <r>
      <rPr>
        <sz val="11"/>
        <rFont val="ＭＳ ゴシック"/>
        <family val="3"/>
        <charset val="128"/>
      </rPr>
      <t>①収益的収支比率は，前年度より1.71ポイント減少し，依然として低い水準です。これは，企業債償還金が多いためです。</t>
    </r>
    <r>
      <rPr>
        <sz val="11"/>
        <color rgb="FFFF0000"/>
        <rFont val="ＭＳ ゴシック"/>
        <family val="3"/>
        <charset val="128"/>
      </rPr>
      <t xml:space="preserve">
</t>
    </r>
    <r>
      <rPr>
        <sz val="11"/>
        <rFont val="ＭＳ ゴシック"/>
        <family val="3"/>
        <charset val="128"/>
      </rPr>
      <t>④企業債残高対事業規模比率は，高い水準で推移していますが，年々起債残高は減少しています。汚水処理人口普及率が98％を超え，整備も概成しており，今後も起債残高は減少していく見通しです。</t>
    </r>
    <r>
      <rPr>
        <sz val="11"/>
        <color rgb="FFFF0000"/>
        <rFont val="ＭＳ ゴシック"/>
        <family val="3"/>
        <charset val="128"/>
      </rPr>
      <t xml:space="preserve">
</t>
    </r>
    <r>
      <rPr>
        <sz val="11"/>
        <rFont val="ＭＳ ゴシック"/>
        <family val="3"/>
        <charset val="128"/>
      </rPr>
      <t>⑤経費回収率は，前年度と同様で100％となりました。今後100％を上回るためには，汚水処理費のさらなる削減が必要です。</t>
    </r>
    <r>
      <rPr>
        <sz val="11"/>
        <color rgb="FFFF0000"/>
        <rFont val="ＭＳ ゴシック"/>
        <family val="3"/>
        <charset val="128"/>
      </rPr>
      <t xml:space="preserve">
</t>
    </r>
    <r>
      <rPr>
        <sz val="11"/>
        <rFont val="ＭＳ ゴシック"/>
        <family val="3"/>
        <charset val="128"/>
      </rPr>
      <t>⑥汚水処理原価は，前年度より1.35円（0.8％）増加しています。これは消費税増額によるものです。</t>
    </r>
    <r>
      <rPr>
        <sz val="11"/>
        <color rgb="FFFF0000"/>
        <rFont val="ＭＳ ゴシック"/>
        <family val="3"/>
        <charset val="128"/>
      </rPr>
      <t xml:space="preserve">
</t>
    </r>
    <r>
      <rPr>
        <sz val="11"/>
        <rFont val="ＭＳ ゴシック"/>
        <family val="3"/>
        <charset val="128"/>
      </rPr>
      <t>⑧水洗化率は，前年度より1.95ポイント上昇し97.31%となりました。類似団体平均値より高くなっていますが，水質改善を推進するため，今後も水洗化率向上に努めていきます。</t>
    </r>
    <rPh sb="1" eb="3">
      <t>レイワ</t>
    </rPh>
    <rPh sb="3" eb="4">
      <t>モト</t>
    </rPh>
    <rPh sb="4" eb="6">
      <t>ネンド</t>
    </rPh>
    <rPh sb="8" eb="10">
      <t>オスイ</t>
    </rPh>
    <rPh sb="10" eb="12">
      <t>セイビ</t>
    </rPh>
    <rPh sb="13" eb="14">
      <t>ガイ</t>
    </rPh>
    <rPh sb="14" eb="15">
      <t>ナ</t>
    </rPh>
    <rPh sb="19" eb="21">
      <t>シンキ</t>
    </rPh>
    <rPh sb="22" eb="24">
      <t>オオガタ</t>
    </rPh>
    <rPh sb="24" eb="26">
      <t>カクチョウ</t>
    </rPh>
    <rPh sb="26" eb="28">
      <t>セイビ</t>
    </rPh>
    <rPh sb="29" eb="30">
      <t>ナ</t>
    </rPh>
    <rPh sb="34" eb="38">
      <t>ゼンネンドヒ</t>
    </rPh>
    <rPh sb="39" eb="41">
      <t>ケイエイ</t>
    </rPh>
    <rPh sb="41" eb="42">
      <t>ショ</t>
    </rPh>
    <rPh sb="42" eb="44">
      <t>シヒョウ</t>
    </rPh>
    <rPh sb="49" eb="51">
      <t>イチブ</t>
    </rPh>
    <rPh sb="51" eb="53">
      <t>カイゼン</t>
    </rPh>
    <rPh sb="54" eb="56">
      <t>ミウ</t>
    </rPh>
    <rPh sb="69" eb="72">
      <t>シヨウリョウ</t>
    </rPh>
    <rPh sb="72" eb="74">
      <t>シュウニュウ</t>
    </rPh>
    <rPh sb="74" eb="76">
      <t>イガイ</t>
    </rPh>
    <rPh sb="77" eb="78">
      <t>オモ</t>
    </rPh>
    <rPh sb="81" eb="83">
      <t>ザイゲン</t>
    </rPh>
    <rPh sb="84" eb="85">
      <t>ナ</t>
    </rPh>
    <rPh sb="86" eb="88">
      <t>イゼン</t>
    </rPh>
    <rPh sb="91" eb="93">
      <t>クリイレ</t>
    </rPh>
    <rPh sb="93" eb="94">
      <t>キン</t>
    </rPh>
    <rPh sb="96" eb="98">
      <t>イゾン</t>
    </rPh>
    <rPh sb="99" eb="100">
      <t>タカ</t>
    </rPh>
    <rPh sb="102" eb="104">
      <t>キギョウ</t>
    </rPh>
    <rPh sb="104" eb="105">
      <t>サイ</t>
    </rPh>
    <rPh sb="105" eb="107">
      <t>ザンダカ</t>
    </rPh>
    <rPh sb="108" eb="111">
      <t>コウスイジュン</t>
    </rPh>
    <rPh sb="141" eb="143">
      <t>ゲンショウ</t>
    </rPh>
    <rPh sb="145" eb="147">
      <t>イゼン</t>
    </rPh>
    <rPh sb="152" eb="154">
      <t>スイジュン</t>
    </rPh>
    <rPh sb="280" eb="282">
      <t>ドウヨウ</t>
    </rPh>
    <rPh sb="294" eb="296">
      <t>コンゴ</t>
    </rPh>
    <rPh sb="301" eb="303">
      <t>ウワマワ</t>
    </rPh>
    <rPh sb="309" eb="311">
      <t>オスイ</t>
    </rPh>
    <rPh sb="311" eb="313">
      <t>ショリ</t>
    </rPh>
    <rPh sb="313" eb="314">
      <t>ヒ</t>
    </rPh>
    <rPh sb="319" eb="321">
      <t>サクゲン</t>
    </rPh>
    <rPh sb="322" eb="324">
      <t>ヒツヨウ</t>
    </rPh>
    <rPh sb="337" eb="340">
      <t>ゼンネンド</t>
    </rPh>
    <rPh sb="346" eb="347">
      <t>エン</t>
    </rPh>
    <rPh sb="353" eb="355">
      <t>ゾウカ</t>
    </rPh>
    <rPh sb="364" eb="367">
      <t>ショウヒゼイ</t>
    </rPh>
    <rPh sb="367" eb="369">
      <t>ゾウガク</t>
    </rPh>
    <rPh sb="385" eb="388">
      <t>ゼンネンド</t>
    </rPh>
    <rPh sb="398" eb="400">
      <t>ジョウショウ</t>
    </rPh>
    <phoneticPr fontId="17"/>
  </si>
  <si>
    <r>
      <t>　</t>
    </r>
    <r>
      <rPr>
        <sz val="11"/>
        <rFont val="ＭＳ ゴシック"/>
        <family val="3"/>
        <charset val="128"/>
      </rPr>
      <t>令和元年度の下水道使用料収入は，人口増加に伴う一般使用料の増加と消費税増税により2.3％増収となっています。経営指標は，汚水整備が概成しており新規の大型拡張整備が無いため改善傾向にあります。しかし，経営状況は依然として厳しいままであり，平成30年度より一般会計繰入基準の高資本費対策に要する経費について適用除外となったため，今後一層の経費節減と下水道使用料金改定についての検討も必要となります。</t>
    </r>
    <r>
      <rPr>
        <sz val="11"/>
        <color rgb="FFFF0000"/>
        <rFont val="ＭＳ ゴシック"/>
        <family val="3"/>
        <charset val="128"/>
      </rPr>
      <t xml:space="preserve">
</t>
    </r>
    <r>
      <rPr>
        <sz val="11"/>
        <rFont val="ＭＳ ゴシック"/>
        <family val="3"/>
        <charset val="128"/>
      </rPr>
      <t>　水洗化率は類似団体平均値を上回るものの，その伸びは緩やかです。未接続者への接続啓発活動を継続し，水洗化率の向上を図ります。</t>
    </r>
    <r>
      <rPr>
        <sz val="11"/>
        <color rgb="FFFF0000"/>
        <rFont val="ＭＳ ゴシック"/>
        <family val="3"/>
        <charset val="128"/>
      </rPr>
      <t xml:space="preserve">
　</t>
    </r>
    <r>
      <rPr>
        <sz val="11"/>
        <rFont val="ＭＳ ゴシック"/>
        <family val="3"/>
        <charset val="128"/>
      </rPr>
      <t>また，設計基準・技術基準の見直しや新技術の採用等により，建設・改良に要するコスト縮減に努めていきます。
　今後も徹底した効率化，経営健全化を行ないつつ，公営企業会計への移行を促進してまいります。</t>
    </r>
    <rPh sb="1" eb="3">
      <t>レイワ</t>
    </rPh>
    <rPh sb="3" eb="4">
      <t>モト</t>
    </rPh>
    <rPh sb="33" eb="36">
      <t>ショウヒゼイ</t>
    </rPh>
    <rPh sb="45" eb="46">
      <t>ゾウ</t>
    </rPh>
    <rPh sb="88" eb="90">
      <t>ケイコウ</t>
    </rPh>
    <rPh sb="100" eb="102">
      <t>ケイエイ</t>
    </rPh>
    <rPh sb="102" eb="104">
      <t>ジョウキョウ</t>
    </rPh>
    <rPh sb="105" eb="107">
      <t>イゼン</t>
    </rPh>
    <rPh sb="110" eb="111">
      <t>キビ</t>
    </rPh>
    <rPh sb="119" eb="121">
      <t>ヘイセイ</t>
    </rPh>
    <rPh sb="123" eb="125">
      <t>ネンド</t>
    </rPh>
    <rPh sb="127" eb="129">
      <t>イッパン</t>
    </rPh>
    <rPh sb="129" eb="131">
      <t>カイケイ</t>
    </rPh>
    <rPh sb="131" eb="133">
      <t>クリイレ</t>
    </rPh>
    <rPh sb="133" eb="135">
      <t>キジュン</t>
    </rPh>
    <rPh sb="136" eb="139">
      <t>コウシホン</t>
    </rPh>
    <rPh sb="139" eb="140">
      <t>ヒ</t>
    </rPh>
    <rPh sb="140" eb="142">
      <t>タイサク</t>
    </rPh>
    <rPh sb="143" eb="144">
      <t>ヨウ</t>
    </rPh>
    <rPh sb="146" eb="148">
      <t>ケイヒ</t>
    </rPh>
    <rPh sb="152" eb="154">
      <t>テキヨウ</t>
    </rPh>
    <rPh sb="154" eb="156">
      <t>ジョガイ</t>
    </rPh>
    <rPh sb="163" eb="165">
      <t>コンゴ</t>
    </rPh>
    <rPh sb="165" eb="167">
      <t>イッソウ</t>
    </rPh>
    <rPh sb="168" eb="170">
      <t>ケイヒ</t>
    </rPh>
    <rPh sb="170" eb="172">
      <t>セツゲン</t>
    </rPh>
    <rPh sb="173" eb="176">
      <t>ゲスイドウ</t>
    </rPh>
    <rPh sb="176" eb="179">
      <t>シヨウリョウ</t>
    </rPh>
    <rPh sb="179" eb="180">
      <t>キン</t>
    </rPh>
    <rPh sb="180" eb="182">
      <t>カイテイ</t>
    </rPh>
    <rPh sb="187" eb="189">
      <t>ケントウ</t>
    </rPh>
    <rPh sb="190" eb="192">
      <t>ヒツヨウ</t>
    </rPh>
    <rPh sb="200" eb="203">
      <t>スイセンカ</t>
    </rPh>
    <rPh sb="203" eb="204">
      <t>リツ</t>
    </rPh>
    <rPh sb="205" eb="207">
      <t>ルイジ</t>
    </rPh>
    <rPh sb="207" eb="209">
      <t>ダンタイ</t>
    </rPh>
    <rPh sb="209" eb="211">
      <t>ヘイキン</t>
    </rPh>
    <rPh sb="211" eb="212">
      <t>アタイ</t>
    </rPh>
    <rPh sb="213" eb="215">
      <t>ウワマワ</t>
    </rPh>
    <rPh sb="222" eb="223">
      <t>ノ</t>
    </rPh>
    <rPh sb="225" eb="226">
      <t>ユル</t>
    </rPh>
    <rPh sb="244" eb="246">
      <t>ケイゾク</t>
    </rPh>
    <rPh sb="316" eb="318">
      <t>コンゴ</t>
    </rPh>
    <rPh sb="347" eb="349">
      <t>イコウ</t>
    </rPh>
    <rPh sb="350" eb="352">
      <t>ソクシン</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</si>
</sst>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
      <sz val="6"/>
      <name val="游ゴシック"/>
      <family val="2"/>
      <charset val="128"/>
      <scheme val="minor"/>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6" fillId="6" borderId="6" xfId="2" applyFont="1" applyFill="1" applyBorder="1" applyAlignment="1" applyProtection="1">
      <alignment horizontal="left" vertical="top" wrapText="1"/>
      <protection locked="0"/>
    </xf>
    <xf numFmtId="0" fontId="16" fillId="6" borderId="0" xfId="2" applyFont="1" applyFill="1" applyBorder="1" applyAlignment="1" applyProtection="1">
      <alignment horizontal="left" vertical="top" wrapText="1"/>
      <protection locked="0"/>
    </xf>
    <xf numFmtId="0" fontId="16" fillId="6" borderId="7" xfId="2" applyFont="1" applyFill="1" applyBorder="1" applyAlignment="1" applyProtection="1">
      <alignment horizontal="left" vertical="top" wrapText="1"/>
      <protection locked="0"/>
    </xf>
    <xf numFmtId="0" fontId="16" fillId="6" borderId="8" xfId="2" applyFont="1" applyFill="1" applyBorder="1" applyAlignment="1" applyProtection="1">
      <alignment horizontal="left" vertical="top" wrapText="1"/>
      <protection locked="0"/>
    </xf>
    <xf numFmtId="0" fontId="16" fillId="6" borderId="1" xfId="2" applyFont="1" applyFill="1" applyBorder="1" applyAlignment="1" applyProtection="1">
      <alignment horizontal="left" vertical="top" wrapText="1"/>
      <protection locked="0"/>
    </xf>
    <xf numFmtId="0" fontId="16" fillId="6" borderId="9" xfId="2" applyFont="1" applyFill="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6" borderId="6" xfId="2" applyFont="1" applyFill="1" applyBorder="1" applyAlignment="1" applyProtection="1">
      <alignment horizontal="left" vertical="top" wrapText="1"/>
      <protection locked="0"/>
    </xf>
    <xf numFmtId="0" fontId="15" fillId="6" borderId="0" xfId="2" applyFont="1" applyFill="1" applyBorder="1" applyAlignment="1" applyProtection="1">
      <alignment horizontal="left" vertical="top" wrapText="1"/>
      <protection locked="0"/>
    </xf>
    <xf numFmtId="0" fontId="15" fillId="6" borderId="7" xfId="2" applyFont="1" applyFill="1" applyBorder="1" applyAlignment="1" applyProtection="1">
      <alignment horizontal="left" vertical="top" wrapText="1"/>
      <protection locked="0"/>
    </xf>
    <xf numFmtId="0" fontId="15" fillId="6" borderId="8" xfId="2" applyFont="1" applyFill="1" applyBorder="1" applyAlignment="1" applyProtection="1">
      <alignment horizontal="left" vertical="top" wrapText="1"/>
      <protection locked="0"/>
    </xf>
    <xf numFmtId="0" fontId="15" fillId="6" borderId="1" xfId="2" applyFont="1" applyFill="1" applyBorder="1" applyAlignment="1" applyProtection="1">
      <alignment horizontal="left" vertical="top" wrapText="1"/>
      <protection locked="0"/>
    </xf>
    <xf numFmtId="0" fontId="15" fillId="6" borderId="9" xfId="2" applyFont="1" applyFill="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
                  <c:v>0</c:v>
                </c:pt>
                <c:pt idx="1">
                  <c:v>0.32</c:v>
                </c:pt>
                <c:pt idx="2">
                  <c:v>0.01</c:v>
                </c:pt>
                <c:pt idx="3" formatCode="#,##0.00;&quot;△&quot;#,##0.00">
                  <c:v>0</c:v>
                </c:pt>
                <c:pt idx="4" formatCode="#,##0.00;&quot;△&quot;#,##0.00">
                  <c:v>0</c:v>
                </c:pt>
              </c:numCache>
            </c:numRef>
          </c:val>
          <c:extLst>
            <c:ext xmlns:c16="http://schemas.microsoft.com/office/drawing/2014/chart" uri="{C3380CC4-5D6E-409C-BE32-E72D297353CC}">
              <c16:uniqueId val="{00000000-5E83-4896-81DC-845677FE906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0.19</c:v>
                </c:pt>
                <c:pt idx="2">
                  <c:v>0.16</c:v>
                </c:pt>
                <c:pt idx="3">
                  <c:v>0.28999999999999998</c:v>
                </c:pt>
                <c:pt idx="4">
                  <c:v>0.13</c:v>
                </c:pt>
              </c:numCache>
            </c:numRef>
          </c:val>
          <c:smooth val="0"/>
          <c:extLst>
            <c:ext xmlns:c16="http://schemas.microsoft.com/office/drawing/2014/chart" uri="{C3380CC4-5D6E-409C-BE32-E72D297353CC}">
              <c16:uniqueId val="{00000001-5E83-4896-81DC-845677FE906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E18-4A6B-88A1-64A5BE97C2A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49.75</c:v>
                </c:pt>
                <c:pt idx="1">
                  <c:v>51.05</c:v>
                </c:pt>
                <c:pt idx="2">
                  <c:v>50.12</c:v>
                </c:pt>
                <c:pt idx="3">
                  <c:v>55.46</c:v>
                </c:pt>
                <c:pt idx="4">
                  <c:v>55.73</c:v>
                </c:pt>
              </c:numCache>
            </c:numRef>
          </c:val>
          <c:smooth val="0"/>
          <c:extLst>
            <c:ext xmlns:c16="http://schemas.microsoft.com/office/drawing/2014/chart" uri="{C3380CC4-5D6E-409C-BE32-E72D297353CC}">
              <c16:uniqueId val="{00000001-7E18-4A6B-88A1-64A5BE97C2A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92.32</c:v>
                </c:pt>
                <c:pt idx="1">
                  <c:v>92.79</c:v>
                </c:pt>
                <c:pt idx="2">
                  <c:v>94.39</c:v>
                </c:pt>
                <c:pt idx="3">
                  <c:v>95.36</c:v>
                </c:pt>
                <c:pt idx="4">
                  <c:v>97.31</c:v>
                </c:pt>
              </c:numCache>
            </c:numRef>
          </c:val>
          <c:extLst>
            <c:ext xmlns:c16="http://schemas.microsoft.com/office/drawing/2014/chart" uri="{C3380CC4-5D6E-409C-BE32-E72D297353CC}">
              <c16:uniqueId val="{00000000-C606-44B8-9712-C341A483985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87.85</c:v>
                </c:pt>
                <c:pt idx="1">
                  <c:v>87.52</c:v>
                </c:pt>
                <c:pt idx="2">
                  <c:v>86.63</c:v>
                </c:pt>
                <c:pt idx="3">
                  <c:v>92.45</c:v>
                </c:pt>
                <c:pt idx="4">
                  <c:v>92.45</c:v>
                </c:pt>
              </c:numCache>
            </c:numRef>
          </c:val>
          <c:smooth val="0"/>
          <c:extLst>
            <c:ext xmlns:c16="http://schemas.microsoft.com/office/drawing/2014/chart" uri="{C3380CC4-5D6E-409C-BE32-E72D297353CC}">
              <c16:uniqueId val="{00000001-C606-44B8-9712-C341A483985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59.58</c:v>
                </c:pt>
                <c:pt idx="1">
                  <c:v>68.62</c:v>
                </c:pt>
                <c:pt idx="2">
                  <c:v>73.27</c:v>
                </c:pt>
                <c:pt idx="3">
                  <c:v>76.099999999999994</c:v>
                </c:pt>
                <c:pt idx="4">
                  <c:v>74.39</c:v>
                </c:pt>
              </c:numCache>
            </c:numRef>
          </c:val>
          <c:extLst>
            <c:ext xmlns:c16="http://schemas.microsoft.com/office/drawing/2014/chart" uri="{C3380CC4-5D6E-409C-BE32-E72D297353CC}">
              <c16:uniqueId val="{00000000-905A-40B8-A7D7-237C4E79DBC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05A-40B8-A7D7-237C4E79DBC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BD2-49B5-8D31-E12754F4930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BD2-49B5-8D31-E12754F4930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B03-423F-8707-10E49235F94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B03-423F-8707-10E49235F94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F6A-4210-BAF9-581D6A79CAD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F6A-4210-BAF9-581D6A79CAD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34C-4014-ABB8-E7E28D23EBD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34C-4014-ABB8-E7E28D23EBD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1275.5899999999999</c:v>
                </c:pt>
                <c:pt idx="1">
                  <c:v>1108.82</c:v>
                </c:pt>
                <c:pt idx="2">
                  <c:v>1675.12</c:v>
                </c:pt>
                <c:pt idx="3">
                  <c:v>1626.23</c:v>
                </c:pt>
                <c:pt idx="4">
                  <c:v>1505.54</c:v>
                </c:pt>
              </c:numCache>
            </c:numRef>
          </c:val>
          <c:extLst>
            <c:ext xmlns:c16="http://schemas.microsoft.com/office/drawing/2014/chart" uri="{C3380CC4-5D6E-409C-BE32-E72D297353CC}">
              <c16:uniqueId val="{00000000-360B-462C-B5D6-786E10D7E16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1018.27</c:v>
                </c:pt>
                <c:pt idx="1">
                  <c:v>1120.55</c:v>
                </c:pt>
                <c:pt idx="2">
                  <c:v>855.79</c:v>
                </c:pt>
                <c:pt idx="3">
                  <c:v>978.87</c:v>
                </c:pt>
                <c:pt idx="4">
                  <c:v>917.44</c:v>
                </c:pt>
              </c:numCache>
            </c:numRef>
          </c:val>
          <c:smooth val="0"/>
          <c:extLst>
            <c:ext xmlns:c16="http://schemas.microsoft.com/office/drawing/2014/chart" uri="{C3380CC4-5D6E-409C-BE32-E72D297353CC}">
              <c16:uniqueId val="{00000001-360B-462C-B5D6-786E10D7E16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74.73</c:v>
                </c:pt>
                <c:pt idx="1">
                  <c:v>99.48</c:v>
                </c:pt>
                <c:pt idx="2">
                  <c:v>100</c:v>
                </c:pt>
                <c:pt idx="3">
                  <c:v>100</c:v>
                </c:pt>
                <c:pt idx="4">
                  <c:v>100</c:v>
                </c:pt>
              </c:numCache>
            </c:numRef>
          </c:val>
          <c:extLst>
            <c:ext xmlns:c16="http://schemas.microsoft.com/office/drawing/2014/chart" uri="{C3380CC4-5D6E-409C-BE32-E72D297353CC}">
              <c16:uniqueId val="{00000000-C14E-4C8C-AB48-B9D9053ADE3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71.569999999999993</c:v>
                </c:pt>
                <c:pt idx="1">
                  <c:v>73.28</c:v>
                </c:pt>
                <c:pt idx="2">
                  <c:v>82.82</c:v>
                </c:pt>
                <c:pt idx="3">
                  <c:v>85.9</c:v>
                </c:pt>
                <c:pt idx="4">
                  <c:v>85.34</c:v>
                </c:pt>
              </c:numCache>
            </c:numRef>
          </c:val>
          <c:smooth val="0"/>
          <c:extLst>
            <c:ext xmlns:c16="http://schemas.microsoft.com/office/drawing/2014/chart" uri="{C3380CC4-5D6E-409C-BE32-E72D297353CC}">
              <c16:uniqueId val="{00000001-C14E-4C8C-AB48-B9D9053ADE3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231.14</c:v>
                </c:pt>
                <c:pt idx="1">
                  <c:v>166.73</c:v>
                </c:pt>
                <c:pt idx="2">
                  <c:v>164.36</c:v>
                </c:pt>
                <c:pt idx="3">
                  <c:v>161.29</c:v>
                </c:pt>
                <c:pt idx="4">
                  <c:v>162.63999999999999</c:v>
                </c:pt>
              </c:numCache>
            </c:numRef>
          </c:val>
          <c:extLst>
            <c:ext xmlns:c16="http://schemas.microsoft.com/office/drawing/2014/chart" uri="{C3380CC4-5D6E-409C-BE32-E72D297353CC}">
              <c16:uniqueId val="{00000000-B362-40F2-9EB4-578C50E002E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195.88</c:v>
                </c:pt>
                <c:pt idx="1">
                  <c:v>193.1</c:v>
                </c:pt>
                <c:pt idx="2">
                  <c:v>165.76</c:v>
                </c:pt>
                <c:pt idx="3">
                  <c:v>148.41999999999999</c:v>
                </c:pt>
                <c:pt idx="4">
                  <c:v>149.27000000000001</c:v>
                </c:pt>
              </c:numCache>
            </c:numRef>
          </c:val>
          <c:smooth val="0"/>
          <c:extLst>
            <c:ext xmlns:c16="http://schemas.microsoft.com/office/drawing/2014/chart" uri="{C3380CC4-5D6E-409C-BE32-E72D297353CC}">
              <c16:uniqueId val="{00000001-B362-40F2-9EB4-578C50E002E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R50"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広島県　海田町</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公共下水道</v>
      </c>
      <c r="Q8" s="78"/>
      <c r="R8" s="78"/>
      <c r="S8" s="78"/>
      <c r="T8" s="78"/>
      <c r="U8" s="78"/>
      <c r="V8" s="78"/>
      <c r="W8" s="78" t="str">
        <f>データ!L6</f>
        <v>Cb1</v>
      </c>
      <c r="X8" s="78"/>
      <c r="Y8" s="78"/>
      <c r="Z8" s="78"/>
      <c r="AA8" s="78"/>
      <c r="AB8" s="78"/>
      <c r="AC8" s="78"/>
      <c r="AD8" s="79" t="str">
        <f>データ!$M$6</f>
        <v>非設置</v>
      </c>
      <c r="AE8" s="79"/>
      <c r="AF8" s="79"/>
      <c r="AG8" s="79"/>
      <c r="AH8" s="79"/>
      <c r="AI8" s="79"/>
      <c r="AJ8" s="79"/>
      <c r="AK8" s="3"/>
      <c r="AL8" s="75">
        <f>データ!S6</f>
        <v>30167</v>
      </c>
      <c r="AM8" s="75"/>
      <c r="AN8" s="75"/>
      <c r="AO8" s="75"/>
      <c r="AP8" s="75"/>
      <c r="AQ8" s="75"/>
      <c r="AR8" s="75"/>
      <c r="AS8" s="75"/>
      <c r="AT8" s="74">
        <f>データ!T6</f>
        <v>13.79</v>
      </c>
      <c r="AU8" s="74"/>
      <c r="AV8" s="74"/>
      <c r="AW8" s="74"/>
      <c r="AX8" s="74"/>
      <c r="AY8" s="74"/>
      <c r="AZ8" s="74"/>
      <c r="BA8" s="74"/>
      <c r="BB8" s="74">
        <f>データ!U6</f>
        <v>2187.6</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t="str">
        <f>データ!O6</f>
        <v>該当数値なし</v>
      </c>
      <c r="J10" s="74"/>
      <c r="K10" s="74"/>
      <c r="L10" s="74"/>
      <c r="M10" s="74"/>
      <c r="N10" s="74"/>
      <c r="O10" s="74"/>
      <c r="P10" s="74">
        <f>データ!P6</f>
        <v>98.72</v>
      </c>
      <c r="Q10" s="74"/>
      <c r="R10" s="74"/>
      <c r="S10" s="74"/>
      <c r="T10" s="74"/>
      <c r="U10" s="74"/>
      <c r="V10" s="74"/>
      <c r="W10" s="74">
        <f>データ!Q6</f>
        <v>94.82</v>
      </c>
      <c r="X10" s="74"/>
      <c r="Y10" s="74"/>
      <c r="Z10" s="74"/>
      <c r="AA10" s="74"/>
      <c r="AB10" s="74"/>
      <c r="AC10" s="74"/>
      <c r="AD10" s="75">
        <f>データ!R6</f>
        <v>2178</v>
      </c>
      <c r="AE10" s="75"/>
      <c r="AF10" s="75"/>
      <c r="AG10" s="75"/>
      <c r="AH10" s="75"/>
      <c r="AI10" s="75"/>
      <c r="AJ10" s="75"/>
      <c r="AK10" s="2"/>
      <c r="AL10" s="75">
        <f>データ!V6</f>
        <v>29713</v>
      </c>
      <c r="AM10" s="75"/>
      <c r="AN10" s="75"/>
      <c r="AO10" s="75"/>
      <c r="AP10" s="75"/>
      <c r="AQ10" s="75"/>
      <c r="AR10" s="75"/>
      <c r="AS10" s="75"/>
      <c r="AT10" s="74">
        <f>データ!W6</f>
        <v>4.74</v>
      </c>
      <c r="AU10" s="74"/>
      <c r="AV10" s="74"/>
      <c r="AW10" s="74"/>
      <c r="AX10" s="74"/>
      <c r="AY10" s="74"/>
      <c r="AZ10" s="74"/>
      <c r="BA10" s="74"/>
      <c r="BB10" s="74">
        <f>データ!X6</f>
        <v>6268.57</v>
      </c>
      <c r="BC10" s="74"/>
      <c r="BD10" s="74"/>
      <c r="BE10" s="74"/>
      <c r="BF10" s="74"/>
      <c r="BG10" s="74"/>
      <c r="BH10" s="74"/>
      <c r="BI10" s="74"/>
      <c r="BJ10" s="2"/>
      <c r="BK10" s="2"/>
      <c r="BL10" s="64" t="s">
        <v>22</v>
      </c>
      <c r="BM10" s="65"/>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24</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25</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118</v>
      </c>
      <c r="BM16" s="59"/>
      <c r="BN16" s="59"/>
      <c r="BO16" s="59"/>
      <c r="BP16" s="59"/>
      <c r="BQ16" s="59"/>
      <c r="BR16" s="59"/>
      <c r="BS16" s="59"/>
      <c r="BT16" s="59"/>
      <c r="BU16" s="59"/>
      <c r="BV16" s="59"/>
      <c r="BW16" s="59"/>
      <c r="BX16" s="59"/>
      <c r="BY16" s="59"/>
      <c r="BZ16" s="6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8"/>
      <c r="BM34" s="59"/>
      <c r="BN34" s="59"/>
      <c r="BO34" s="59"/>
      <c r="BP34" s="59"/>
      <c r="BQ34" s="59"/>
      <c r="BR34" s="59"/>
      <c r="BS34" s="59"/>
      <c r="BT34" s="59"/>
      <c r="BU34" s="59"/>
      <c r="BV34" s="59"/>
      <c r="BW34" s="59"/>
      <c r="BX34" s="59"/>
      <c r="BY34" s="59"/>
      <c r="BZ34" s="60"/>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8"/>
      <c r="BM35" s="59"/>
      <c r="BN35" s="59"/>
      <c r="BO35" s="59"/>
      <c r="BP35" s="59"/>
      <c r="BQ35" s="59"/>
      <c r="BR35" s="59"/>
      <c r="BS35" s="59"/>
      <c r="BT35" s="59"/>
      <c r="BU35" s="59"/>
      <c r="BV35" s="59"/>
      <c r="BW35" s="59"/>
      <c r="BX35" s="59"/>
      <c r="BY35" s="59"/>
      <c r="BZ35" s="6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1"/>
      <c r="BM44" s="62"/>
      <c r="BN44" s="62"/>
      <c r="BO44" s="62"/>
      <c r="BP44" s="62"/>
      <c r="BQ44" s="62"/>
      <c r="BR44" s="62"/>
      <c r="BS44" s="62"/>
      <c r="BT44" s="62"/>
      <c r="BU44" s="62"/>
      <c r="BV44" s="62"/>
      <c r="BW44" s="62"/>
      <c r="BX44" s="62"/>
      <c r="BY44" s="62"/>
      <c r="BZ44" s="6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119</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8"/>
      <c r="BM80" s="59"/>
      <c r="BN80" s="59"/>
      <c r="BO80" s="59"/>
      <c r="BP80" s="59"/>
      <c r="BQ80" s="59"/>
      <c r="BR80" s="59"/>
      <c r="BS80" s="59"/>
      <c r="BT80" s="59"/>
      <c r="BU80" s="59"/>
      <c r="BV80" s="59"/>
      <c r="BW80" s="59"/>
      <c r="BX80" s="59"/>
      <c r="BY80" s="59"/>
      <c r="BZ80" s="60"/>
    </row>
    <row r="81" spans="1:78" ht="30"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8"/>
      <c r="BM81" s="59"/>
      <c r="BN81" s="59"/>
      <c r="BO81" s="59"/>
      <c r="BP81" s="59"/>
      <c r="BQ81" s="59"/>
      <c r="BR81" s="59"/>
      <c r="BS81" s="59"/>
      <c r="BT81" s="59"/>
      <c r="BU81" s="59"/>
      <c r="BV81" s="59"/>
      <c r="BW81" s="59"/>
      <c r="BX81" s="59"/>
      <c r="BY81" s="59"/>
      <c r="BZ81" s="60"/>
    </row>
    <row r="82" spans="1:78" ht="30"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1"/>
      <c r="BM82" s="62"/>
      <c r="BN82" s="62"/>
      <c r="BO82" s="62"/>
      <c r="BP82" s="62"/>
      <c r="BQ82" s="62"/>
      <c r="BR82" s="62"/>
      <c r="BS82" s="62"/>
      <c r="BT82" s="62"/>
      <c r="BU82" s="62"/>
      <c r="BV82" s="62"/>
      <c r="BW82" s="62"/>
      <c r="BX82" s="62"/>
      <c r="BY82" s="62"/>
      <c r="BZ82" s="63"/>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44</v>
      </c>
      <c r="N86" s="26" t="s">
        <v>45</v>
      </c>
      <c r="O86" s="26" t="str">
        <f>データ!EO6</f>
        <v>【0.22】</v>
      </c>
    </row>
  </sheetData>
  <sheetProtection algorithmName="SHA-512" hashValue="SwJjpQ1QSJqfaM+rr4+ofaQpWjcPcRRFWQfFMj365ZqQbHOIk/9nbcZXYw7S3a3UguUb3YMwgHf1vfjNB0xM7A==" saltValue="lLlXDv4mDjw8rC7LV5kJv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83" t="s">
        <v>55</v>
      </c>
      <c r="I3" s="84"/>
      <c r="J3" s="84"/>
      <c r="K3" s="84"/>
      <c r="L3" s="84"/>
      <c r="M3" s="84"/>
      <c r="N3" s="84"/>
      <c r="O3" s="84"/>
      <c r="P3" s="84"/>
      <c r="Q3" s="84"/>
      <c r="R3" s="84"/>
      <c r="S3" s="84"/>
      <c r="T3" s="84"/>
      <c r="U3" s="84"/>
      <c r="V3" s="84"/>
      <c r="W3" s="84"/>
      <c r="X3" s="85"/>
      <c r="Y3" s="89" t="s">
        <v>56</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57</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58</v>
      </c>
      <c r="B4" s="30"/>
      <c r="C4" s="30"/>
      <c r="D4" s="30"/>
      <c r="E4" s="30"/>
      <c r="F4" s="30"/>
      <c r="G4" s="30"/>
      <c r="H4" s="86"/>
      <c r="I4" s="87"/>
      <c r="J4" s="87"/>
      <c r="K4" s="87"/>
      <c r="L4" s="87"/>
      <c r="M4" s="87"/>
      <c r="N4" s="87"/>
      <c r="O4" s="87"/>
      <c r="P4" s="87"/>
      <c r="Q4" s="87"/>
      <c r="R4" s="87"/>
      <c r="S4" s="87"/>
      <c r="T4" s="87"/>
      <c r="U4" s="87"/>
      <c r="V4" s="87"/>
      <c r="W4" s="87"/>
      <c r="X4" s="88"/>
      <c r="Y4" s="82" t="s">
        <v>59</v>
      </c>
      <c r="Z4" s="82"/>
      <c r="AA4" s="82"/>
      <c r="AB4" s="82"/>
      <c r="AC4" s="82"/>
      <c r="AD4" s="82"/>
      <c r="AE4" s="82"/>
      <c r="AF4" s="82"/>
      <c r="AG4" s="82"/>
      <c r="AH4" s="82"/>
      <c r="AI4" s="82"/>
      <c r="AJ4" s="82" t="s">
        <v>60</v>
      </c>
      <c r="AK4" s="82"/>
      <c r="AL4" s="82"/>
      <c r="AM4" s="82"/>
      <c r="AN4" s="82"/>
      <c r="AO4" s="82"/>
      <c r="AP4" s="82"/>
      <c r="AQ4" s="82"/>
      <c r="AR4" s="82"/>
      <c r="AS4" s="82"/>
      <c r="AT4" s="82"/>
      <c r="AU4" s="82" t="s">
        <v>61</v>
      </c>
      <c r="AV4" s="82"/>
      <c r="AW4" s="82"/>
      <c r="AX4" s="82"/>
      <c r="AY4" s="82"/>
      <c r="AZ4" s="82"/>
      <c r="BA4" s="82"/>
      <c r="BB4" s="82"/>
      <c r="BC4" s="82"/>
      <c r="BD4" s="82"/>
      <c r="BE4" s="82"/>
      <c r="BF4" s="82" t="s">
        <v>62</v>
      </c>
      <c r="BG4" s="82"/>
      <c r="BH4" s="82"/>
      <c r="BI4" s="82"/>
      <c r="BJ4" s="82"/>
      <c r="BK4" s="82"/>
      <c r="BL4" s="82"/>
      <c r="BM4" s="82"/>
      <c r="BN4" s="82"/>
      <c r="BO4" s="82"/>
      <c r="BP4" s="82"/>
      <c r="BQ4" s="82" t="s">
        <v>63</v>
      </c>
      <c r="BR4" s="82"/>
      <c r="BS4" s="82"/>
      <c r="BT4" s="82"/>
      <c r="BU4" s="82"/>
      <c r="BV4" s="82"/>
      <c r="BW4" s="82"/>
      <c r="BX4" s="82"/>
      <c r="BY4" s="82"/>
      <c r="BZ4" s="82"/>
      <c r="CA4" s="82"/>
      <c r="CB4" s="82" t="s">
        <v>64</v>
      </c>
      <c r="CC4" s="82"/>
      <c r="CD4" s="82"/>
      <c r="CE4" s="82"/>
      <c r="CF4" s="82"/>
      <c r="CG4" s="82"/>
      <c r="CH4" s="82"/>
      <c r="CI4" s="82"/>
      <c r="CJ4" s="82"/>
      <c r="CK4" s="82"/>
      <c r="CL4" s="82"/>
      <c r="CM4" s="82" t="s">
        <v>65</v>
      </c>
      <c r="CN4" s="82"/>
      <c r="CO4" s="82"/>
      <c r="CP4" s="82"/>
      <c r="CQ4" s="82"/>
      <c r="CR4" s="82"/>
      <c r="CS4" s="82"/>
      <c r="CT4" s="82"/>
      <c r="CU4" s="82"/>
      <c r="CV4" s="82"/>
      <c r="CW4" s="82"/>
      <c r="CX4" s="82" t="s">
        <v>66</v>
      </c>
      <c r="CY4" s="82"/>
      <c r="CZ4" s="82"/>
      <c r="DA4" s="82"/>
      <c r="DB4" s="82"/>
      <c r="DC4" s="82"/>
      <c r="DD4" s="82"/>
      <c r="DE4" s="82"/>
      <c r="DF4" s="82"/>
      <c r="DG4" s="82"/>
      <c r="DH4" s="82"/>
      <c r="DI4" s="82" t="s">
        <v>67</v>
      </c>
      <c r="DJ4" s="82"/>
      <c r="DK4" s="82"/>
      <c r="DL4" s="82"/>
      <c r="DM4" s="82"/>
      <c r="DN4" s="82"/>
      <c r="DO4" s="82"/>
      <c r="DP4" s="82"/>
      <c r="DQ4" s="82"/>
      <c r="DR4" s="82"/>
      <c r="DS4" s="82"/>
      <c r="DT4" s="82" t="s">
        <v>68</v>
      </c>
      <c r="DU4" s="82"/>
      <c r="DV4" s="82"/>
      <c r="DW4" s="82"/>
      <c r="DX4" s="82"/>
      <c r="DY4" s="82"/>
      <c r="DZ4" s="82"/>
      <c r="EA4" s="82"/>
      <c r="EB4" s="82"/>
      <c r="EC4" s="82"/>
      <c r="ED4" s="82"/>
      <c r="EE4" s="82" t="s">
        <v>69</v>
      </c>
      <c r="EF4" s="82"/>
      <c r="EG4" s="82"/>
      <c r="EH4" s="82"/>
      <c r="EI4" s="82"/>
      <c r="EJ4" s="82"/>
      <c r="EK4" s="82"/>
      <c r="EL4" s="82"/>
      <c r="EM4" s="82"/>
      <c r="EN4" s="82"/>
      <c r="EO4" s="82"/>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2019</v>
      </c>
      <c r="C6" s="33">
        <f t="shared" ref="C6:X6" si="3">C7</f>
        <v>343048</v>
      </c>
      <c r="D6" s="33">
        <f t="shared" si="3"/>
        <v>47</v>
      </c>
      <c r="E6" s="33">
        <f t="shared" si="3"/>
        <v>17</v>
      </c>
      <c r="F6" s="33">
        <f t="shared" si="3"/>
        <v>1</v>
      </c>
      <c r="G6" s="33">
        <f t="shared" si="3"/>
        <v>0</v>
      </c>
      <c r="H6" s="33" t="str">
        <f t="shared" si="3"/>
        <v>広島県　海田町</v>
      </c>
      <c r="I6" s="33" t="str">
        <f t="shared" si="3"/>
        <v>法非適用</v>
      </c>
      <c r="J6" s="33" t="str">
        <f t="shared" si="3"/>
        <v>下水道事業</v>
      </c>
      <c r="K6" s="33" t="str">
        <f t="shared" si="3"/>
        <v>公共下水道</v>
      </c>
      <c r="L6" s="33" t="str">
        <f t="shared" si="3"/>
        <v>Cb1</v>
      </c>
      <c r="M6" s="33" t="str">
        <f t="shared" si="3"/>
        <v>非設置</v>
      </c>
      <c r="N6" s="34" t="str">
        <f t="shared" si="3"/>
        <v>-</v>
      </c>
      <c r="O6" s="34" t="str">
        <f t="shared" si="3"/>
        <v>該当数値なし</v>
      </c>
      <c r="P6" s="34">
        <f t="shared" si="3"/>
        <v>98.72</v>
      </c>
      <c r="Q6" s="34">
        <f t="shared" si="3"/>
        <v>94.82</v>
      </c>
      <c r="R6" s="34">
        <f t="shared" si="3"/>
        <v>2178</v>
      </c>
      <c r="S6" s="34">
        <f t="shared" si="3"/>
        <v>30167</v>
      </c>
      <c r="T6" s="34">
        <f t="shared" si="3"/>
        <v>13.79</v>
      </c>
      <c r="U6" s="34">
        <f t="shared" si="3"/>
        <v>2187.6</v>
      </c>
      <c r="V6" s="34">
        <f t="shared" si="3"/>
        <v>29713</v>
      </c>
      <c r="W6" s="34">
        <f t="shared" si="3"/>
        <v>4.74</v>
      </c>
      <c r="X6" s="34">
        <f t="shared" si="3"/>
        <v>6268.57</v>
      </c>
      <c r="Y6" s="35">
        <f>IF(Y7="",NA(),Y7)</f>
        <v>59.58</v>
      </c>
      <c r="Z6" s="35">
        <f t="shared" ref="Z6:AH6" si="4">IF(Z7="",NA(),Z7)</f>
        <v>68.62</v>
      </c>
      <c r="AA6" s="35">
        <f t="shared" si="4"/>
        <v>73.27</v>
      </c>
      <c r="AB6" s="35">
        <f t="shared" si="4"/>
        <v>76.099999999999994</v>
      </c>
      <c r="AC6" s="35">
        <f t="shared" si="4"/>
        <v>74.39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1275.5899999999999</v>
      </c>
      <c r="BG6" s="35">
        <f t="shared" ref="BG6:BO6" si="7">IF(BG7="",NA(),BG7)</f>
        <v>1108.82</v>
      </c>
      <c r="BH6" s="35">
        <f t="shared" si="7"/>
        <v>1675.12</v>
      </c>
      <c r="BI6" s="35">
        <f t="shared" si="7"/>
        <v>1626.23</v>
      </c>
      <c r="BJ6" s="35">
        <f t="shared" si="7"/>
        <v>1505.54</v>
      </c>
      <c r="BK6" s="35">
        <f t="shared" si="7"/>
        <v>1018.27</v>
      </c>
      <c r="BL6" s="35">
        <f t="shared" si="7"/>
        <v>1120.55</v>
      </c>
      <c r="BM6" s="35">
        <f t="shared" si="7"/>
        <v>855.79</v>
      </c>
      <c r="BN6" s="35">
        <f t="shared" si="7"/>
        <v>978.87</v>
      </c>
      <c r="BO6" s="35">
        <f t="shared" si="7"/>
        <v>917.44</v>
      </c>
      <c r="BP6" s="34" t="str">
        <f>IF(BP7="","",IF(BP7="-","【-】","【"&amp;SUBSTITUTE(TEXT(BP7,"#,##0.00"),"-","△")&amp;"】"))</f>
        <v>【682.51】</v>
      </c>
      <c r="BQ6" s="35">
        <f>IF(BQ7="",NA(),BQ7)</f>
        <v>74.73</v>
      </c>
      <c r="BR6" s="35">
        <f t="shared" ref="BR6:BZ6" si="8">IF(BR7="",NA(),BR7)</f>
        <v>99.48</v>
      </c>
      <c r="BS6" s="35">
        <f t="shared" si="8"/>
        <v>100</v>
      </c>
      <c r="BT6" s="35">
        <f t="shared" si="8"/>
        <v>100</v>
      </c>
      <c r="BU6" s="35">
        <f t="shared" si="8"/>
        <v>100</v>
      </c>
      <c r="BV6" s="35">
        <f t="shared" si="8"/>
        <v>71.569999999999993</v>
      </c>
      <c r="BW6" s="35">
        <f t="shared" si="8"/>
        <v>73.28</v>
      </c>
      <c r="BX6" s="35">
        <f t="shared" si="8"/>
        <v>82.82</v>
      </c>
      <c r="BY6" s="35">
        <f t="shared" si="8"/>
        <v>85.9</v>
      </c>
      <c r="BZ6" s="35">
        <f t="shared" si="8"/>
        <v>85.34</v>
      </c>
      <c r="CA6" s="34" t="str">
        <f>IF(CA7="","",IF(CA7="-","【-】","【"&amp;SUBSTITUTE(TEXT(CA7,"#,##0.00"),"-","△")&amp;"】"))</f>
        <v>【100.34】</v>
      </c>
      <c r="CB6" s="35">
        <f>IF(CB7="",NA(),CB7)</f>
        <v>231.14</v>
      </c>
      <c r="CC6" s="35">
        <f t="shared" ref="CC6:CK6" si="9">IF(CC7="",NA(),CC7)</f>
        <v>166.73</v>
      </c>
      <c r="CD6" s="35">
        <f t="shared" si="9"/>
        <v>164.36</v>
      </c>
      <c r="CE6" s="35">
        <f t="shared" si="9"/>
        <v>161.29</v>
      </c>
      <c r="CF6" s="35">
        <f t="shared" si="9"/>
        <v>162.63999999999999</v>
      </c>
      <c r="CG6" s="35">
        <f t="shared" si="9"/>
        <v>195.88</v>
      </c>
      <c r="CH6" s="35">
        <f t="shared" si="9"/>
        <v>193.1</v>
      </c>
      <c r="CI6" s="35">
        <f t="shared" si="9"/>
        <v>165.76</v>
      </c>
      <c r="CJ6" s="35">
        <f t="shared" si="9"/>
        <v>148.41999999999999</v>
      </c>
      <c r="CK6" s="35">
        <f t="shared" si="9"/>
        <v>149.27000000000001</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49.75</v>
      </c>
      <c r="CS6" s="35">
        <f t="shared" si="10"/>
        <v>51.05</v>
      </c>
      <c r="CT6" s="35">
        <f t="shared" si="10"/>
        <v>50.12</v>
      </c>
      <c r="CU6" s="35">
        <f t="shared" si="10"/>
        <v>55.46</v>
      </c>
      <c r="CV6" s="35">
        <f t="shared" si="10"/>
        <v>55.73</v>
      </c>
      <c r="CW6" s="34" t="str">
        <f>IF(CW7="","",IF(CW7="-","【-】","【"&amp;SUBSTITUTE(TEXT(CW7,"#,##0.00"),"-","△")&amp;"】"))</f>
        <v>【59.64】</v>
      </c>
      <c r="CX6" s="35">
        <f>IF(CX7="",NA(),CX7)</f>
        <v>92.32</v>
      </c>
      <c r="CY6" s="35">
        <f t="shared" ref="CY6:DG6" si="11">IF(CY7="",NA(),CY7)</f>
        <v>92.79</v>
      </c>
      <c r="CZ6" s="35">
        <f t="shared" si="11"/>
        <v>94.39</v>
      </c>
      <c r="DA6" s="35">
        <f t="shared" si="11"/>
        <v>95.36</v>
      </c>
      <c r="DB6" s="35">
        <f t="shared" si="11"/>
        <v>97.31</v>
      </c>
      <c r="DC6" s="35">
        <f t="shared" si="11"/>
        <v>87.85</v>
      </c>
      <c r="DD6" s="35">
        <f t="shared" si="11"/>
        <v>87.52</v>
      </c>
      <c r="DE6" s="35">
        <f t="shared" si="11"/>
        <v>86.63</v>
      </c>
      <c r="DF6" s="35">
        <f t="shared" si="11"/>
        <v>92.45</v>
      </c>
      <c r="DG6" s="35">
        <f t="shared" si="11"/>
        <v>92.45</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5">
        <f t="shared" ref="EF6:EN6" si="14">IF(EF7="",NA(),EF7)</f>
        <v>0.32</v>
      </c>
      <c r="EG6" s="35">
        <f t="shared" si="14"/>
        <v>0.01</v>
      </c>
      <c r="EH6" s="34">
        <f t="shared" si="14"/>
        <v>0</v>
      </c>
      <c r="EI6" s="34">
        <f t="shared" si="14"/>
        <v>0</v>
      </c>
      <c r="EJ6" s="35">
        <f t="shared" si="14"/>
        <v>0.16</v>
      </c>
      <c r="EK6" s="35">
        <f t="shared" si="14"/>
        <v>0.19</v>
      </c>
      <c r="EL6" s="35">
        <f t="shared" si="14"/>
        <v>0.16</v>
      </c>
      <c r="EM6" s="35">
        <f t="shared" si="14"/>
        <v>0.28999999999999998</v>
      </c>
      <c r="EN6" s="35">
        <f t="shared" si="14"/>
        <v>0.13</v>
      </c>
      <c r="EO6" s="34" t="str">
        <f>IF(EO7="","",IF(EO7="-","【-】","【"&amp;SUBSTITUTE(TEXT(EO7,"#,##0.00"),"-","△")&amp;"】"))</f>
        <v>【0.22】</v>
      </c>
    </row>
    <row r="7" spans="1:145" s="36" customFormat="1" x14ac:dyDescent="0.15">
      <c r="A7" s="28"/>
      <c r="B7" s="37">
        <v>2019</v>
      </c>
      <c r="C7" s="37">
        <v>343048</v>
      </c>
      <c r="D7" s="37">
        <v>47</v>
      </c>
      <c r="E7" s="37">
        <v>17</v>
      </c>
      <c r="F7" s="37">
        <v>1</v>
      </c>
      <c r="G7" s="37">
        <v>0</v>
      </c>
      <c r="H7" s="37" t="s">
        <v>99</v>
      </c>
      <c r="I7" s="37" t="s">
        <v>100</v>
      </c>
      <c r="J7" s="37" t="s">
        <v>101</v>
      </c>
      <c r="K7" s="37" t="s">
        <v>102</v>
      </c>
      <c r="L7" s="37" t="s">
        <v>103</v>
      </c>
      <c r="M7" s="37" t="s">
        <v>104</v>
      </c>
      <c r="N7" s="38" t="s">
        <v>105</v>
      </c>
      <c r="O7" s="38" t="s">
        <v>106</v>
      </c>
      <c r="P7" s="38">
        <v>98.72</v>
      </c>
      <c r="Q7" s="38">
        <v>94.82</v>
      </c>
      <c r="R7" s="38">
        <v>2178</v>
      </c>
      <c r="S7" s="38">
        <v>30167</v>
      </c>
      <c r="T7" s="38">
        <v>13.79</v>
      </c>
      <c r="U7" s="38">
        <v>2187.6</v>
      </c>
      <c r="V7" s="38">
        <v>29713</v>
      </c>
      <c r="W7" s="38">
        <v>4.74</v>
      </c>
      <c r="X7" s="38">
        <v>6268.57</v>
      </c>
      <c r="Y7" s="38">
        <v>59.58</v>
      </c>
      <c r="Z7" s="38">
        <v>68.62</v>
      </c>
      <c r="AA7" s="38">
        <v>73.27</v>
      </c>
      <c r="AB7" s="38">
        <v>76.099999999999994</v>
      </c>
      <c r="AC7" s="38">
        <v>74.39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1275.5899999999999</v>
      </c>
      <c r="BG7" s="38">
        <v>1108.82</v>
      </c>
      <c r="BH7" s="38">
        <v>1675.12</v>
      </c>
      <c r="BI7" s="38">
        <v>1626.23</v>
      </c>
      <c r="BJ7" s="38">
        <v>1505.54</v>
      </c>
      <c r="BK7" s="38">
        <v>1018.27</v>
      </c>
      <c r="BL7" s="38">
        <v>1120.55</v>
      </c>
      <c r="BM7" s="38">
        <v>855.79</v>
      </c>
      <c r="BN7" s="38">
        <v>978.87</v>
      </c>
      <c r="BO7" s="38">
        <v>917.44</v>
      </c>
      <c r="BP7" s="38">
        <v>682.51</v>
      </c>
      <c r="BQ7" s="38">
        <v>74.73</v>
      </c>
      <c r="BR7" s="38">
        <v>99.48</v>
      </c>
      <c r="BS7" s="38">
        <v>100</v>
      </c>
      <c r="BT7" s="38">
        <v>100</v>
      </c>
      <c r="BU7" s="38">
        <v>100</v>
      </c>
      <c r="BV7" s="38">
        <v>71.569999999999993</v>
      </c>
      <c r="BW7" s="38">
        <v>73.28</v>
      </c>
      <c r="BX7" s="38">
        <v>82.82</v>
      </c>
      <c r="BY7" s="38">
        <v>85.9</v>
      </c>
      <c r="BZ7" s="38">
        <v>85.34</v>
      </c>
      <c r="CA7" s="38">
        <v>100.34</v>
      </c>
      <c r="CB7" s="38">
        <v>231.14</v>
      </c>
      <c r="CC7" s="38">
        <v>166.73</v>
      </c>
      <c r="CD7" s="38">
        <v>164.36</v>
      </c>
      <c r="CE7" s="38">
        <v>161.29</v>
      </c>
      <c r="CF7" s="38">
        <v>162.63999999999999</v>
      </c>
      <c r="CG7" s="38">
        <v>195.88</v>
      </c>
      <c r="CH7" s="38">
        <v>193.1</v>
      </c>
      <c r="CI7" s="38">
        <v>165.76</v>
      </c>
      <c r="CJ7" s="38">
        <v>148.41999999999999</v>
      </c>
      <c r="CK7" s="38">
        <v>149.27000000000001</v>
      </c>
      <c r="CL7" s="38">
        <v>136.15</v>
      </c>
      <c r="CM7" s="38" t="s">
        <v>105</v>
      </c>
      <c r="CN7" s="38" t="s">
        <v>105</v>
      </c>
      <c r="CO7" s="38" t="s">
        <v>105</v>
      </c>
      <c r="CP7" s="38" t="s">
        <v>105</v>
      </c>
      <c r="CQ7" s="38" t="s">
        <v>105</v>
      </c>
      <c r="CR7" s="38">
        <v>49.75</v>
      </c>
      <c r="CS7" s="38">
        <v>51.05</v>
      </c>
      <c r="CT7" s="38">
        <v>50.12</v>
      </c>
      <c r="CU7" s="38">
        <v>55.46</v>
      </c>
      <c r="CV7" s="38">
        <v>55.73</v>
      </c>
      <c r="CW7" s="38">
        <v>59.64</v>
      </c>
      <c r="CX7" s="38">
        <v>92.32</v>
      </c>
      <c r="CY7" s="38">
        <v>92.79</v>
      </c>
      <c r="CZ7" s="38">
        <v>94.39</v>
      </c>
      <c r="DA7" s="38">
        <v>95.36</v>
      </c>
      <c r="DB7" s="38">
        <v>97.31</v>
      </c>
      <c r="DC7" s="38">
        <v>87.85</v>
      </c>
      <c r="DD7" s="38">
        <v>87.52</v>
      </c>
      <c r="DE7" s="38">
        <v>86.63</v>
      </c>
      <c r="DF7" s="38">
        <v>92.45</v>
      </c>
      <c r="DG7" s="38">
        <v>92.45</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0.32</v>
      </c>
      <c r="EG7" s="38">
        <v>0.01</v>
      </c>
      <c r="EH7" s="38">
        <v>0</v>
      </c>
      <c r="EI7" s="38">
        <v>0</v>
      </c>
      <c r="EJ7" s="38">
        <v>0.16</v>
      </c>
      <c r="EK7" s="38">
        <v>0.19</v>
      </c>
      <c r="EL7" s="38">
        <v>0.16</v>
      </c>
      <c r="EM7" s="38">
        <v>0.28999999999999998</v>
      </c>
      <c r="EN7" s="38">
        <v>0.13</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112</v>
      </c>
    </row>
    <row r="12" spans="1:145" x14ac:dyDescent="0.15">
      <c r="B12">
        <v>1</v>
      </c>
      <c r="C12">
        <v>1</v>
      </c>
      <c r="D12">
        <v>1</v>
      </c>
      <c r="E12">
        <v>1</v>
      </c>
      <c r="F12">
        <v>1</v>
      </c>
      <c r="G12" t="s">
        <v>113</v>
      </c>
    </row>
    <row r="13" spans="1:145" x14ac:dyDescent="0.15">
      <c r="B13" t="s">
        <v>114</v>
      </c>
      <c r="C13" t="s">
        <v>114</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2021-02-02T06:01:58Z</cp:lastPrinted>
  <dcterms:created xsi:type="dcterms:W3CDTF">2020-12-04T02:48:48Z</dcterms:created>
  <dcterms:modified xsi:type="dcterms:W3CDTF">2021-02-02T06:06:39Z</dcterms:modified>
  <cp:category/>
</cp:coreProperties>
</file>