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1.11\世羅町\財政課\●地方公営企業（起債除き）\R02地方公営企業\【030114】■【広島県市町行財政課】公営企業に係る経営比較分析表（令和元年度決算）の分析等について（依頼）\県提出\"/>
    </mc:Choice>
  </mc:AlternateContent>
  <workbookProtection workbookAlgorithmName="SHA-512" workbookHashValue="DWy7sThoAvS9LC6Ro533owUYoNJLoWQvzMt1bCU3MjIa5e126Xa26aEHwaFSMeAB2bO5M1lnw9A3DeJ16B+Ynw==" workbookSaltValue="wMjSzkLoc5vlDX7Wj99pUg==" workbookSpinCount="100000" lockStructure="1"/>
  <bookViews>
    <workbookView xWindow="-120" yWindow="-120" windowWidth="20730" windowHeight="1116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<sst xmlns="http://schemas.openxmlformats.org/spreadsheetml/2006/main" count="228" uniqueCount="114">
  <si>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</si>
  <si>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</si>
  <si>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</si>
  <si>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</si>
  <si>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</si>
  <si>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</si>
  <si>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</si>
  <si>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</si>
  <si>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</si>
  <si>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</si>
  <si>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</si>
  <si>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</si>
  <si>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</si>
  <si>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</si>
  <si>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</si>
  <si>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</si>
  <si>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</si>
  <si>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</si>
  <si>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</si>
  <si>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</si>
  <si>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</si>
  <si>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</si>
  <si>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</si>
  <si>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</si>
  <si>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</si>
  <si>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</si>
  <si>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</si>
  <si>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</si>
  <si>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</si>
  <si>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</si>
  <si>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</si>
  <si>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</si>
  <si>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</si>
  <si>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</si>
  <si>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</si>
  <si>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</si>
  <si>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</si>
  <si>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</si>
  <si>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</si>
  <si>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</si>
  <si>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</si>
  <si>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</si>
  <si>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</si>
  <si>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</si>
  <si>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</si>
  <si>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</si>
  <si>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</si>
  <si>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</si>
  <si>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</si>
  <si>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</si>
  <si>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</si>
  <si>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</si>
  <si>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</si>
  <si>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</si>
  <si>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</si>
  <si>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</si>
  <si>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</si>
  <si>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</si>
  <si>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</si>
  <si>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</si>
  <si>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</si>
  <si>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</si>
  <si>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</si>
  <si>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</si>
  <si>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</si>
  <si>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</si>
  <si>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</si>
  <si>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</si>
  <si>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</si>
  <si>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</si>
  <si>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</si>
  <si>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</si>
  <si>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</si>
  <si>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</si>
  <si>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</si>
  <si>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</si>
  <si>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</si>
  <si>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</si>
  <si>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</si>
  <si>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</si>
  <si>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</si>
  <si>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</si>
  <si>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</si>
  <si>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</si>
  <si>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</si>
  <si>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</si>
  <si>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</si>
  <si>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</si>
  <si>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</si>
  <si>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</si>
  <si>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</si>
  <si>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</si>
  <si>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</si>
  <si>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世羅町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</si>
  <si>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</si>
  <si>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</si>
  <si>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</si>
  <si>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</si>
  <si>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</si>
  <si>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</si>
  <si>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</si>
  <si>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</si>
  <si>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</si>
  <si>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</si>
  <si>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</si>
  <si>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</si>
  <si>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</si>
  <si>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</si>
  <si>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</si>
  <si>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</si>
  <si>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</si>
  <si>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本町の上水道事業における経営状況は、簡易水道事業と統合したことにより年々累積欠損金が増加し厳しい局面に立たされており、経常収支を黒字に転換させるための経営改善に努める必要がある。
　しかしながら財源の骨幹である給水収益は、少子高齢化による給水人口の減少などにより減少が見込まれる。
　その反面、施設は老朽化により更新が避けられない状況にある。
　以上のことを踏まえ、今後は厳しい状況下のもと各種計画に基づき、中長期的な展望による経営改善に早急に努める必要がある。</t>
    <rPh sb="1" eb="3">
      <t>ホンチョウ</t>
    </rPh>
    <rPh sb="4" eb="7">
      <t>ジョウスイドウ</t>
    </rPh>
    <rPh sb="7" eb="9">
      <t>ジギョウ</t>
    </rPh>
    <rPh sb="13" eb="15">
      <t>ケイエイ</t>
    </rPh>
    <rPh sb="15" eb="17">
      <t>ジョウキョウ</t>
    </rPh>
    <rPh sb="19" eb="21">
      <t>カンイ</t>
    </rPh>
    <rPh sb="21" eb="23">
      <t>スイドウ</t>
    </rPh>
    <rPh sb="23" eb="25">
      <t>ジギョウ</t>
    </rPh>
    <rPh sb="26" eb="28">
      <t>トウゴウ</t>
    </rPh>
    <rPh sb="35" eb="37">
      <t>ネンネン</t>
    </rPh>
    <rPh sb="37" eb="39">
      <t>ルイセキ</t>
    </rPh>
    <rPh sb="39" eb="42">
      <t>ケッソンキン</t>
    </rPh>
    <rPh sb="43" eb="45">
      <t>ゾウカ</t>
    </rPh>
    <rPh sb="46" eb="47">
      <t>キビ</t>
    </rPh>
    <rPh sb="49" eb="51">
      <t>キョクメン</t>
    </rPh>
    <rPh sb="52" eb="53">
      <t>タ</t>
    </rPh>
    <rPh sb="60" eb="62">
      <t>ケイジョウ</t>
    </rPh>
    <rPh sb="62" eb="64">
      <t>シュウシ</t>
    </rPh>
    <rPh sb="65" eb="67">
      <t>クロジ</t>
    </rPh>
    <rPh sb="68" eb="70">
      <t>テンカン</t>
    </rPh>
    <rPh sb="76" eb="78">
      <t>ケイエイ</t>
    </rPh>
    <rPh sb="78" eb="80">
      <t>カイゼン</t>
    </rPh>
    <rPh sb="81" eb="82">
      <t>ツト</t>
    </rPh>
    <rPh sb="84" eb="86">
      <t>ヒツヨウ</t>
    </rPh>
    <rPh sb="98" eb="100">
      <t>ザイゲン</t>
    </rPh>
    <rPh sb="101" eb="103">
      <t>コッカン</t>
    </rPh>
    <rPh sb="106" eb="108">
      <t>キュウスイ</t>
    </rPh>
    <rPh sb="108" eb="110">
      <t>シュウエキ</t>
    </rPh>
    <rPh sb="112" eb="114">
      <t>ショウシ</t>
    </rPh>
    <rPh sb="114" eb="117">
      <t>コウレイカ</t>
    </rPh>
    <rPh sb="120" eb="122">
      <t>キュウスイ</t>
    </rPh>
    <rPh sb="122" eb="124">
      <t>ジンコウ</t>
    </rPh>
    <rPh sb="125" eb="127">
      <t>ゲンショウ</t>
    </rPh>
    <rPh sb="132" eb="134">
      <t>ゲンショウ</t>
    </rPh>
    <rPh sb="135" eb="137">
      <t>ミコ</t>
    </rPh>
    <rPh sb="145" eb="147">
      <t>ハンメン</t>
    </rPh>
    <rPh sb="148" eb="150">
      <t>シセツ</t>
    </rPh>
    <rPh sb="151" eb="154">
      <t>ロウキュウカ</t>
    </rPh>
    <rPh sb="157" eb="159">
      <t>コウシン</t>
    </rPh>
    <rPh sb="160" eb="161">
      <t>サ</t>
    </rPh>
    <rPh sb="166" eb="168">
      <t>ジョウキョウ</t>
    </rPh>
    <rPh sb="174" eb="176">
      <t>イジョウ</t>
    </rPh>
    <rPh sb="180" eb="181">
      <t>フ</t>
    </rPh>
    <rPh sb="184" eb="186">
      <t>コンゴ</t>
    </rPh>
    <rPh sb="187" eb="188">
      <t>キビ</t>
    </rPh>
    <rPh sb="190" eb="193">
      <t>ジョウキョウカ</t>
    </rPh>
    <rPh sb="196" eb="198">
      <t>カクシュ</t>
    </rPh>
    <rPh sb="198" eb="200">
      <t>ケイカク</t>
    </rPh>
    <rPh sb="201" eb="202">
      <t>モト</t>
    </rPh>
    <rPh sb="205" eb="209">
      <t>チュウチョウキテキ</t>
    </rPh>
    <rPh sb="210" eb="212">
      <t>テンボウ</t>
    </rPh>
    <rPh sb="215" eb="217">
      <t>ケイエイ</t>
    </rPh>
    <rPh sb="217" eb="219">
      <t>カイゼン</t>
    </rPh>
    <rPh sb="220" eb="222">
      <t>サッキュウ</t>
    </rPh>
    <rPh sb="223" eb="224">
      <t>ツト</t>
    </rPh>
    <rPh sb="226" eb="228">
      <t>ヒツヨウ</t>
    </rPh>
    <phoneticPr fontId="18"/>
  </si>
  <si>
    <r>
      <t>　</t>
    </r>
    <r>
      <rPr>
        <sz val="10"/>
        <color theme="1"/>
        <rFont val="ＭＳ ゴシック"/>
        <family val="3"/>
        <charset val="128"/>
      </rPr>
      <t>本町の経常収支比率は、95.9であり</t>
    </r>
    <r>
      <rPr>
        <sz val="10"/>
        <rFont val="ＭＳ ゴシック"/>
        <family val="3"/>
        <charset val="128"/>
      </rPr>
      <t>、全国平均（112.01％）や類似団体平均値（104.35％）のいずれからも大きく下回っている。
　反対に累積欠損金比率は今年度も単年度収支が赤字であったため42.65％と、全国平均（1.08％）や類似団体平均値（21.69％）を大きく上回り、年々経営状況が悪化していることを示す結果となった。
　これは平成27年度から簡易水道事業と統合したことが大きく影響していると言える。
　本町の地理的特性でもある中山間地域の水道事業を担っていた簡易水道事業は、少子高齢化による人口減少に伴い給水人口が年々減少しているうえに、施設は点在しているというデメリットから経常収支比率も低く、健全経営が行えない状況にあった。
　その簡易水道事業と統合したことにより、上水道事業は統合前まで給水収益などで維持管理費などを賄えていたにも関わらず統合後は賄えなくなったという経営状況に陥った結果となった。</t>
    </r>
    <r>
      <rPr>
        <sz val="11"/>
        <rFont val="ＭＳ ゴシック"/>
        <family val="3"/>
        <charset val="128"/>
      </rPr>
      <t xml:space="preserve">
　</t>
    </r>
    <r>
      <rPr>
        <sz val="10"/>
        <rFont val="ＭＳ ゴシック"/>
        <family val="3"/>
        <charset val="128"/>
      </rPr>
      <t>また、企業債残高対給水収益比率も前年より改善されたとはいえ、平成17年度から平成21年度に渡り実施した村づくり交付金事業に伴う企業債発行が大きく影響し、884.53％と依然全国平均（266.61％）や類似団体平均値（551.62％）を大きく上回っている。
　供用開始から約50年経過し、老朽化による施設の更新も年々増加傾向にあるため、水道施設耐震化計画等各種計画に基づき計画的な施設の更新に向け施設規模の見直しや、適切な料金確保のため料金改定にも着手するなど健全な事業運営に向け取り組む必要がある。</t>
    </r>
    <phoneticPr fontId="4"/>
  </si>
  <si>
    <t>　施設の老朽化度合いを示す有形固定資産減価償却率は49.62％と、全国平均（49.59％）とほぼ同じ結果である。
　今後、経年化による施設や管路も老朽資産の増加が見込まれるため、水道施設耐震化計画に基づき優先順位や工法、また、財源面を考慮しながら適切な維持管理や更新に取り組む必要がある。</t>
    <rPh sb="1" eb="3">
      <t>シセツ</t>
    </rPh>
    <rPh sb="4" eb="7">
      <t>ロウキュウカ</t>
    </rPh>
    <rPh sb="7" eb="9">
      <t>ドア</t>
    </rPh>
    <rPh sb="11" eb="12">
      <t>シメ</t>
    </rPh>
    <rPh sb="13" eb="15">
      <t>ユウケイ</t>
    </rPh>
    <rPh sb="15" eb="17">
      <t>コテイ</t>
    </rPh>
    <rPh sb="17" eb="19">
      <t>シサン</t>
    </rPh>
    <rPh sb="19" eb="21">
      <t>ゲンカ</t>
    </rPh>
    <rPh sb="21" eb="23">
      <t>ショウキャク</t>
    </rPh>
    <rPh sb="23" eb="24">
      <t>リツ</t>
    </rPh>
    <rPh sb="33" eb="35">
      <t>ゼンコク</t>
    </rPh>
    <rPh sb="35" eb="37">
      <t>ヘイキン</t>
    </rPh>
    <rPh sb="48" eb="49">
      <t>オナ</t>
    </rPh>
    <rPh sb="50" eb="52">
      <t>ケッカ</t>
    </rPh>
    <rPh sb="58" eb="60">
      <t>コンゴ</t>
    </rPh>
    <rPh sb="61" eb="63">
      <t>ケイネン</t>
    </rPh>
    <rPh sb="63" eb="64">
      <t>カ</t>
    </rPh>
    <rPh sb="67" eb="69">
      <t>シセツ</t>
    </rPh>
    <rPh sb="70" eb="72">
      <t>カンロ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</si>
</sst>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10"/>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2F-4ABF-AE4D-C1899B2415B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0.44</c:v>
                </c:pt>
                <c:pt idx="3">
                  <c:v>0.52</c:v>
                </c:pt>
                <c:pt idx="4">
                  <c:v>0.47</c:v>
                </c:pt>
              </c:numCache>
            </c:numRef>
          </c:val>
          <c:smooth val="0"/>
          <c:extLst>
            <c:ext xmlns:c16="http://schemas.microsoft.com/office/drawing/2014/chart" uri="{C3380CC4-5D6E-409C-BE32-E72D297353CC}">
              <c16:uniqueId val="{00000001-532F-4ABF-AE4D-C1899B2415B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53.75</c:v>
                </c:pt>
                <c:pt idx="1">
                  <c:v>52.92</c:v>
                </c:pt>
                <c:pt idx="2">
                  <c:v>56.68</c:v>
                </c:pt>
                <c:pt idx="3">
                  <c:v>55.23</c:v>
                </c:pt>
                <c:pt idx="4">
                  <c:v>54.89</c:v>
                </c:pt>
              </c:numCache>
            </c:numRef>
          </c:val>
          <c:extLst>
            <c:ext xmlns:c16="http://schemas.microsoft.com/office/drawing/2014/chart" uri="{C3380CC4-5D6E-409C-BE32-E72D297353CC}">
              <c16:uniqueId val="{00000000-1FB4-40CE-B64E-AB7338AC55B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50.24</c:v>
                </c:pt>
                <c:pt idx="3">
                  <c:v>50.29</c:v>
                </c:pt>
                <c:pt idx="4">
                  <c:v>49.64</c:v>
                </c:pt>
              </c:numCache>
            </c:numRef>
          </c:val>
          <c:smooth val="0"/>
          <c:extLst>
            <c:ext xmlns:c16="http://schemas.microsoft.com/office/drawing/2014/chart" uri="{C3380CC4-5D6E-409C-BE32-E72D297353CC}">
              <c16:uniqueId val="{00000001-1FB4-40CE-B64E-AB7338AC55B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92.26</c:v>
                </c:pt>
                <c:pt idx="1">
                  <c:v>93.42</c:v>
                </c:pt>
                <c:pt idx="2">
                  <c:v>91.32</c:v>
                </c:pt>
                <c:pt idx="3">
                  <c:v>92.42</c:v>
                </c:pt>
                <c:pt idx="4">
                  <c:v>91.52</c:v>
                </c:pt>
              </c:numCache>
            </c:numRef>
          </c:val>
          <c:extLst>
            <c:ext xmlns:c16="http://schemas.microsoft.com/office/drawing/2014/chart" uri="{C3380CC4-5D6E-409C-BE32-E72D297353CC}">
              <c16:uniqueId val="{00000000-3C41-41B6-A451-D02E3151650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78.650000000000006</c:v>
                </c:pt>
                <c:pt idx="3">
                  <c:v>77.73</c:v>
                </c:pt>
                <c:pt idx="4">
                  <c:v>78.09</c:v>
                </c:pt>
              </c:numCache>
            </c:numRef>
          </c:val>
          <c:smooth val="0"/>
          <c:extLst>
            <c:ext xmlns:c16="http://schemas.microsoft.com/office/drawing/2014/chart" uri="{C3380CC4-5D6E-409C-BE32-E72D297353CC}">
              <c16:uniqueId val="{00000001-3C41-41B6-A451-D02E3151650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89.39</c:v>
                </c:pt>
                <c:pt idx="1">
                  <c:v>96.35</c:v>
                </c:pt>
                <c:pt idx="2">
                  <c:v>94.47</c:v>
                </c:pt>
                <c:pt idx="3">
                  <c:v>93.43</c:v>
                </c:pt>
                <c:pt idx="4">
                  <c:v>95.87</c:v>
                </c:pt>
              </c:numCache>
            </c:numRef>
          </c:val>
          <c:extLst>
            <c:ext xmlns:c16="http://schemas.microsoft.com/office/drawing/2014/chart" uri="{C3380CC4-5D6E-409C-BE32-E72D297353CC}">
              <c16:uniqueId val="{00000000-E934-4518-B10C-192256EA3A8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104.47</c:v>
                </c:pt>
                <c:pt idx="3">
                  <c:v>103.81</c:v>
                </c:pt>
                <c:pt idx="4">
                  <c:v>104.35</c:v>
                </c:pt>
              </c:numCache>
            </c:numRef>
          </c:val>
          <c:smooth val="0"/>
          <c:extLst>
            <c:ext xmlns:c16="http://schemas.microsoft.com/office/drawing/2014/chart" uri="{C3380CC4-5D6E-409C-BE32-E72D297353CC}">
              <c16:uniqueId val="{00000001-E934-4518-B10C-192256EA3A8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41.89</c:v>
                </c:pt>
                <c:pt idx="1">
                  <c:v>43.96</c:v>
                </c:pt>
                <c:pt idx="2">
                  <c:v>45.88</c:v>
                </c:pt>
                <c:pt idx="3">
                  <c:v>47.83</c:v>
                </c:pt>
                <c:pt idx="4">
                  <c:v>49.62</c:v>
                </c:pt>
              </c:numCache>
            </c:numRef>
          </c:val>
          <c:extLst>
            <c:ext xmlns:c16="http://schemas.microsoft.com/office/drawing/2014/chart" uri="{C3380CC4-5D6E-409C-BE32-E72D297353CC}">
              <c16:uniqueId val="{00000000-F2C5-40CD-9BB6-A31EF91917B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45.14</c:v>
                </c:pt>
                <c:pt idx="3">
                  <c:v>45.85</c:v>
                </c:pt>
                <c:pt idx="4">
                  <c:v>47.31</c:v>
                </c:pt>
              </c:numCache>
            </c:numRef>
          </c:val>
          <c:smooth val="0"/>
          <c:extLst>
            <c:ext xmlns:c16="http://schemas.microsoft.com/office/drawing/2014/chart" uri="{C3380CC4-5D6E-409C-BE32-E72D297353CC}">
              <c16:uniqueId val="{00000001-F2C5-40CD-9BB6-A31EF91917B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25-491D-802F-891D5BAD776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13.58</c:v>
                </c:pt>
                <c:pt idx="3">
                  <c:v>14.13</c:v>
                </c:pt>
                <c:pt idx="4">
                  <c:v>16.77</c:v>
                </c:pt>
              </c:numCache>
            </c:numRef>
          </c:val>
          <c:smooth val="0"/>
          <c:extLst>
            <c:ext xmlns:c16="http://schemas.microsoft.com/office/drawing/2014/chart" uri="{C3380CC4-5D6E-409C-BE32-E72D297353CC}">
              <c16:uniqueId val="{00000001-D825-491D-802F-891D5BAD776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28.18</c:v>
                </c:pt>
                <c:pt idx="1">
                  <c:v>32.99</c:v>
                </c:pt>
                <c:pt idx="2">
                  <c:v>42.97</c:v>
                </c:pt>
                <c:pt idx="3">
                  <c:v>50.9</c:v>
                </c:pt>
                <c:pt idx="4">
                  <c:v>42.65</c:v>
                </c:pt>
              </c:numCache>
            </c:numRef>
          </c:val>
          <c:extLst>
            <c:ext xmlns:c16="http://schemas.microsoft.com/office/drawing/2014/chart" uri="{C3380CC4-5D6E-409C-BE32-E72D297353CC}">
              <c16:uniqueId val="{00000000-F19E-45BD-BE42-984182CF174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16.399999999999999</c:v>
                </c:pt>
                <c:pt idx="3">
                  <c:v>25.66</c:v>
                </c:pt>
                <c:pt idx="4">
                  <c:v>21.69</c:v>
                </c:pt>
              </c:numCache>
            </c:numRef>
          </c:val>
          <c:smooth val="0"/>
          <c:extLst>
            <c:ext xmlns:c16="http://schemas.microsoft.com/office/drawing/2014/chart" uri="{C3380CC4-5D6E-409C-BE32-E72D297353CC}">
              <c16:uniqueId val="{00000001-F19E-45BD-BE42-984182CF174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428.48</c:v>
                </c:pt>
                <c:pt idx="1">
                  <c:v>465.04</c:v>
                </c:pt>
                <c:pt idx="2">
                  <c:v>480.24</c:v>
                </c:pt>
                <c:pt idx="3">
                  <c:v>1174.6300000000001</c:v>
                </c:pt>
                <c:pt idx="4">
                  <c:v>636.12</c:v>
                </c:pt>
              </c:numCache>
            </c:numRef>
          </c:val>
          <c:extLst>
            <c:ext xmlns:c16="http://schemas.microsoft.com/office/drawing/2014/chart" uri="{C3380CC4-5D6E-409C-BE32-E72D297353CC}">
              <c16:uniqueId val="{00000000-A630-484C-9BE4-5CF5487D6B0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293.23</c:v>
                </c:pt>
                <c:pt idx="3">
                  <c:v>300.14</c:v>
                </c:pt>
                <c:pt idx="4">
                  <c:v>301.04000000000002</c:v>
                </c:pt>
              </c:numCache>
            </c:numRef>
          </c:val>
          <c:smooth val="0"/>
          <c:extLst>
            <c:ext xmlns:c16="http://schemas.microsoft.com/office/drawing/2014/chart" uri="{C3380CC4-5D6E-409C-BE32-E72D297353CC}">
              <c16:uniqueId val="{00000001-A630-484C-9BE4-5CF5487D6B0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1391.67</c:v>
                </c:pt>
                <c:pt idx="1">
                  <c:v>1275.1600000000001</c:v>
                </c:pt>
                <c:pt idx="2">
                  <c:v>1102.6199999999999</c:v>
                </c:pt>
                <c:pt idx="3">
                  <c:v>983.58</c:v>
                </c:pt>
                <c:pt idx="4">
                  <c:v>884.53</c:v>
                </c:pt>
              </c:numCache>
            </c:numRef>
          </c:val>
          <c:extLst>
            <c:ext xmlns:c16="http://schemas.microsoft.com/office/drawing/2014/chart" uri="{C3380CC4-5D6E-409C-BE32-E72D297353CC}">
              <c16:uniqueId val="{00000000-4B34-4C46-B019-DB431B234C7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542.29999999999995</c:v>
                </c:pt>
                <c:pt idx="3">
                  <c:v>566.65</c:v>
                </c:pt>
                <c:pt idx="4">
                  <c:v>551.62</c:v>
                </c:pt>
              </c:numCache>
            </c:numRef>
          </c:val>
          <c:smooth val="0"/>
          <c:extLst>
            <c:ext xmlns:c16="http://schemas.microsoft.com/office/drawing/2014/chart" uri="{C3380CC4-5D6E-409C-BE32-E72D297353CC}">
              <c16:uniqueId val="{00000001-4B34-4C46-B019-DB431B234C7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55.97</c:v>
                </c:pt>
                <c:pt idx="1">
                  <c:v>58.49</c:v>
                </c:pt>
                <c:pt idx="2">
                  <c:v>58.77</c:v>
                </c:pt>
                <c:pt idx="3">
                  <c:v>59.19</c:v>
                </c:pt>
                <c:pt idx="4">
                  <c:v>65.44</c:v>
                </c:pt>
              </c:numCache>
            </c:numRef>
          </c:val>
          <c:extLst>
            <c:ext xmlns:c16="http://schemas.microsoft.com/office/drawing/2014/chart" uri="{C3380CC4-5D6E-409C-BE32-E72D297353CC}">
              <c16:uniqueId val="{00000000-2621-4FAB-AF37-3C2F004C2CC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87.51</c:v>
                </c:pt>
                <c:pt idx="3">
                  <c:v>84.77</c:v>
                </c:pt>
                <c:pt idx="4">
                  <c:v>87.11</c:v>
                </c:pt>
              </c:numCache>
            </c:numRef>
          </c:val>
          <c:smooth val="0"/>
          <c:extLst>
            <c:ext xmlns:c16="http://schemas.microsoft.com/office/drawing/2014/chart" uri="{C3380CC4-5D6E-409C-BE32-E72D297353CC}">
              <c16:uniqueId val="{00000001-2621-4FAB-AF37-3C2F004C2CC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377.46</c:v>
                </c:pt>
                <c:pt idx="1">
                  <c:v>360.11</c:v>
                </c:pt>
                <c:pt idx="2">
                  <c:v>355.19</c:v>
                </c:pt>
                <c:pt idx="3">
                  <c:v>354.35</c:v>
                </c:pt>
                <c:pt idx="4">
                  <c:v>319.56</c:v>
                </c:pt>
              </c:numCache>
            </c:numRef>
          </c:val>
          <c:extLst>
            <c:ext xmlns:c16="http://schemas.microsoft.com/office/drawing/2014/chart" uri="{C3380CC4-5D6E-409C-BE32-E72D297353CC}">
              <c16:uniqueId val="{00000000-FE35-4B7A-A6D7-9C4E34E1CFB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218.42</c:v>
                </c:pt>
                <c:pt idx="3">
                  <c:v>227.27</c:v>
                </c:pt>
                <c:pt idx="4">
                  <c:v>223.98</c:v>
                </c:pt>
              </c:numCache>
            </c:numRef>
          </c:val>
          <c:smooth val="0"/>
          <c:extLst>
            <c:ext xmlns:c16="http://schemas.microsoft.com/office/drawing/2014/chart" uri="{C3380CC4-5D6E-409C-BE32-E72D297353CC}">
              <c16:uniqueId val="{00000001-FE35-4B7A-A6D7-9C4E34E1CFB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広島県　世羅町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非設置</v>
      </c>
      <c r="AE8" s="60"/>
      <c r="AF8" s="60"/>
      <c r="AG8" s="60"/>
      <c r="AH8" s="60"/>
      <c r="AI8" s="60"/>
      <c r="AJ8" s="60"/>
      <c r="AK8" s="4"/>
      <c r="AL8" s="61">
        <f>データ!$R$6</f>
        <v>16072</v>
      </c>
      <c r="AM8" s="61"/>
      <c r="AN8" s="61"/>
      <c r="AO8" s="61"/>
      <c r="AP8" s="61"/>
      <c r="AQ8" s="61"/>
      <c r="AR8" s="61"/>
      <c r="AS8" s="61"/>
      <c r="AT8" s="52">
        <f>データ!$S$6</f>
        <v>278.14</v>
      </c>
      <c r="AU8" s="53"/>
      <c r="AV8" s="53"/>
      <c r="AW8" s="53"/>
      <c r="AX8" s="53"/>
      <c r="AY8" s="53"/>
      <c r="AZ8" s="53"/>
      <c r="BA8" s="53"/>
      <c r="BB8" s="54">
        <f>データ!$T$6</f>
        <v>57.78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72.05</v>
      </c>
      <c r="J10" s="53"/>
      <c r="K10" s="53"/>
      <c r="L10" s="53"/>
      <c r="M10" s="53"/>
      <c r="N10" s="53"/>
      <c r="O10" s="64"/>
      <c r="P10" s="54">
        <f>データ!$P$6</f>
        <v>54.3</v>
      </c>
      <c r="Q10" s="54"/>
      <c r="R10" s="54"/>
      <c r="S10" s="54"/>
      <c r="T10" s="54"/>
      <c r="U10" s="54"/>
      <c r="V10" s="54"/>
      <c r="W10" s="61">
        <f>データ!$Q$6</f>
        <v>3520</v>
      </c>
      <c r="X10" s="61"/>
      <c r="Y10" s="61"/>
      <c r="Z10" s="61"/>
      <c r="AA10" s="61"/>
      <c r="AB10" s="61"/>
      <c r="AC10" s="61"/>
      <c r="AD10" s="2"/>
      <c r="AE10" s="2"/>
      <c r="AF10" s="2"/>
      <c r="AG10" s="2"/>
      <c r="AH10" s="4"/>
      <c r="AI10" s="4"/>
      <c r="AJ10" s="4"/>
      <c r="AK10" s="4"/>
      <c r="AL10" s="61">
        <f>データ!$U$6</f>
        <v>8625</v>
      </c>
      <c r="AM10" s="61"/>
      <c r="AN10" s="61"/>
      <c r="AO10" s="61"/>
      <c r="AP10" s="61"/>
      <c r="AQ10" s="61"/>
      <c r="AR10" s="61"/>
      <c r="AS10" s="61"/>
      <c r="AT10" s="52">
        <f>データ!$V$6</f>
        <v>52</v>
      </c>
      <c r="AU10" s="53"/>
      <c r="AV10" s="53"/>
      <c r="AW10" s="53"/>
      <c r="AX10" s="53"/>
      <c r="AY10" s="53"/>
      <c r="AZ10" s="53"/>
      <c r="BA10" s="53"/>
      <c r="BB10" s="54">
        <f>データ!$W$6</f>
        <v>165.87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112</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7" t="s">
        <v>113</v>
      </c>
      <c r="BM47" s="88"/>
      <c r="BN47" s="88"/>
      <c r="BO47" s="88"/>
      <c r="BP47" s="88"/>
      <c r="BQ47" s="88"/>
      <c r="BR47" s="88"/>
      <c r="BS47" s="88"/>
      <c r="BT47" s="88"/>
      <c r="BU47" s="88"/>
      <c r="BV47" s="88"/>
      <c r="BW47" s="88"/>
      <c r="BX47" s="88"/>
      <c r="BY47" s="88"/>
      <c r="BZ47" s="89"/>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7"/>
      <c r="BM48" s="88"/>
      <c r="BN48" s="88"/>
      <c r="BO48" s="88"/>
      <c r="BP48" s="88"/>
      <c r="BQ48" s="88"/>
      <c r="BR48" s="88"/>
      <c r="BS48" s="88"/>
      <c r="BT48" s="88"/>
      <c r="BU48" s="88"/>
      <c r="BV48" s="88"/>
      <c r="BW48" s="88"/>
      <c r="BX48" s="88"/>
      <c r="BY48" s="88"/>
      <c r="BZ48" s="89"/>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7"/>
      <c r="BM49" s="88"/>
      <c r="BN49" s="88"/>
      <c r="BO49" s="88"/>
      <c r="BP49" s="88"/>
      <c r="BQ49" s="88"/>
      <c r="BR49" s="88"/>
      <c r="BS49" s="88"/>
      <c r="BT49" s="88"/>
      <c r="BU49" s="88"/>
      <c r="BV49" s="88"/>
      <c r="BW49" s="88"/>
      <c r="BX49" s="88"/>
      <c r="BY49" s="88"/>
      <c r="BZ49" s="89"/>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7"/>
      <c r="BM50" s="88"/>
      <c r="BN50" s="88"/>
      <c r="BO50" s="88"/>
      <c r="BP50" s="88"/>
      <c r="BQ50" s="88"/>
      <c r="BR50" s="88"/>
      <c r="BS50" s="88"/>
      <c r="BT50" s="88"/>
      <c r="BU50" s="88"/>
      <c r="BV50" s="88"/>
      <c r="BW50" s="88"/>
      <c r="BX50" s="88"/>
      <c r="BY50" s="88"/>
      <c r="BZ50" s="89"/>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7"/>
      <c r="BM51" s="88"/>
      <c r="BN51" s="88"/>
      <c r="BO51" s="88"/>
      <c r="BP51" s="88"/>
      <c r="BQ51" s="88"/>
      <c r="BR51" s="88"/>
      <c r="BS51" s="88"/>
      <c r="BT51" s="88"/>
      <c r="BU51" s="88"/>
      <c r="BV51" s="88"/>
      <c r="BW51" s="88"/>
      <c r="BX51" s="88"/>
      <c r="BY51" s="88"/>
      <c r="BZ51" s="89"/>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7"/>
      <c r="BM52" s="88"/>
      <c r="BN52" s="88"/>
      <c r="BO52" s="88"/>
      <c r="BP52" s="88"/>
      <c r="BQ52" s="88"/>
      <c r="BR52" s="88"/>
      <c r="BS52" s="88"/>
      <c r="BT52" s="88"/>
      <c r="BU52" s="88"/>
      <c r="BV52" s="88"/>
      <c r="BW52" s="88"/>
      <c r="BX52" s="88"/>
      <c r="BY52" s="88"/>
      <c r="BZ52" s="89"/>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7"/>
      <c r="BM53" s="88"/>
      <c r="BN53" s="88"/>
      <c r="BO53" s="88"/>
      <c r="BP53" s="88"/>
      <c r="BQ53" s="88"/>
      <c r="BR53" s="88"/>
      <c r="BS53" s="88"/>
      <c r="BT53" s="88"/>
      <c r="BU53" s="88"/>
      <c r="BV53" s="88"/>
      <c r="BW53" s="88"/>
      <c r="BX53" s="88"/>
      <c r="BY53" s="88"/>
      <c r="BZ53" s="89"/>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7"/>
      <c r="BM54" s="88"/>
      <c r="BN54" s="88"/>
      <c r="BO54" s="88"/>
      <c r="BP54" s="88"/>
      <c r="BQ54" s="88"/>
      <c r="BR54" s="88"/>
      <c r="BS54" s="88"/>
      <c r="BT54" s="88"/>
      <c r="BU54" s="88"/>
      <c r="BV54" s="88"/>
      <c r="BW54" s="88"/>
      <c r="BX54" s="88"/>
      <c r="BY54" s="88"/>
      <c r="BZ54" s="89"/>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7"/>
      <c r="BM55" s="88"/>
      <c r="BN55" s="88"/>
      <c r="BO55" s="88"/>
      <c r="BP55" s="88"/>
      <c r="BQ55" s="88"/>
      <c r="BR55" s="88"/>
      <c r="BS55" s="88"/>
      <c r="BT55" s="88"/>
      <c r="BU55" s="88"/>
      <c r="BV55" s="88"/>
      <c r="BW55" s="88"/>
      <c r="BX55" s="88"/>
      <c r="BY55" s="88"/>
      <c r="BZ55" s="89"/>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7"/>
      <c r="BM56" s="88"/>
      <c r="BN56" s="88"/>
      <c r="BO56" s="88"/>
      <c r="BP56" s="88"/>
      <c r="BQ56" s="88"/>
      <c r="BR56" s="88"/>
      <c r="BS56" s="88"/>
      <c r="BT56" s="88"/>
      <c r="BU56" s="88"/>
      <c r="BV56" s="88"/>
      <c r="BW56" s="88"/>
      <c r="BX56" s="88"/>
      <c r="BY56" s="88"/>
      <c r="BZ56" s="89"/>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7"/>
      <c r="BM57" s="88"/>
      <c r="BN57" s="88"/>
      <c r="BO57" s="88"/>
      <c r="BP57" s="88"/>
      <c r="BQ57" s="88"/>
      <c r="BR57" s="88"/>
      <c r="BS57" s="88"/>
      <c r="BT57" s="88"/>
      <c r="BU57" s="88"/>
      <c r="BV57" s="88"/>
      <c r="BW57" s="88"/>
      <c r="BX57" s="88"/>
      <c r="BY57" s="88"/>
      <c r="BZ57" s="89"/>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7"/>
      <c r="BM58" s="88"/>
      <c r="BN58" s="88"/>
      <c r="BO58" s="88"/>
      <c r="BP58" s="88"/>
      <c r="BQ58" s="88"/>
      <c r="BR58" s="88"/>
      <c r="BS58" s="88"/>
      <c r="BT58" s="88"/>
      <c r="BU58" s="88"/>
      <c r="BV58" s="88"/>
      <c r="BW58" s="88"/>
      <c r="BX58" s="88"/>
      <c r="BY58" s="88"/>
      <c r="BZ58" s="89"/>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7"/>
      <c r="BM59" s="88"/>
      <c r="BN59" s="88"/>
      <c r="BO59" s="88"/>
      <c r="BP59" s="88"/>
      <c r="BQ59" s="88"/>
      <c r="BR59" s="88"/>
      <c r="BS59" s="88"/>
      <c r="BT59" s="88"/>
      <c r="BU59" s="88"/>
      <c r="BV59" s="88"/>
      <c r="BW59" s="88"/>
      <c r="BX59" s="88"/>
      <c r="BY59" s="88"/>
      <c r="BZ59" s="89"/>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87"/>
      <c r="BM60" s="88"/>
      <c r="BN60" s="88"/>
      <c r="BO60" s="88"/>
      <c r="BP60" s="88"/>
      <c r="BQ60" s="88"/>
      <c r="BR60" s="88"/>
      <c r="BS60" s="88"/>
      <c r="BT60" s="88"/>
      <c r="BU60" s="88"/>
      <c r="BV60" s="88"/>
      <c r="BW60" s="88"/>
      <c r="BX60" s="88"/>
      <c r="BY60" s="88"/>
      <c r="BZ60" s="89"/>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87"/>
      <c r="BM61" s="88"/>
      <c r="BN61" s="88"/>
      <c r="BO61" s="88"/>
      <c r="BP61" s="88"/>
      <c r="BQ61" s="88"/>
      <c r="BR61" s="88"/>
      <c r="BS61" s="88"/>
      <c r="BT61" s="88"/>
      <c r="BU61" s="88"/>
      <c r="BV61" s="88"/>
      <c r="BW61" s="88"/>
      <c r="BX61" s="88"/>
      <c r="BY61" s="88"/>
      <c r="BZ61" s="89"/>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7"/>
      <c r="BM62" s="88"/>
      <c r="BN62" s="88"/>
      <c r="BO62" s="88"/>
      <c r="BP62" s="88"/>
      <c r="BQ62" s="88"/>
      <c r="BR62" s="88"/>
      <c r="BS62" s="88"/>
      <c r="BT62" s="88"/>
      <c r="BU62" s="88"/>
      <c r="BV62" s="88"/>
      <c r="BW62" s="88"/>
      <c r="BX62" s="88"/>
      <c r="BY62" s="88"/>
      <c r="BZ62" s="89"/>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7"/>
      <c r="BM63" s="88"/>
      <c r="BN63" s="88"/>
      <c r="BO63" s="88"/>
      <c r="BP63" s="88"/>
      <c r="BQ63" s="88"/>
      <c r="BR63" s="88"/>
      <c r="BS63" s="88"/>
      <c r="BT63" s="88"/>
      <c r="BU63" s="88"/>
      <c r="BV63" s="88"/>
      <c r="BW63" s="88"/>
      <c r="BX63" s="88"/>
      <c r="BY63" s="88"/>
      <c r="BZ63" s="89"/>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pZhgQkz4peET6xUl+SKxzOQpjiOaQ3rdot+HY70L6yjtTkvXm/NIdczFjD9sQYoCvKGhmUwxOVLQOmLCcsDugQ==" saltValue="gyM57b8zB25Um8BpKyRU5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344621</v>
      </c>
      <c r="D6" s="34">
        <f t="shared" si="3"/>
        <v>46</v>
      </c>
      <c r="E6" s="34">
        <f t="shared" si="3"/>
        <v>1</v>
      </c>
      <c r="F6" s="34">
        <f t="shared" si="3"/>
        <v>0</v>
      </c>
      <c r="G6" s="34">
        <f t="shared" si="3"/>
        <v>1</v>
      </c>
      <c r="H6" s="34" t="str">
        <f t="shared" si="3"/>
        <v>広島県　世羅町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72.05</v>
      </c>
      <c r="P6" s="35">
        <f t="shared" si="3"/>
        <v>54.3</v>
      </c>
      <c r="Q6" s="35">
        <f t="shared" si="3"/>
        <v>3520</v>
      </c>
      <c r="R6" s="35">
        <f t="shared" si="3"/>
        <v>16072</v>
      </c>
      <c r="S6" s="35">
        <f t="shared" si="3"/>
        <v>278.14</v>
      </c>
      <c r="T6" s="35">
        <f t="shared" si="3"/>
        <v>57.78</v>
      </c>
      <c r="U6" s="35">
        <f t="shared" si="3"/>
        <v>8625</v>
      </c>
      <c r="V6" s="35">
        <f t="shared" si="3"/>
        <v>52</v>
      </c>
      <c r="W6" s="35">
        <f t="shared" si="3"/>
        <v>165.87</v>
      </c>
      <c r="X6" s="36">
        <f>IF(X7="",NA(),X7)</f>
        <v>89.39</v>
      </c>
      <c r="Y6" s="36">
        <f t="shared" ref="Y6:AG6" si="4">IF(Y7="",NA(),Y7)</f>
        <v>96.35</v>
      </c>
      <c r="Z6" s="36">
        <f t="shared" si="4"/>
        <v>94.47</v>
      </c>
      <c r="AA6" s="36">
        <f t="shared" si="4"/>
        <v>93.43</v>
      </c>
      <c r="AB6" s="36">
        <f t="shared" si="4"/>
        <v>95.87</v>
      </c>
      <c r="AC6" s="36">
        <f t="shared" si="4"/>
        <v>106.62</v>
      </c>
      <c r="AD6" s="36">
        <f t="shared" si="4"/>
        <v>107.95</v>
      </c>
      <c r="AE6" s="36">
        <f t="shared" si="4"/>
        <v>104.47</v>
      </c>
      <c r="AF6" s="36">
        <f t="shared" si="4"/>
        <v>103.81</v>
      </c>
      <c r="AG6" s="36">
        <f t="shared" si="4"/>
        <v>104.35</v>
      </c>
      <c r="AH6" s="35" t="str">
        <f>IF(AH7="","",IF(AH7="-","【-】","【"&amp;SUBSTITUTE(TEXT(AH7,"#,##0.00"),"-","△")&amp;"】"))</f>
        <v>【112.01】</v>
      </c>
      <c r="AI6" s="36">
        <f>IF(AI7="",NA(),AI7)</f>
        <v>28.18</v>
      </c>
      <c r="AJ6" s="36">
        <f t="shared" ref="AJ6:AR6" si="5">IF(AJ7="",NA(),AJ7)</f>
        <v>32.99</v>
      </c>
      <c r="AK6" s="36">
        <f t="shared" si="5"/>
        <v>42.97</v>
      </c>
      <c r="AL6" s="36">
        <f t="shared" si="5"/>
        <v>50.9</v>
      </c>
      <c r="AM6" s="36">
        <f t="shared" si="5"/>
        <v>42.65</v>
      </c>
      <c r="AN6" s="36">
        <f t="shared" si="5"/>
        <v>12.59</v>
      </c>
      <c r="AO6" s="36">
        <f t="shared" si="5"/>
        <v>12.44</v>
      </c>
      <c r="AP6" s="36">
        <f t="shared" si="5"/>
        <v>16.399999999999999</v>
      </c>
      <c r="AQ6" s="36">
        <f t="shared" si="5"/>
        <v>25.66</v>
      </c>
      <c r="AR6" s="36">
        <f t="shared" si="5"/>
        <v>21.69</v>
      </c>
      <c r="AS6" s="35" t="str">
        <f>IF(AS7="","",IF(AS7="-","【-】","【"&amp;SUBSTITUTE(TEXT(AS7,"#,##0.00"),"-","△")&amp;"】"))</f>
        <v>【1.08】</v>
      </c>
      <c r="AT6" s="36">
        <f>IF(AT7="",NA(),AT7)</f>
        <v>428.48</v>
      </c>
      <c r="AU6" s="36">
        <f t="shared" ref="AU6:BC6" si="6">IF(AU7="",NA(),AU7)</f>
        <v>465.04</v>
      </c>
      <c r="AV6" s="36">
        <f t="shared" si="6"/>
        <v>480.24</v>
      </c>
      <c r="AW6" s="36">
        <f t="shared" si="6"/>
        <v>1174.6300000000001</v>
      </c>
      <c r="AX6" s="36">
        <f t="shared" si="6"/>
        <v>636.12</v>
      </c>
      <c r="AY6" s="36">
        <f t="shared" si="6"/>
        <v>416.14</v>
      </c>
      <c r="AZ6" s="36">
        <f t="shared" si="6"/>
        <v>371.89</v>
      </c>
      <c r="BA6" s="36">
        <f t="shared" si="6"/>
        <v>293.23</v>
      </c>
      <c r="BB6" s="36">
        <f t="shared" si="6"/>
        <v>300.14</v>
      </c>
      <c r="BC6" s="36">
        <f t="shared" si="6"/>
        <v>301.04000000000002</v>
      </c>
      <c r="BD6" s="35" t="str">
        <f>IF(BD7="","",IF(BD7="-","【-】","【"&amp;SUBSTITUTE(TEXT(BD7,"#,##0.00"),"-","△")&amp;"】"))</f>
        <v>【264.97】</v>
      </c>
      <c r="BE6" s="36">
        <f>IF(BE7="",NA(),BE7)</f>
        <v>1391.67</v>
      </c>
      <c r="BF6" s="36">
        <f t="shared" ref="BF6:BN6" si="7">IF(BF7="",NA(),BF7)</f>
        <v>1275.1600000000001</v>
      </c>
      <c r="BG6" s="36">
        <f t="shared" si="7"/>
        <v>1102.6199999999999</v>
      </c>
      <c r="BH6" s="36">
        <f t="shared" si="7"/>
        <v>983.58</v>
      </c>
      <c r="BI6" s="36">
        <f t="shared" si="7"/>
        <v>884.53</v>
      </c>
      <c r="BJ6" s="36">
        <f t="shared" si="7"/>
        <v>487.22</v>
      </c>
      <c r="BK6" s="36">
        <f t="shared" si="7"/>
        <v>483.11</v>
      </c>
      <c r="BL6" s="36">
        <f t="shared" si="7"/>
        <v>542.29999999999995</v>
      </c>
      <c r="BM6" s="36">
        <f t="shared" si="7"/>
        <v>566.65</v>
      </c>
      <c r="BN6" s="36">
        <f t="shared" si="7"/>
        <v>551.62</v>
      </c>
      <c r="BO6" s="35" t="str">
        <f>IF(BO7="","",IF(BO7="-","【-】","【"&amp;SUBSTITUTE(TEXT(BO7,"#,##0.00"),"-","△")&amp;"】"))</f>
        <v>【266.61】</v>
      </c>
      <c r="BP6" s="36">
        <f>IF(BP7="",NA(),BP7)</f>
        <v>55.97</v>
      </c>
      <c r="BQ6" s="36">
        <f t="shared" ref="BQ6:BY6" si="8">IF(BQ7="",NA(),BQ7)</f>
        <v>58.49</v>
      </c>
      <c r="BR6" s="36">
        <f t="shared" si="8"/>
        <v>58.77</v>
      </c>
      <c r="BS6" s="36">
        <f t="shared" si="8"/>
        <v>59.19</v>
      </c>
      <c r="BT6" s="36">
        <f t="shared" si="8"/>
        <v>65.44</v>
      </c>
      <c r="BU6" s="36">
        <f t="shared" si="8"/>
        <v>92.76</v>
      </c>
      <c r="BV6" s="36">
        <f t="shared" si="8"/>
        <v>93.28</v>
      </c>
      <c r="BW6" s="36">
        <f t="shared" si="8"/>
        <v>87.51</v>
      </c>
      <c r="BX6" s="36">
        <f t="shared" si="8"/>
        <v>84.77</v>
      </c>
      <c r="BY6" s="36">
        <f t="shared" si="8"/>
        <v>87.11</v>
      </c>
      <c r="BZ6" s="35" t="str">
        <f>IF(BZ7="","",IF(BZ7="-","【-】","【"&amp;SUBSTITUTE(TEXT(BZ7,"#,##0.00"),"-","△")&amp;"】"))</f>
        <v>【103.24】</v>
      </c>
      <c r="CA6" s="36">
        <f>IF(CA7="",NA(),CA7)</f>
        <v>377.46</v>
      </c>
      <c r="CB6" s="36">
        <f t="shared" ref="CB6:CJ6" si="9">IF(CB7="",NA(),CB7)</f>
        <v>360.11</v>
      </c>
      <c r="CC6" s="36">
        <f t="shared" si="9"/>
        <v>355.19</v>
      </c>
      <c r="CD6" s="36">
        <f t="shared" si="9"/>
        <v>354.35</v>
      </c>
      <c r="CE6" s="36">
        <f t="shared" si="9"/>
        <v>319.56</v>
      </c>
      <c r="CF6" s="36">
        <f t="shared" si="9"/>
        <v>208.67</v>
      </c>
      <c r="CG6" s="36">
        <f t="shared" si="9"/>
        <v>208.29</v>
      </c>
      <c r="CH6" s="36">
        <f t="shared" si="9"/>
        <v>218.42</v>
      </c>
      <c r="CI6" s="36">
        <f t="shared" si="9"/>
        <v>227.27</v>
      </c>
      <c r="CJ6" s="36">
        <f t="shared" si="9"/>
        <v>223.98</v>
      </c>
      <c r="CK6" s="35" t="str">
        <f>IF(CK7="","",IF(CK7="-","【-】","【"&amp;SUBSTITUTE(TEXT(CK7,"#,##0.00"),"-","△")&amp;"】"))</f>
        <v>【168.38】</v>
      </c>
      <c r="CL6" s="36">
        <f>IF(CL7="",NA(),CL7)</f>
        <v>53.75</v>
      </c>
      <c r="CM6" s="36">
        <f t="shared" ref="CM6:CU6" si="10">IF(CM7="",NA(),CM7)</f>
        <v>52.92</v>
      </c>
      <c r="CN6" s="36">
        <f t="shared" si="10"/>
        <v>56.68</v>
      </c>
      <c r="CO6" s="36">
        <f t="shared" si="10"/>
        <v>55.23</v>
      </c>
      <c r="CP6" s="36">
        <f t="shared" si="10"/>
        <v>54.89</v>
      </c>
      <c r="CQ6" s="36">
        <f t="shared" si="10"/>
        <v>49.08</v>
      </c>
      <c r="CR6" s="36">
        <f t="shared" si="10"/>
        <v>49.32</v>
      </c>
      <c r="CS6" s="36">
        <f t="shared" si="10"/>
        <v>50.24</v>
      </c>
      <c r="CT6" s="36">
        <f t="shared" si="10"/>
        <v>50.29</v>
      </c>
      <c r="CU6" s="36">
        <f t="shared" si="10"/>
        <v>49.64</v>
      </c>
      <c r="CV6" s="35" t="str">
        <f>IF(CV7="","",IF(CV7="-","【-】","【"&amp;SUBSTITUTE(TEXT(CV7,"#,##0.00"),"-","△")&amp;"】"))</f>
        <v>【60.00】</v>
      </c>
      <c r="CW6" s="36">
        <f>IF(CW7="",NA(),CW7)</f>
        <v>92.26</v>
      </c>
      <c r="CX6" s="36">
        <f t="shared" ref="CX6:DF6" si="11">IF(CX7="",NA(),CX7)</f>
        <v>93.42</v>
      </c>
      <c r="CY6" s="36">
        <f t="shared" si="11"/>
        <v>91.32</v>
      </c>
      <c r="CZ6" s="36">
        <f t="shared" si="11"/>
        <v>92.42</v>
      </c>
      <c r="DA6" s="36">
        <f t="shared" si="11"/>
        <v>91.52</v>
      </c>
      <c r="DB6" s="36">
        <f t="shared" si="11"/>
        <v>79.3</v>
      </c>
      <c r="DC6" s="36">
        <f t="shared" si="11"/>
        <v>79.34</v>
      </c>
      <c r="DD6" s="36">
        <f t="shared" si="11"/>
        <v>78.650000000000006</v>
      </c>
      <c r="DE6" s="36">
        <f t="shared" si="11"/>
        <v>77.73</v>
      </c>
      <c r="DF6" s="36">
        <f t="shared" si="11"/>
        <v>78.09</v>
      </c>
      <c r="DG6" s="35" t="str">
        <f>IF(DG7="","",IF(DG7="-","【-】","【"&amp;SUBSTITUTE(TEXT(DG7,"#,##0.00"),"-","△")&amp;"】"))</f>
        <v>【89.80】</v>
      </c>
      <c r="DH6" s="36">
        <f>IF(DH7="",NA(),DH7)</f>
        <v>41.89</v>
      </c>
      <c r="DI6" s="36">
        <f t="shared" ref="DI6:DQ6" si="12">IF(DI7="",NA(),DI7)</f>
        <v>43.96</v>
      </c>
      <c r="DJ6" s="36">
        <f t="shared" si="12"/>
        <v>45.88</v>
      </c>
      <c r="DK6" s="36">
        <f t="shared" si="12"/>
        <v>47.83</v>
      </c>
      <c r="DL6" s="36">
        <f t="shared" si="12"/>
        <v>49.62</v>
      </c>
      <c r="DM6" s="36">
        <f t="shared" si="12"/>
        <v>47.44</v>
      </c>
      <c r="DN6" s="36">
        <f t="shared" si="12"/>
        <v>48.3</v>
      </c>
      <c r="DO6" s="36">
        <f t="shared" si="12"/>
        <v>45.14</v>
      </c>
      <c r="DP6" s="36">
        <f t="shared" si="12"/>
        <v>45.85</v>
      </c>
      <c r="DQ6" s="36">
        <f t="shared" si="12"/>
        <v>47.31</v>
      </c>
      <c r="DR6" s="35" t="str">
        <f>IF(DR7="","",IF(DR7="-","【-】","【"&amp;SUBSTITUTE(TEXT(DR7,"#,##0.00"),"-","△")&amp;"】"))</f>
        <v>【49.59】</v>
      </c>
      <c r="DS6" s="35">
        <f>IF(DS7="",NA(),DS7)</f>
        <v>0</v>
      </c>
      <c r="DT6" s="35">
        <f t="shared" ref="DT6:EB6" si="13">IF(DT7="",NA(),DT7)</f>
        <v>0</v>
      </c>
      <c r="DU6" s="35">
        <f t="shared" si="13"/>
        <v>0</v>
      </c>
      <c r="DV6" s="35">
        <f t="shared" si="13"/>
        <v>0</v>
      </c>
      <c r="DW6" s="35">
        <f t="shared" si="13"/>
        <v>0</v>
      </c>
      <c r="DX6" s="36">
        <f t="shared" si="13"/>
        <v>11.16</v>
      </c>
      <c r="DY6" s="36">
        <f t="shared" si="13"/>
        <v>12.43</v>
      </c>
      <c r="DZ6" s="36">
        <f t="shared" si="13"/>
        <v>13.58</v>
      </c>
      <c r="EA6" s="36">
        <f t="shared" si="13"/>
        <v>14.13</v>
      </c>
      <c r="EB6" s="36">
        <f t="shared" si="13"/>
        <v>16.77</v>
      </c>
      <c r="EC6" s="35" t="str">
        <f>IF(EC7="","",IF(EC7="-","【-】","【"&amp;SUBSTITUTE(TEXT(EC7,"#,##0.00"),"-","△")&amp;"】"))</f>
        <v>【19.44】</v>
      </c>
      <c r="ED6" s="35">
        <f>IF(ED7="",NA(),ED7)</f>
        <v>0</v>
      </c>
      <c r="EE6" s="35">
        <f t="shared" ref="EE6:EM6" si="14">IF(EE7="",NA(),EE7)</f>
        <v>0</v>
      </c>
      <c r="EF6" s="35">
        <f t="shared" si="14"/>
        <v>0</v>
      </c>
      <c r="EG6" s="35">
        <f t="shared" si="14"/>
        <v>0</v>
      </c>
      <c r="EH6" s="35">
        <f t="shared" si="14"/>
        <v>0</v>
      </c>
      <c r="EI6" s="36">
        <f t="shared" si="14"/>
        <v>0.65</v>
      </c>
      <c r="EJ6" s="36">
        <f t="shared" si="14"/>
        <v>0.46</v>
      </c>
      <c r="EK6" s="36">
        <f t="shared" si="14"/>
        <v>0.44</v>
      </c>
      <c r="EL6" s="36">
        <f t="shared" si="14"/>
        <v>0.52</v>
      </c>
      <c r="EM6" s="36">
        <f t="shared" si="14"/>
        <v>0.47</v>
      </c>
      <c r="EN6" s="35" t="str">
        <f>IF(EN7="","",IF(EN7="-","【-】","【"&amp;SUBSTITUTE(TEXT(EN7,"#,##0.00"),"-","△")&amp;"】"))</f>
        <v>【0.68】</v>
      </c>
    </row>
    <row r="7" spans="1:144" s="37" customFormat="1" x14ac:dyDescent="0.15">
      <c r="A7" s="29"/>
      <c r="B7" s="38">
        <v>2019</v>
      </c>
      <c r="C7" s="38">
        <v>344621</v>
      </c>
      <c r="D7" s="38">
        <v>46</v>
      </c>
      <c r="E7" s="38">
        <v>1</v>
      </c>
      <c r="F7" s="38">
        <v>0</v>
      </c>
      <c r="G7" s="38">
        <v>1</v>
      </c>
      <c r="H7" s="38" t="s">
        <v>93</v>
      </c>
      <c r="I7" s="38" t="s">
        <v>94</v>
      </c>
      <c r="J7" s="38" t="s">
        <v>95</v>
      </c>
      <c r="K7" s="38" t="s">
        <v>96</v>
      </c>
      <c r="L7" s="38" t="s">
        <v>97</v>
      </c>
      <c r="M7" s="38" t="s">
        <v>98</v>
      </c>
      <c r="N7" s="39" t="s">
        <v>99</v>
      </c>
      <c r="O7" s="39">
        <v>72.05</v>
      </c>
      <c r="P7" s="39">
        <v>54.3</v>
      </c>
      <c r="Q7" s="39">
        <v>3520</v>
      </c>
      <c r="R7" s="39">
        <v>16072</v>
      </c>
      <c r="S7" s="39">
        <v>278.14</v>
      </c>
      <c r="T7" s="39">
        <v>57.78</v>
      </c>
      <c r="U7" s="39">
        <v>8625</v>
      </c>
      <c r="V7" s="39">
        <v>52</v>
      </c>
      <c r="W7" s="39">
        <v>165.87</v>
      </c>
      <c r="X7" s="39">
        <v>89.39</v>
      </c>
      <c r="Y7" s="39">
        <v>96.35</v>
      </c>
      <c r="Z7" s="39">
        <v>94.47</v>
      </c>
      <c r="AA7" s="39">
        <v>93.43</v>
      </c>
      <c r="AB7" s="39">
        <v>95.87</v>
      </c>
      <c r="AC7" s="39">
        <v>106.62</v>
      </c>
      <c r="AD7" s="39">
        <v>107.95</v>
      </c>
      <c r="AE7" s="39">
        <v>104.47</v>
      </c>
      <c r="AF7" s="39">
        <v>103.81</v>
      </c>
      <c r="AG7" s="39">
        <v>104.35</v>
      </c>
      <c r="AH7" s="39">
        <v>112.01</v>
      </c>
      <c r="AI7" s="39">
        <v>28.18</v>
      </c>
      <c r="AJ7" s="39">
        <v>32.99</v>
      </c>
      <c r="AK7" s="39">
        <v>42.97</v>
      </c>
      <c r="AL7" s="39">
        <v>50.9</v>
      </c>
      <c r="AM7" s="39">
        <v>42.65</v>
      </c>
      <c r="AN7" s="39">
        <v>12.59</v>
      </c>
      <c r="AO7" s="39">
        <v>12.44</v>
      </c>
      <c r="AP7" s="39">
        <v>16.399999999999999</v>
      </c>
      <c r="AQ7" s="39">
        <v>25.66</v>
      </c>
      <c r="AR7" s="39">
        <v>21.69</v>
      </c>
      <c r="AS7" s="39">
        <v>1.08</v>
      </c>
      <c r="AT7" s="39">
        <v>428.48</v>
      </c>
      <c r="AU7" s="39">
        <v>465.04</v>
      </c>
      <c r="AV7" s="39">
        <v>480.24</v>
      </c>
      <c r="AW7" s="39">
        <v>1174.6300000000001</v>
      </c>
      <c r="AX7" s="39">
        <v>636.12</v>
      </c>
      <c r="AY7" s="39">
        <v>416.14</v>
      </c>
      <c r="AZ7" s="39">
        <v>371.89</v>
      </c>
      <c r="BA7" s="39">
        <v>293.23</v>
      </c>
      <c r="BB7" s="39">
        <v>300.14</v>
      </c>
      <c r="BC7" s="39">
        <v>301.04000000000002</v>
      </c>
      <c r="BD7" s="39">
        <v>264.97000000000003</v>
      </c>
      <c r="BE7" s="39">
        <v>1391.67</v>
      </c>
      <c r="BF7" s="39">
        <v>1275.1600000000001</v>
      </c>
      <c r="BG7" s="39">
        <v>1102.6199999999999</v>
      </c>
      <c r="BH7" s="39">
        <v>983.58</v>
      </c>
      <c r="BI7" s="39">
        <v>884.53</v>
      </c>
      <c r="BJ7" s="39">
        <v>487.22</v>
      </c>
      <c r="BK7" s="39">
        <v>483.11</v>
      </c>
      <c r="BL7" s="39">
        <v>542.29999999999995</v>
      </c>
      <c r="BM7" s="39">
        <v>566.65</v>
      </c>
      <c r="BN7" s="39">
        <v>551.62</v>
      </c>
      <c r="BO7" s="39">
        <v>266.61</v>
      </c>
      <c r="BP7" s="39">
        <v>55.97</v>
      </c>
      <c r="BQ7" s="39">
        <v>58.49</v>
      </c>
      <c r="BR7" s="39">
        <v>58.77</v>
      </c>
      <c r="BS7" s="39">
        <v>59.19</v>
      </c>
      <c r="BT7" s="39">
        <v>65.44</v>
      </c>
      <c r="BU7" s="39">
        <v>92.76</v>
      </c>
      <c r="BV7" s="39">
        <v>93.28</v>
      </c>
      <c r="BW7" s="39">
        <v>87.51</v>
      </c>
      <c r="BX7" s="39">
        <v>84.77</v>
      </c>
      <c r="BY7" s="39">
        <v>87.11</v>
      </c>
      <c r="BZ7" s="39">
        <v>103.24</v>
      </c>
      <c r="CA7" s="39">
        <v>377.46</v>
      </c>
      <c r="CB7" s="39">
        <v>360.11</v>
      </c>
      <c r="CC7" s="39">
        <v>355.19</v>
      </c>
      <c r="CD7" s="39">
        <v>354.35</v>
      </c>
      <c r="CE7" s="39">
        <v>319.56</v>
      </c>
      <c r="CF7" s="39">
        <v>208.67</v>
      </c>
      <c r="CG7" s="39">
        <v>208.29</v>
      </c>
      <c r="CH7" s="39">
        <v>218.42</v>
      </c>
      <c r="CI7" s="39">
        <v>227.27</v>
      </c>
      <c r="CJ7" s="39">
        <v>223.98</v>
      </c>
      <c r="CK7" s="39">
        <v>168.38</v>
      </c>
      <c r="CL7" s="39">
        <v>53.75</v>
      </c>
      <c r="CM7" s="39">
        <v>52.92</v>
      </c>
      <c r="CN7" s="39">
        <v>56.68</v>
      </c>
      <c r="CO7" s="39">
        <v>55.23</v>
      </c>
      <c r="CP7" s="39">
        <v>54.89</v>
      </c>
      <c r="CQ7" s="39">
        <v>49.08</v>
      </c>
      <c r="CR7" s="39">
        <v>49.32</v>
      </c>
      <c r="CS7" s="39">
        <v>50.24</v>
      </c>
      <c r="CT7" s="39">
        <v>50.29</v>
      </c>
      <c r="CU7" s="39">
        <v>49.64</v>
      </c>
      <c r="CV7" s="39">
        <v>60</v>
      </c>
      <c r="CW7" s="39">
        <v>92.26</v>
      </c>
      <c r="CX7" s="39">
        <v>93.42</v>
      </c>
      <c r="CY7" s="39">
        <v>91.32</v>
      </c>
      <c r="CZ7" s="39">
        <v>92.42</v>
      </c>
      <c r="DA7" s="39">
        <v>91.52</v>
      </c>
      <c r="DB7" s="39">
        <v>79.3</v>
      </c>
      <c r="DC7" s="39">
        <v>79.34</v>
      </c>
      <c r="DD7" s="39">
        <v>78.650000000000006</v>
      </c>
      <c r="DE7" s="39">
        <v>77.73</v>
      </c>
      <c r="DF7" s="39">
        <v>78.09</v>
      </c>
      <c r="DG7" s="39">
        <v>89.8</v>
      </c>
      <c r="DH7" s="39">
        <v>41.89</v>
      </c>
      <c r="DI7" s="39">
        <v>43.96</v>
      </c>
      <c r="DJ7" s="39">
        <v>45.88</v>
      </c>
      <c r="DK7" s="39">
        <v>47.83</v>
      </c>
      <c r="DL7" s="39">
        <v>49.62</v>
      </c>
      <c r="DM7" s="39">
        <v>47.44</v>
      </c>
      <c r="DN7" s="39">
        <v>48.3</v>
      </c>
      <c r="DO7" s="39">
        <v>45.14</v>
      </c>
      <c r="DP7" s="39">
        <v>45.85</v>
      </c>
      <c r="DQ7" s="39">
        <v>47.31</v>
      </c>
      <c r="DR7" s="39">
        <v>49.59</v>
      </c>
      <c r="DS7" s="39">
        <v>0</v>
      </c>
      <c r="DT7" s="39">
        <v>0</v>
      </c>
      <c r="DU7" s="39">
        <v>0</v>
      </c>
      <c r="DV7" s="39">
        <v>0</v>
      </c>
      <c r="DW7" s="39">
        <v>0</v>
      </c>
      <c r="DX7" s="39">
        <v>11.16</v>
      </c>
      <c r="DY7" s="39">
        <v>12.43</v>
      </c>
      <c r="DZ7" s="39">
        <v>13.58</v>
      </c>
      <c r="EA7" s="39">
        <v>14.13</v>
      </c>
      <c r="EB7" s="39">
        <v>16.77</v>
      </c>
      <c r="EC7" s="39">
        <v>19.440000000000001</v>
      </c>
      <c r="ED7" s="39">
        <v>0</v>
      </c>
      <c r="EE7" s="39">
        <v>0</v>
      </c>
      <c r="EF7" s="39">
        <v>0</v>
      </c>
      <c r="EG7" s="39">
        <v>0</v>
      </c>
      <c r="EH7" s="39">
        <v>0</v>
      </c>
      <c r="EI7" s="39">
        <v>0.65</v>
      </c>
      <c r="EJ7" s="39">
        <v>0.46</v>
      </c>
      <c r="EK7" s="39">
        <v>0.44</v>
      </c>
      <c r="EL7" s="39">
        <v>0.52</v>
      </c>
      <c r="EM7" s="39">
        <v>0.47</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2021-02-01T04:57:47Z</cp:lastPrinted>
  <dcterms:created xsi:type="dcterms:W3CDTF">2020-12-04T02:13:47Z</dcterms:created>
  <dcterms:modified xsi:type="dcterms:W3CDTF">2021-02-01T04:57:50Z</dcterms:modified>
  <cp:category/>
</cp:coreProperties>
</file>