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N:\6環境衛生\03 上下水道\引継\引継資料(藤井)\水道調査関係H22\経営比較分析表\R2(R1決算）\"/>
    </mc:Choice>
  </mc:AlternateContent>
  <workbookProtection workbookAlgorithmName="SHA-512" workbookHashValue="OnrhDZrHKZmPOMf9gGXdhqktJOdH7lY7fidWSNGFGhq0kBLzzXdRAubz0sOYXnM8Hjkzk5tcGtQ+t9SDuErkJg==" workbookSaltValue="s8KWVLNf76yBcln5LeoRGw==" workbookSpinCount="100000" lockStructure="1"/>
  <bookViews>
    <workbookView xWindow="0" yWindow="0" windowWidth="15360" windowHeight="7635"/>
  </bookViews>
  <sheets>
    <sheet name="法非適用_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J85" i="4"/>
  <c r="I85" i="4"/>
  <c r="H85" i="4"/>
  <c r="E85" i="4"/>
  <c r="BB10" i="4"/>
  <c r="AT10" i="4"/>
  <c r="AL10" i="4"/>
  <c r="W10" i="4"/>
  <c r="P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<sst xmlns="http://schemas.openxmlformats.org/spreadsheetml/2006/main" count="233" uniqueCount="118">
  <si>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</si>
  <si>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</si>
  <si>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</si>
  <si>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</si>
  <si>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</si>
  <si>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</si>
  <si>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</si>
  <si>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</si>
  <si>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</si>
  <si>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</si>
  <si>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</si>
  <si>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</si>
  <si>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</si>
  <si>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</si>
  <si>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</si>
  <si>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</si>
  <si>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</si>
  <si>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</si>
  <si>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</si>
  <si>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</si>
  <si>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</si>
  <si>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</si>
  <si>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</si>
  <si>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</si>
  <si>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</si>
  <si>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</si>
  <si>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</si>
  <si>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</si>
  <si>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</si>
  <si>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</si>
  <si>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</si>
  <si>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</si>
  <si>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</si>
  <si>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</si>
  <si>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</si>
  <si>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</si>
  <si>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</si>
  <si>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</si>
  <si>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</si>
  <si>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</si>
  <si>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</si>
  <si>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</si>
  <si>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</si>
  <si>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</si>
  <si>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</si>
  <si>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</si>
  <si>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</si>
  <si>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</si>
  <si>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</si>
  <si>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</si>
  <si>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</si>
  <si>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</si>
  <si>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</si>
  <si>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</si>
  <si>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</si>
  <si>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</si>
  <si>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</si>
  <si>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</si>
  <si>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</si>
  <si>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</si>
  <si>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</si>
  <si>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</si>
  <si>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</si>
  <si>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</si>
  <si>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</si>
  <si>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</si>
  <si>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</si>
  <si>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</si>
  <si>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</si>
  <si>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</si>
  <si>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</si>
  <si>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</si>
  <si>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</si>
  <si>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</si>
  <si>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</si>
  <si>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</si>
  <si>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</si>
  <si>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</si>
  <si>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</si>
  <si>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</si>
  <si>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</si>
  <si>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</si>
  <si>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</si>
  <si>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</si>
  <si>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</si>
  <si>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</si>
  <si>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</si>
  <si>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</si>
  <si>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</si>
  <si>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</si>
  <si>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</si>
  <si>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</si>
  <si>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</si>
  <si>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</si>
  <si>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</si>
  <si>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</si>
  <si>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神石高原町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</si>
  <si>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</si>
  <si>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</si>
  <si>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</si>
  <si>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</si>
  <si>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</si>
  <si>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</si>
  <si>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</si>
  <si>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</si>
  <si>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</si>
  <si>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</si>
  <si>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</si>
  <si>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</si>
  <si>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</si>
  <si>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</si>
  <si>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</si>
  <si>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</si>
  <si>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</si>
  <si>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</si>
  <si>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収益的収支比率の上昇がみられ，企業債残高対給水収益比率は減少傾向にあるが維持傾向にある。平成18年度を計画の初年度とし，年度毎に経営状況を分析しながら当会計の健全化に務めており，将来的な地方債償還金の増加が見込まれるため，平成21年度から3ヵ年及び平成30年度の消費増税で段階的に料金改定を行ってきました。また，平成25年度から人件費を削減し，老朽化施設の修繕費等の支出の増加により収益的支出の縮小に対応する努力をおこなっている。経営戦略の策定により，増加傾向にある修繕費について，具体的な施設台帳を作成し老朽化施設の計画的維持管理に努めております。今後も継続した収益的収支比率の上昇を目指します。
●料金回収率，給水原価が平均値より高い。料金改定，団地開発等に伴い，使用料収入は増加傾向にあります。計画的に老朽化施設の更新を行っていくうえで，投資規模には十分留意し，一層の経営改善を図っていけるよう，継続して努力します。
●有収率は平均値に対し高い水準となっている。料金収入に対して，企業債元利償還金が大きく，依然繰入金に依存した会計となっています。また，老朽化施設の修繕に係る費用も給水原価の増加に大きく影響しています。施設の更新を含めた計画的維持管理に重点を置いて，維持管理に要する経費の縮小に務めます。また，施設の更新にあたっては，水道を取り巻く環境の変化に対応できるよう水道システムの機能を向上させ，水道利用者が増加するよう，継続して努力します。</t>
    <rPh sb="9" eb="11">
      <t>ジョウショウ</t>
    </rPh>
    <rPh sb="37" eb="39">
      <t>イジ</t>
    </rPh>
    <rPh sb="39" eb="41">
      <t>ケイコウ</t>
    </rPh>
    <rPh sb="90" eb="93">
      <t>ショウライテキ</t>
    </rPh>
    <rPh sb="123" eb="124">
      <t>オヨ</t>
    </rPh>
    <rPh sb="125" eb="127">
      <t>ヘイセイ</t>
    </rPh>
    <rPh sb="129" eb="131">
      <t>ネンド</t>
    </rPh>
    <rPh sb="132" eb="134">
      <t>ショウヒ</t>
    </rPh>
    <rPh sb="134" eb="136">
      <t>ゾウゼイ</t>
    </rPh>
    <rPh sb="137" eb="140">
      <t>ダンカイテキ</t>
    </rPh>
    <rPh sb="141" eb="143">
      <t>リョウキン</t>
    </rPh>
    <rPh sb="201" eb="203">
      <t>タイオウ</t>
    </rPh>
    <rPh sb="205" eb="207">
      <t>ドリョク</t>
    </rPh>
    <rPh sb="276" eb="278">
      <t>コンゴ</t>
    </rPh>
    <rPh sb="279" eb="281">
      <t>ケイゾク</t>
    </rPh>
    <rPh sb="402" eb="404">
      <t>ケイゾク</t>
    </rPh>
    <rPh sb="619" eb="621">
      <t>ケイゾク</t>
    </rPh>
    <phoneticPr fontId="16"/>
  </si>
  <si>
    <t>●高度経済成長期等に整備された水道施設の老朽化が進行し，大規模な更新のピークを迎えつつあり，水道施設の計画的更新は，本町水道事業の最重要かつ緊急の課題となっています。
●耐用年数を超過したものも多数あり，また職員の減少等から，現在では事後的な対応の維持管理が多くなっています。
●水道施設のライフサイクル全体にわたって効率的かつ効果的に水道施設を管理運営するアセットマネジメントの実践を取り組んでいます。
本町では，長期総合計画が策定されており，適切に実施していくべきものでありますが企業債の借入が今後の経営収支において，減価償却費，支払利息の発生として影響してくるので，投資規模の適正化には十分留意した計画に務めます。</t>
    <phoneticPr fontId="16"/>
  </si>
  <si>
    <t>　人口減少時代を迎え，料金収入の伸びが見込めない中，老朽施設の更新・再構築が緊急の課題でありますが，その財源の多くを起債に依存しており，起債の元利償還が財政支出を大きく圧迫している状況にあり，今後も同様の問題を抱えています。
　また，人件費の抑制から，職員の削減等による技術継承に課題があります。
　経費抑制の観点においても，中長期的な視点から，地域の実情にあった広域連携や民間委託・施設の統廃合等，抜本的な検討を今後も継続します。</t>
    <rPh sb="182" eb="184">
      <t>コウイキ</t>
    </rPh>
    <rPh sb="184" eb="186">
      <t>レンケイ</t>
    </rPh>
    <rPh sb="195" eb="198">
      <t>トウハイゴウ</t>
    </rPh>
    <rPh sb="207" eb="209">
      <t>コンゴ</t>
    </rPh>
    <phoneticPr fontId="16"/>
  </si>
</sst>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quot;H&quot;yy"/>
    <numFmt numFmtId="180" formatCode="&quot;R&quot;dd"/>
  </numFmts>
  <fonts count="17"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5" fillId="0" borderId="6" xfId="2" applyFont="1" applyBorder="1" applyAlignment="1" applyProtection="1">
      <alignment horizontal="left" vertical="top" wrapText="1"/>
      <protection locked="0"/>
    </xf>
    <xf numFmtId="0" fontId="5" fillId="0" borderId="0" xfId="2" applyFont="1" applyBorder="1" applyAlignment="1" applyProtection="1">
      <alignment horizontal="left" vertical="top" wrapText="1"/>
      <protection locked="0"/>
    </xf>
    <xf numFmtId="0" fontId="5" fillId="0" borderId="7" xfId="2" applyFont="1" applyBorder="1" applyAlignment="1" applyProtection="1">
      <alignment horizontal="left" vertical="top" wrapText="1"/>
      <protection locked="0"/>
    </xf>
    <xf numFmtId="0" fontId="5" fillId="0" borderId="8" xfId="2" applyFont="1" applyBorder="1" applyAlignment="1" applyProtection="1">
      <alignment horizontal="left" vertical="top" wrapText="1"/>
      <protection locked="0"/>
    </xf>
    <xf numFmtId="0" fontId="5" fillId="0" borderId="1" xfId="2" applyFont="1" applyBorder="1" applyAlignment="1" applyProtection="1">
      <alignment horizontal="left" vertical="top" wrapText="1"/>
      <protection locked="0"/>
    </xf>
    <xf numFmtId="0" fontId="5" fillId="0" borderId="9" xfId="2" applyFont="1" applyBorder="1" applyAlignment="1" applyProtection="1">
      <alignment horizontal="left" vertical="top" wrapText="1"/>
      <protection locked="0"/>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0.33</c:v>
                </c:pt>
                <c:pt idx="1">
                  <c:v>0.54</c:v>
                </c:pt>
                <c:pt idx="2">
                  <c:v>1.22</c:v>
                </c:pt>
                <c:pt idx="3" formatCode="#,##0.00;&quot;△&quot;#,##0.00">
                  <c:v>0</c:v>
                </c:pt>
                <c:pt idx="4">
                  <c:v>0.42</c:v>
                </c:pt>
              </c:numCache>
            </c:numRef>
          </c:val>
          <c:extLst xmlns:c16r2="http://schemas.microsoft.com/office/drawing/2015/06/chart">
            <c:ext xmlns:c16="http://schemas.microsoft.com/office/drawing/2014/chart" uri="{C3380CC4-5D6E-409C-BE32-E72D297353CC}">
              <c16:uniqueId val="{00000000-6B15-45D5-B2C0-D28DA6C125C9}"/>
            </c:ext>
          </c:extLst>
        </c:ser>
        <c:dLbls>
          <c:showLegendKey val="0"/>
          <c:showVal val="0"/>
          <c:showCatName val="0"/>
          <c:showSerName val="0"/>
          <c:showPercent val="0"/>
          <c:showBubbleSize val="0"/>
        </c:dLbls>
        <c:gapWidth val="150"/>
        <c:axId val="504894528"/>
        <c:axId val="50489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0.65</c:v>
                </c:pt>
                <c:pt idx="1">
                  <c:v>0.53</c:v>
                </c:pt>
                <c:pt idx="2">
                  <c:v>0.72</c:v>
                </c:pt>
                <c:pt idx="3">
                  <c:v>0.53</c:v>
                </c:pt>
                <c:pt idx="4">
                  <c:v>0.71</c:v>
                </c:pt>
              </c:numCache>
            </c:numRef>
          </c:val>
          <c:smooth val="0"/>
          <c:extLst xmlns:c16r2="http://schemas.microsoft.com/office/drawing/2015/06/chart">
            <c:ext xmlns:c16="http://schemas.microsoft.com/office/drawing/2014/chart" uri="{C3380CC4-5D6E-409C-BE32-E72D297353CC}">
              <c16:uniqueId val="{00000001-6B15-45D5-B2C0-D28DA6C125C9}"/>
            </c:ext>
          </c:extLst>
        </c:ser>
        <c:dLbls>
          <c:showLegendKey val="0"/>
          <c:showVal val="0"/>
          <c:showCatName val="0"/>
          <c:showSerName val="0"/>
          <c:showPercent val="0"/>
          <c:showBubbleSize val="0"/>
        </c:dLbls>
        <c:marker val="1"/>
        <c:smooth val="0"/>
        <c:axId val="504894528"/>
        <c:axId val="504894920"/>
      </c:lineChart>
      <c:dateAx>
        <c:axId val="504894528"/>
        <c:scaling>
          <c:orientation val="minMax"/>
        </c:scaling>
        <c:delete val="1"/>
        <c:axPos val="b"/>
        <c:numFmt formatCode="&quot;H&quot;yy" sourceLinked="1"/>
        <c:majorTickMark val="none"/>
        <c:minorTickMark val="none"/>
        <c:tickLblPos val="none"/>
        <c:crossAx val="504894920"/>
        <c:crosses val="autoZero"/>
        <c:auto val="1"/>
        <c:lblOffset val="100"/>
        <c:baseTimeUnit val="years"/>
      </c:dateAx>
      <c:valAx>
        <c:axId val="50489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48945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46.19</c:v>
                </c:pt>
                <c:pt idx="1">
                  <c:v>46.81</c:v>
                </c:pt>
                <c:pt idx="2">
                  <c:v>47.76</c:v>
                </c:pt>
                <c:pt idx="3">
                  <c:v>47.8</c:v>
                </c:pt>
                <c:pt idx="4">
                  <c:v>47.06</c:v>
                </c:pt>
              </c:numCache>
            </c:numRef>
          </c:val>
          <c:extLst xmlns:c16r2="http://schemas.microsoft.com/office/drawing/2015/06/chart">
            <c:ext xmlns:c16="http://schemas.microsoft.com/office/drawing/2014/chart" uri="{C3380CC4-5D6E-409C-BE32-E72D297353CC}">
              <c16:uniqueId val="{00000000-BAC4-43EB-8496-69D3F36165A4}"/>
            </c:ext>
          </c:extLst>
        </c:ser>
        <c:dLbls>
          <c:showLegendKey val="0"/>
          <c:showVal val="0"/>
          <c:showCatName val="0"/>
          <c:showSerName val="0"/>
          <c:showPercent val="0"/>
          <c:showBubbleSize val="0"/>
        </c:dLbls>
        <c:gapWidth val="150"/>
        <c:axId val="559320216"/>
        <c:axId val="5593210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57.29</c:v>
                </c:pt>
                <c:pt idx="1">
                  <c:v>55.9</c:v>
                </c:pt>
                <c:pt idx="2">
                  <c:v>57.3</c:v>
                </c:pt>
                <c:pt idx="3">
                  <c:v>56.76</c:v>
                </c:pt>
                <c:pt idx="4">
                  <c:v>56.04</c:v>
                </c:pt>
              </c:numCache>
            </c:numRef>
          </c:val>
          <c:smooth val="0"/>
          <c:extLst xmlns:c16r2="http://schemas.microsoft.com/office/drawing/2015/06/chart">
            <c:ext xmlns:c16="http://schemas.microsoft.com/office/drawing/2014/chart" uri="{C3380CC4-5D6E-409C-BE32-E72D297353CC}">
              <c16:uniqueId val="{00000001-BAC4-43EB-8496-69D3F36165A4}"/>
            </c:ext>
          </c:extLst>
        </c:ser>
        <c:dLbls>
          <c:showLegendKey val="0"/>
          <c:showVal val="0"/>
          <c:showCatName val="0"/>
          <c:showSerName val="0"/>
          <c:showPercent val="0"/>
          <c:showBubbleSize val="0"/>
        </c:dLbls>
        <c:marker val="1"/>
        <c:smooth val="0"/>
        <c:axId val="559320216"/>
        <c:axId val="559321000"/>
      </c:lineChart>
      <c:dateAx>
        <c:axId val="559320216"/>
        <c:scaling>
          <c:orientation val="minMax"/>
        </c:scaling>
        <c:delete val="1"/>
        <c:axPos val="b"/>
        <c:numFmt formatCode="&quot;H&quot;yy" sourceLinked="1"/>
        <c:majorTickMark val="none"/>
        <c:minorTickMark val="none"/>
        <c:tickLblPos val="none"/>
        <c:crossAx val="559321000"/>
        <c:crosses val="autoZero"/>
        <c:auto val="1"/>
        <c:lblOffset val="100"/>
        <c:baseTimeUnit val="years"/>
      </c:dateAx>
      <c:valAx>
        <c:axId val="559321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320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90.68</c:v>
                </c:pt>
                <c:pt idx="1">
                  <c:v>90.72</c:v>
                </c:pt>
                <c:pt idx="2">
                  <c:v>90.71</c:v>
                </c:pt>
                <c:pt idx="3">
                  <c:v>90.76</c:v>
                </c:pt>
                <c:pt idx="4">
                  <c:v>90.65</c:v>
                </c:pt>
              </c:numCache>
            </c:numRef>
          </c:val>
          <c:extLst xmlns:c16r2="http://schemas.microsoft.com/office/drawing/2015/06/chart">
            <c:ext xmlns:c16="http://schemas.microsoft.com/office/drawing/2014/chart" uri="{C3380CC4-5D6E-409C-BE32-E72D297353CC}">
              <c16:uniqueId val="{00000000-BCBE-4A5A-B635-D5F84FF6D33A}"/>
            </c:ext>
          </c:extLst>
        </c:ser>
        <c:dLbls>
          <c:showLegendKey val="0"/>
          <c:showVal val="0"/>
          <c:showCatName val="0"/>
          <c:showSerName val="0"/>
          <c:showPercent val="0"/>
          <c:showBubbleSize val="0"/>
        </c:dLbls>
        <c:gapWidth val="150"/>
        <c:axId val="559324136"/>
        <c:axId val="559324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73.69</c:v>
                </c:pt>
                <c:pt idx="1">
                  <c:v>73.28</c:v>
                </c:pt>
                <c:pt idx="2">
                  <c:v>72.42</c:v>
                </c:pt>
                <c:pt idx="3">
                  <c:v>73.069999999999993</c:v>
                </c:pt>
                <c:pt idx="4">
                  <c:v>72.78</c:v>
                </c:pt>
              </c:numCache>
            </c:numRef>
          </c:val>
          <c:smooth val="0"/>
          <c:extLst xmlns:c16r2="http://schemas.microsoft.com/office/drawing/2015/06/chart">
            <c:ext xmlns:c16="http://schemas.microsoft.com/office/drawing/2014/chart" uri="{C3380CC4-5D6E-409C-BE32-E72D297353CC}">
              <c16:uniqueId val="{00000001-BCBE-4A5A-B635-D5F84FF6D33A}"/>
            </c:ext>
          </c:extLst>
        </c:ser>
        <c:dLbls>
          <c:showLegendKey val="0"/>
          <c:showVal val="0"/>
          <c:showCatName val="0"/>
          <c:showSerName val="0"/>
          <c:showPercent val="0"/>
          <c:showBubbleSize val="0"/>
        </c:dLbls>
        <c:marker val="1"/>
        <c:smooth val="0"/>
        <c:axId val="559324136"/>
        <c:axId val="559324528"/>
      </c:lineChart>
      <c:dateAx>
        <c:axId val="559324136"/>
        <c:scaling>
          <c:orientation val="minMax"/>
        </c:scaling>
        <c:delete val="1"/>
        <c:axPos val="b"/>
        <c:numFmt formatCode="&quot;H&quot;yy" sourceLinked="1"/>
        <c:majorTickMark val="none"/>
        <c:minorTickMark val="none"/>
        <c:tickLblPos val="none"/>
        <c:crossAx val="559324528"/>
        <c:crosses val="autoZero"/>
        <c:auto val="1"/>
        <c:lblOffset val="100"/>
        <c:baseTimeUnit val="years"/>
      </c:dateAx>
      <c:valAx>
        <c:axId val="55932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324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69.55</c:v>
                </c:pt>
                <c:pt idx="1">
                  <c:v>72.319999999999993</c:v>
                </c:pt>
                <c:pt idx="2">
                  <c:v>66.790000000000006</c:v>
                </c:pt>
                <c:pt idx="3">
                  <c:v>79.83</c:v>
                </c:pt>
                <c:pt idx="4">
                  <c:v>69.84</c:v>
                </c:pt>
              </c:numCache>
            </c:numRef>
          </c:val>
          <c:extLst xmlns:c16r2="http://schemas.microsoft.com/office/drawing/2015/06/chart">
            <c:ext xmlns:c16="http://schemas.microsoft.com/office/drawing/2014/chart" uri="{C3380CC4-5D6E-409C-BE32-E72D297353CC}">
              <c16:uniqueId val="{00000000-CD51-4CB8-A5A1-BE7BCBA22283}"/>
            </c:ext>
          </c:extLst>
        </c:ser>
        <c:dLbls>
          <c:showLegendKey val="0"/>
          <c:showVal val="0"/>
          <c:showCatName val="0"/>
          <c:showSerName val="0"/>
          <c:showPercent val="0"/>
          <c:showBubbleSize val="0"/>
        </c:dLbls>
        <c:gapWidth val="150"/>
        <c:axId val="506084040"/>
        <c:axId val="50608364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76.27</c:v>
                </c:pt>
                <c:pt idx="1">
                  <c:v>77.56</c:v>
                </c:pt>
                <c:pt idx="2">
                  <c:v>78.510000000000005</c:v>
                </c:pt>
                <c:pt idx="3">
                  <c:v>77.91</c:v>
                </c:pt>
                <c:pt idx="4">
                  <c:v>79.099999999999994</c:v>
                </c:pt>
              </c:numCache>
            </c:numRef>
          </c:val>
          <c:smooth val="0"/>
          <c:extLst xmlns:c16r2="http://schemas.microsoft.com/office/drawing/2015/06/chart">
            <c:ext xmlns:c16="http://schemas.microsoft.com/office/drawing/2014/chart" uri="{C3380CC4-5D6E-409C-BE32-E72D297353CC}">
              <c16:uniqueId val="{00000001-CD51-4CB8-A5A1-BE7BCBA22283}"/>
            </c:ext>
          </c:extLst>
        </c:ser>
        <c:dLbls>
          <c:showLegendKey val="0"/>
          <c:showVal val="0"/>
          <c:showCatName val="0"/>
          <c:showSerName val="0"/>
          <c:showPercent val="0"/>
          <c:showBubbleSize val="0"/>
        </c:dLbls>
        <c:marker val="1"/>
        <c:smooth val="0"/>
        <c:axId val="506084040"/>
        <c:axId val="506083648"/>
      </c:lineChart>
      <c:dateAx>
        <c:axId val="506084040"/>
        <c:scaling>
          <c:orientation val="minMax"/>
        </c:scaling>
        <c:delete val="1"/>
        <c:axPos val="b"/>
        <c:numFmt formatCode="&quot;H&quot;yy" sourceLinked="1"/>
        <c:majorTickMark val="none"/>
        <c:minorTickMark val="none"/>
        <c:tickLblPos val="none"/>
        <c:crossAx val="506083648"/>
        <c:crosses val="autoZero"/>
        <c:auto val="1"/>
        <c:lblOffset val="100"/>
        <c:baseTimeUnit val="years"/>
      </c:dateAx>
      <c:valAx>
        <c:axId val="50608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84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2525-405C-9130-683C8F1FF1A3}"/>
            </c:ext>
          </c:extLst>
        </c:ser>
        <c:dLbls>
          <c:showLegendKey val="0"/>
          <c:showVal val="0"/>
          <c:showCatName val="0"/>
          <c:showSerName val="0"/>
          <c:showPercent val="0"/>
          <c:showBubbleSize val="0"/>
        </c:dLbls>
        <c:gapWidth val="150"/>
        <c:axId val="506082080"/>
        <c:axId val="506089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2525-405C-9130-683C8F1FF1A3}"/>
            </c:ext>
          </c:extLst>
        </c:ser>
        <c:dLbls>
          <c:showLegendKey val="0"/>
          <c:showVal val="0"/>
          <c:showCatName val="0"/>
          <c:showSerName val="0"/>
          <c:showPercent val="0"/>
          <c:showBubbleSize val="0"/>
        </c:dLbls>
        <c:marker val="1"/>
        <c:smooth val="0"/>
        <c:axId val="506082080"/>
        <c:axId val="506089136"/>
      </c:lineChart>
      <c:dateAx>
        <c:axId val="506082080"/>
        <c:scaling>
          <c:orientation val="minMax"/>
        </c:scaling>
        <c:delete val="1"/>
        <c:axPos val="b"/>
        <c:numFmt formatCode="&quot;H&quot;yy" sourceLinked="1"/>
        <c:majorTickMark val="none"/>
        <c:minorTickMark val="none"/>
        <c:tickLblPos val="none"/>
        <c:crossAx val="506089136"/>
        <c:crosses val="autoZero"/>
        <c:auto val="1"/>
        <c:lblOffset val="100"/>
        <c:baseTimeUnit val="years"/>
      </c:dateAx>
      <c:valAx>
        <c:axId val="5060891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820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0F0-42D1-8400-615E051EF2FA}"/>
            </c:ext>
          </c:extLst>
        </c:ser>
        <c:dLbls>
          <c:showLegendKey val="0"/>
          <c:showVal val="0"/>
          <c:showCatName val="0"/>
          <c:showSerName val="0"/>
          <c:showPercent val="0"/>
          <c:showBubbleSize val="0"/>
        </c:dLbls>
        <c:gapWidth val="150"/>
        <c:axId val="506087176"/>
        <c:axId val="506088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0F0-42D1-8400-615E051EF2FA}"/>
            </c:ext>
          </c:extLst>
        </c:ser>
        <c:dLbls>
          <c:showLegendKey val="0"/>
          <c:showVal val="0"/>
          <c:showCatName val="0"/>
          <c:showSerName val="0"/>
          <c:showPercent val="0"/>
          <c:showBubbleSize val="0"/>
        </c:dLbls>
        <c:marker val="1"/>
        <c:smooth val="0"/>
        <c:axId val="506087176"/>
        <c:axId val="506088352"/>
      </c:lineChart>
      <c:dateAx>
        <c:axId val="506087176"/>
        <c:scaling>
          <c:orientation val="minMax"/>
        </c:scaling>
        <c:delete val="1"/>
        <c:axPos val="b"/>
        <c:numFmt formatCode="&quot;H&quot;yy" sourceLinked="1"/>
        <c:majorTickMark val="none"/>
        <c:minorTickMark val="none"/>
        <c:tickLblPos val="none"/>
        <c:crossAx val="506088352"/>
        <c:crosses val="autoZero"/>
        <c:auto val="1"/>
        <c:lblOffset val="100"/>
        <c:baseTimeUnit val="years"/>
      </c:dateAx>
      <c:valAx>
        <c:axId val="5060883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87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383-4D24-82EA-474B5C78C9F4}"/>
            </c:ext>
          </c:extLst>
        </c:ser>
        <c:dLbls>
          <c:showLegendKey val="0"/>
          <c:showVal val="0"/>
          <c:showCatName val="0"/>
          <c:showSerName val="0"/>
          <c:showPercent val="0"/>
          <c:showBubbleSize val="0"/>
        </c:dLbls>
        <c:gapWidth val="150"/>
        <c:axId val="506087568"/>
        <c:axId val="506083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383-4D24-82EA-474B5C78C9F4}"/>
            </c:ext>
          </c:extLst>
        </c:ser>
        <c:dLbls>
          <c:showLegendKey val="0"/>
          <c:showVal val="0"/>
          <c:showCatName val="0"/>
          <c:showSerName val="0"/>
          <c:showPercent val="0"/>
          <c:showBubbleSize val="0"/>
        </c:dLbls>
        <c:marker val="1"/>
        <c:smooth val="0"/>
        <c:axId val="506087568"/>
        <c:axId val="506083256"/>
      </c:lineChart>
      <c:dateAx>
        <c:axId val="506087568"/>
        <c:scaling>
          <c:orientation val="minMax"/>
        </c:scaling>
        <c:delete val="1"/>
        <c:axPos val="b"/>
        <c:numFmt formatCode="&quot;H&quot;yy" sourceLinked="1"/>
        <c:majorTickMark val="none"/>
        <c:minorTickMark val="none"/>
        <c:tickLblPos val="none"/>
        <c:crossAx val="506083256"/>
        <c:crosses val="autoZero"/>
        <c:auto val="1"/>
        <c:lblOffset val="100"/>
        <c:baseTimeUnit val="years"/>
      </c:dateAx>
      <c:valAx>
        <c:axId val="5060832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87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1A4E-4AD2-B145-53F58C1A2622}"/>
            </c:ext>
          </c:extLst>
        </c:ser>
        <c:dLbls>
          <c:showLegendKey val="0"/>
          <c:showVal val="0"/>
          <c:showCatName val="0"/>
          <c:showSerName val="0"/>
          <c:showPercent val="0"/>
          <c:showBubbleSize val="0"/>
        </c:dLbls>
        <c:gapWidth val="150"/>
        <c:axId val="506087960"/>
        <c:axId val="50608482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1A4E-4AD2-B145-53F58C1A2622}"/>
            </c:ext>
          </c:extLst>
        </c:ser>
        <c:dLbls>
          <c:showLegendKey val="0"/>
          <c:showVal val="0"/>
          <c:showCatName val="0"/>
          <c:showSerName val="0"/>
          <c:showPercent val="0"/>
          <c:showBubbleSize val="0"/>
        </c:dLbls>
        <c:marker val="1"/>
        <c:smooth val="0"/>
        <c:axId val="506087960"/>
        <c:axId val="506084824"/>
      </c:lineChart>
      <c:dateAx>
        <c:axId val="506087960"/>
        <c:scaling>
          <c:orientation val="minMax"/>
        </c:scaling>
        <c:delete val="1"/>
        <c:axPos val="b"/>
        <c:numFmt formatCode="&quot;H&quot;yy" sourceLinked="1"/>
        <c:majorTickMark val="none"/>
        <c:minorTickMark val="none"/>
        <c:tickLblPos val="none"/>
        <c:crossAx val="506084824"/>
        <c:crosses val="autoZero"/>
        <c:auto val="1"/>
        <c:lblOffset val="100"/>
        <c:baseTimeUnit val="years"/>
      </c:dateAx>
      <c:valAx>
        <c:axId val="506084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06087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992.71</c:v>
                </c:pt>
                <c:pt idx="1">
                  <c:v>938.61</c:v>
                </c:pt>
                <c:pt idx="2">
                  <c:v>937.2</c:v>
                </c:pt>
                <c:pt idx="3">
                  <c:v>886.67</c:v>
                </c:pt>
                <c:pt idx="4">
                  <c:v>831.58</c:v>
                </c:pt>
              </c:numCache>
            </c:numRef>
          </c:val>
          <c:extLst xmlns:c16r2="http://schemas.microsoft.com/office/drawing/2015/06/chart">
            <c:ext xmlns:c16="http://schemas.microsoft.com/office/drawing/2014/chart" uri="{C3380CC4-5D6E-409C-BE32-E72D297353CC}">
              <c16:uniqueId val="{00000000-1B65-4328-97A6-1B3FB465F5EF}"/>
            </c:ext>
          </c:extLst>
        </c:ser>
        <c:dLbls>
          <c:showLegendKey val="0"/>
          <c:showVal val="0"/>
          <c:showCatName val="0"/>
          <c:showSerName val="0"/>
          <c:showPercent val="0"/>
          <c:showBubbleSize val="0"/>
        </c:dLbls>
        <c:gapWidth val="150"/>
        <c:axId val="559322176"/>
        <c:axId val="5593213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1134.67</c:v>
                </c:pt>
                <c:pt idx="1">
                  <c:v>1144.79</c:v>
                </c:pt>
                <c:pt idx="2">
                  <c:v>1061.58</c:v>
                </c:pt>
                <c:pt idx="3">
                  <c:v>1007.7</c:v>
                </c:pt>
                <c:pt idx="4">
                  <c:v>1018.52</c:v>
                </c:pt>
              </c:numCache>
            </c:numRef>
          </c:val>
          <c:smooth val="0"/>
          <c:extLst xmlns:c16r2="http://schemas.microsoft.com/office/drawing/2015/06/chart">
            <c:ext xmlns:c16="http://schemas.microsoft.com/office/drawing/2014/chart" uri="{C3380CC4-5D6E-409C-BE32-E72D297353CC}">
              <c16:uniqueId val="{00000001-1B65-4328-97A6-1B3FB465F5EF}"/>
            </c:ext>
          </c:extLst>
        </c:ser>
        <c:dLbls>
          <c:showLegendKey val="0"/>
          <c:showVal val="0"/>
          <c:showCatName val="0"/>
          <c:showSerName val="0"/>
          <c:showPercent val="0"/>
          <c:showBubbleSize val="0"/>
        </c:dLbls>
        <c:marker val="1"/>
        <c:smooth val="0"/>
        <c:axId val="559322176"/>
        <c:axId val="559321392"/>
      </c:lineChart>
      <c:dateAx>
        <c:axId val="559322176"/>
        <c:scaling>
          <c:orientation val="minMax"/>
        </c:scaling>
        <c:delete val="1"/>
        <c:axPos val="b"/>
        <c:numFmt formatCode="&quot;H&quot;yy" sourceLinked="1"/>
        <c:majorTickMark val="none"/>
        <c:minorTickMark val="none"/>
        <c:tickLblPos val="none"/>
        <c:crossAx val="559321392"/>
        <c:crosses val="autoZero"/>
        <c:auto val="1"/>
        <c:lblOffset val="100"/>
        <c:baseTimeUnit val="years"/>
      </c:dateAx>
      <c:valAx>
        <c:axId val="5593213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322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57.56</c:v>
                </c:pt>
                <c:pt idx="1">
                  <c:v>59.47</c:v>
                </c:pt>
                <c:pt idx="2">
                  <c:v>55.2</c:v>
                </c:pt>
                <c:pt idx="3">
                  <c:v>62.72</c:v>
                </c:pt>
                <c:pt idx="4">
                  <c:v>56.05</c:v>
                </c:pt>
              </c:numCache>
            </c:numRef>
          </c:val>
          <c:extLst xmlns:c16r2="http://schemas.microsoft.com/office/drawing/2015/06/chart">
            <c:ext xmlns:c16="http://schemas.microsoft.com/office/drawing/2014/chart" uri="{C3380CC4-5D6E-409C-BE32-E72D297353CC}">
              <c16:uniqueId val="{00000000-C3BD-4DF8-B86C-FFC037735CE4}"/>
            </c:ext>
          </c:extLst>
        </c:ser>
        <c:dLbls>
          <c:showLegendKey val="0"/>
          <c:showVal val="0"/>
          <c:showCatName val="0"/>
          <c:showSerName val="0"/>
          <c:showPercent val="0"/>
          <c:showBubbleSize val="0"/>
        </c:dLbls>
        <c:gapWidth val="150"/>
        <c:axId val="559323744"/>
        <c:axId val="5593217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40.6</c:v>
                </c:pt>
                <c:pt idx="1">
                  <c:v>56.04</c:v>
                </c:pt>
                <c:pt idx="2">
                  <c:v>58.52</c:v>
                </c:pt>
                <c:pt idx="3">
                  <c:v>59.22</c:v>
                </c:pt>
                <c:pt idx="4">
                  <c:v>58.79</c:v>
                </c:pt>
              </c:numCache>
            </c:numRef>
          </c:val>
          <c:smooth val="0"/>
          <c:extLst xmlns:c16r2="http://schemas.microsoft.com/office/drawing/2015/06/chart">
            <c:ext xmlns:c16="http://schemas.microsoft.com/office/drawing/2014/chart" uri="{C3380CC4-5D6E-409C-BE32-E72D297353CC}">
              <c16:uniqueId val="{00000001-C3BD-4DF8-B86C-FFC037735CE4}"/>
            </c:ext>
          </c:extLst>
        </c:ser>
        <c:dLbls>
          <c:showLegendKey val="0"/>
          <c:showVal val="0"/>
          <c:showCatName val="0"/>
          <c:showSerName val="0"/>
          <c:showPercent val="0"/>
          <c:showBubbleSize val="0"/>
        </c:dLbls>
        <c:marker val="1"/>
        <c:smooth val="0"/>
        <c:axId val="559323744"/>
        <c:axId val="559321784"/>
      </c:lineChart>
      <c:dateAx>
        <c:axId val="559323744"/>
        <c:scaling>
          <c:orientation val="minMax"/>
        </c:scaling>
        <c:delete val="1"/>
        <c:axPos val="b"/>
        <c:numFmt formatCode="&quot;H&quot;yy" sourceLinked="1"/>
        <c:majorTickMark val="none"/>
        <c:minorTickMark val="none"/>
        <c:tickLblPos val="none"/>
        <c:crossAx val="559321784"/>
        <c:crosses val="autoZero"/>
        <c:auto val="1"/>
        <c:lblOffset val="100"/>
        <c:baseTimeUnit val="years"/>
      </c:dateAx>
      <c:valAx>
        <c:axId val="5593217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32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467.25</c:v>
                </c:pt>
                <c:pt idx="1">
                  <c:v>451.41</c:v>
                </c:pt>
                <c:pt idx="2">
                  <c:v>483.99</c:v>
                </c:pt>
                <c:pt idx="3">
                  <c:v>427.94</c:v>
                </c:pt>
                <c:pt idx="4">
                  <c:v>482.23</c:v>
                </c:pt>
              </c:numCache>
            </c:numRef>
          </c:val>
          <c:extLst xmlns:c16r2="http://schemas.microsoft.com/office/drawing/2015/06/chart">
            <c:ext xmlns:c16="http://schemas.microsoft.com/office/drawing/2014/chart" uri="{C3380CC4-5D6E-409C-BE32-E72D297353CC}">
              <c16:uniqueId val="{00000000-2F48-4FF9-B1D4-34C40C3AC1FE}"/>
            </c:ext>
          </c:extLst>
        </c:ser>
        <c:dLbls>
          <c:showLegendKey val="0"/>
          <c:showVal val="0"/>
          <c:showCatName val="0"/>
          <c:showSerName val="0"/>
          <c:showPercent val="0"/>
          <c:showBubbleSize val="0"/>
        </c:dLbls>
        <c:gapWidth val="150"/>
        <c:axId val="559325704"/>
        <c:axId val="55932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440.03</c:v>
                </c:pt>
                <c:pt idx="1">
                  <c:v>304.35000000000002</c:v>
                </c:pt>
                <c:pt idx="2">
                  <c:v>296.3</c:v>
                </c:pt>
                <c:pt idx="3">
                  <c:v>292.89999999999998</c:v>
                </c:pt>
                <c:pt idx="4">
                  <c:v>298.25</c:v>
                </c:pt>
              </c:numCache>
            </c:numRef>
          </c:val>
          <c:smooth val="0"/>
          <c:extLst xmlns:c16r2="http://schemas.microsoft.com/office/drawing/2015/06/chart">
            <c:ext xmlns:c16="http://schemas.microsoft.com/office/drawing/2014/chart" uri="{C3380CC4-5D6E-409C-BE32-E72D297353CC}">
              <c16:uniqueId val="{00000001-2F48-4FF9-B1D4-34C40C3AC1FE}"/>
            </c:ext>
          </c:extLst>
        </c:ser>
        <c:dLbls>
          <c:showLegendKey val="0"/>
          <c:showVal val="0"/>
          <c:showCatName val="0"/>
          <c:showSerName val="0"/>
          <c:showPercent val="0"/>
          <c:showBubbleSize val="0"/>
        </c:dLbls>
        <c:marker val="1"/>
        <c:smooth val="0"/>
        <c:axId val="559325704"/>
        <c:axId val="559326096"/>
      </c:lineChart>
      <c:dateAx>
        <c:axId val="559325704"/>
        <c:scaling>
          <c:orientation val="minMax"/>
        </c:scaling>
        <c:delete val="1"/>
        <c:axPos val="b"/>
        <c:numFmt formatCode="&quot;H&quot;yy" sourceLinked="1"/>
        <c:majorTickMark val="none"/>
        <c:minorTickMark val="none"/>
        <c:tickLblPos val="none"/>
        <c:crossAx val="559326096"/>
        <c:crosses val="autoZero"/>
        <c:auto val="1"/>
        <c:lblOffset val="100"/>
        <c:baseTimeUnit val="years"/>
      </c:dateAx>
      <c:valAx>
        <c:axId val="55932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5932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【1,084.05】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【54.90】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【300.47】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【53.46】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G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広島県　神石高原町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69"/>
      <c r="AE6" s="69"/>
      <c r="AF6" s="69"/>
      <c r="AG6" s="69"/>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6" t="s">
        <v>1</v>
      </c>
      <c r="C7" s="66"/>
      <c r="D7" s="66"/>
      <c r="E7" s="66"/>
      <c r="F7" s="66"/>
      <c r="G7" s="66"/>
      <c r="H7" s="66"/>
      <c r="I7" s="66" t="s">
        <v>2</v>
      </c>
      <c r="J7" s="66"/>
      <c r="K7" s="66"/>
      <c r="L7" s="66"/>
      <c r="M7" s="66"/>
      <c r="N7" s="66"/>
      <c r="O7" s="66"/>
      <c r="P7" s="66" t="s">
        <v>3</v>
      </c>
      <c r="Q7" s="66"/>
      <c r="R7" s="66"/>
      <c r="S7" s="66"/>
      <c r="T7" s="66"/>
      <c r="U7" s="66"/>
      <c r="V7" s="66"/>
      <c r="W7" s="66" t="s">
        <v>4</v>
      </c>
      <c r="X7" s="66"/>
      <c r="Y7" s="66"/>
      <c r="Z7" s="66"/>
      <c r="AA7" s="66"/>
      <c r="AB7" s="66"/>
      <c r="AC7" s="66"/>
      <c r="AD7" s="66" t="s">
        <v>5</v>
      </c>
      <c r="AE7" s="66"/>
      <c r="AF7" s="66"/>
      <c r="AG7" s="66"/>
      <c r="AH7" s="66"/>
      <c r="AI7" s="66"/>
      <c r="AJ7" s="66"/>
      <c r="AK7" s="2"/>
      <c r="AL7" s="66" t="s">
        <v>6</v>
      </c>
      <c r="AM7" s="66"/>
      <c r="AN7" s="66"/>
      <c r="AO7" s="66"/>
      <c r="AP7" s="66"/>
      <c r="AQ7" s="66"/>
      <c r="AR7" s="66"/>
      <c r="AS7" s="66"/>
      <c r="AT7" s="66" t="s">
        <v>7</v>
      </c>
      <c r="AU7" s="66"/>
      <c r="AV7" s="66"/>
      <c r="AW7" s="66"/>
      <c r="AX7" s="66"/>
      <c r="AY7" s="66"/>
      <c r="AZ7" s="66"/>
      <c r="BA7" s="66"/>
      <c r="BB7" s="66" t="s">
        <v>8</v>
      </c>
      <c r="BC7" s="66"/>
      <c r="BD7" s="66"/>
      <c r="BE7" s="66"/>
      <c r="BF7" s="66"/>
      <c r="BG7" s="66"/>
      <c r="BH7" s="66"/>
      <c r="BI7" s="66"/>
      <c r="BJ7" s="3"/>
      <c r="BK7" s="3"/>
      <c r="BL7" s="4" t="s">
        <v>9</v>
      </c>
      <c r="BM7" s="5"/>
      <c r="BN7" s="5"/>
      <c r="BO7" s="5"/>
      <c r="BP7" s="5"/>
      <c r="BQ7" s="5"/>
      <c r="BR7" s="5"/>
      <c r="BS7" s="5"/>
      <c r="BT7" s="5"/>
      <c r="BU7" s="5"/>
      <c r="BV7" s="5"/>
      <c r="BW7" s="5"/>
      <c r="BX7" s="5"/>
      <c r="BY7" s="6"/>
    </row>
    <row r="8" spans="1:78" ht="18.75" customHeight="1" x14ac:dyDescent="0.15">
      <c r="A8" s="2"/>
      <c r="B8" s="67" t="str">
        <f>データ!$I$6</f>
        <v>法非適用</v>
      </c>
      <c r="C8" s="67"/>
      <c r="D8" s="67"/>
      <c r="E8" s="67"/>
      <c r="F8" s="67"/>
      <c r="G8" s="67"/>
      <c r="H8" s="67"/>
      <c r="I8" s="67" t="str">
        <f>データ!$J$6</f>
        <v>水道事業</v>
      </c>
      <c r="J8" s="67"/>
      <c r="K8" s="67"/>
      <c r="L8" s="67"/>
      <c r="M8" s="67"/>
      <c r="N8" s="67"/>
      <c r="O8" s="67"/>
      <c r="P8" s="67" t="str">
        <f>データ!$K$6</f>
        <v>簡易水道事業</v>
      </c>
      <c r="Q8" s="67"/>
      <c r="R8" s="67"/>
      <c r="S8" s="67"/>
      <c r="T8" s="67"/>
      <c r="U8" s="67"/>
      <c r="V8" s="67"/>
      <c r="W8" s="67" t="str">
        <f>データ!$L$6</f>
        <v>D3</v>
      </c>
      <c r="X8" s="67"/>
      <c r="Y8" s="67"/>
      <c r="Z8" s="67"/>
      <c r="AA8" s="67"/>
      <c r="AB8" s="67"/>
      <c r="AC8" s="67"/>
      <c r="AD8" s="67" t="str">
        <f>データ!$M$6</f>
        <v>非設置</v>
      </c>
      <c r="AE8" s="67"/>
      <c r="AF8" s="67"/>
      <c r="AG8" s="67"/>
      <c r="AH8" s="67"/>
      <c r="AI8" s="67"/>
      <c r="AJ8" s="67"/>
      <c r="AK8" s="2"/>
      <c r="AL8" s="61">
        <f>データ!$R$6</f>
        <v>8904</v>
      </c>
      <c r="AM8" s="61"/>
      <c r="AN8" s="61"/>
      <c r="AO8" s="61"/>
      <c r="AP8" s="61"/>
      <c r="AQ8" s="61"/>
      <c r="AR8" s="61"/>
      <c r="AS8" s="61"/>
      <c r="AT8" s="60">
        <f>データ!$S$6</f>
        <v>381.98</v>
      </c>
      <c r="AU8" s="60"/>
      <c r="AV8" s="60"/>
      <c r="AW8" s="60"/>
      <c r="AX8" s="60"/>
      <c r="AY8" s="60"/>
      <c r="AZ8" s="60"/>
      <c r="BA8" s="60"/>
      <c r="BB8" s="60">
        <f>データ!$T$6</f>
        <v>23.31</v>
      </c>
      <c r="BC8" s="60"/>
      <c r="BD8" s="60"/>
      <c r="BE8" s="60"/>
      <c r="BF8" s="60"/>
      <c r="BG8" s="60"/>
      <c r="BH8" s="60"/>
      <c r="BI8" s="60"/>
      <c r="BJ8" s="3"/>
      <c r="BK8" s="3"/>
      <c r="BL8" s="64" t="s">
        <v>10</v>
      </c>
      <c r="BM8" s="65"/>
      <c r="BN8" s="7" t="s">
        <v>11</v>
      </c>
      <c r="BO8" s="8"/>
      <c r="BP8" s="8"/>
      <c r="BQ8" s="8"/>
      <c r="BR8" s="8"/>
      <c r="BS8" s="8"/>
      <c r="BT8" s="8"/>
      <c r="BU8" s="8"/>
      <c r="BV8" s="8"/>
      <c r="BW8" s="8"/>
      <c r="BX8" s="8"/>
      <c r="BY8" s="9"/>
    </row>
    <row r="9" spans="1:78" ht="18.75" customHeight="1" x14ac:dyDescent="0.15">
      <c r="A9" s="2"/>
      <c r="B9" s="66" t="s">
        <v>12</v>
      </c>
      <c r="C9" s="66"/>
      <c r="D9" s="66"/>
      <c r="E9" s="66"/>
      <c r="F9" s="66"/>
      <c r="G9" s="66"/>
      <c r="H9" s="66"/>
      <c r="I9" s="66" t="s">
        <v>13</v>
      </c>
      <c r="J9" s="66"/>
      <c r="K9" s="66"/>
      <c r="L9" s="66"/>
      <c r="M9" s="66"/>
      <c r="N9" s="66"/>
      <c r="O9" s="66"/>
      <c r="P9" s="66" t="s">
        <v>14</v>
      </c>
      <c r="Q9" s="66"/>
      <c r="R9" s="66"/>
      <c r="S9" s="66"/>
      <c r="T9" s="66"/>
      <c r="U9" s="66"/>
      <c r="V9" s="66"/>
      <c r="W9" s="66" t="s">
        <v>15</v>
      </c>
      <c r="X9" s="66"/>
      <c r="Y9" s="66"/>
      <c r="Z9" s="66"/>
      <c r="AA9" s="66"/>
      <c r="AB9" s="66"/>
      <c r="AC9" s="66"/>
      <c r="AD9" s="2"/>
      <c r="AE9" s="2"/>
      <c r="AF9" s="2"/>
      <c r="AG9" s="2"/>
      <c r="AH9" s="3"/>
      <c r="AI9" s="2"/>
      <c r="AJ9" s="2"/>
      <c r="AK9" s="2"/>
      <c r="AL9" s="66" t="s">
        <v>16</v>
      </c>
      <c r="AM9" s="66"/>
      <c r="AN9" s="66"/>
      <c r="AO9" s="66"/>
      <c r="AP9" s="66"/>
      <c r="AQ9" s="66"/>
      <c r="AR9" s="66"/>
      <c r="AS9" s="66"/>
      <c r="AT9" s="66" t="s">
        <v>17</v>
      </c>
      <c r="AU9" s="66"/>
      <c r="AV9" s="66"/>
      <c r="AW9" s="66"/>
      <c r="AX9" s="66"/>
      <c r="AY9" s="66"/>
      <c r="AZ9" s="66"/>
      <c r="BA9" s="66"/>
      <c r="BB9" s="66" t="s">
        <v>18</v>
      </c>
      <c r="BC9" s="66"/>
      <c r="BD9" s="66"/>
      <c r="BE9" s="66"/>
      <c r="BF9" s="66"/>
      <c r="BG9" s="66"/>
      <c r="BH9" s="66"/>
      <c r="BI9" s="66"/>
      <c r="BJ9" s="3"/>
      <c r="BK9" s="3"/>
      <c r="BL9" s="58" t="s">
        <v>19</v>
      </c>
      <c r="BM9" s="59"/>
      <c r="BN9" s="10" t="s">
        <v>20</v>
      </c>
      <c r="BO9" s="11"/>
      <c r="BP9" s="11"/>
      <c r="BQ9" s="11"/>
      <c r="BR9" s="11"/>
      <c r="BS9" s="11"/>
      <c r="BT9" s="11"/>
      <c r="BU9" s="11"/>
      <c r="BV9" s="11"/>
      <c r="BW9" s="11"/>
      <c r="BX9" s="11"/>
      <c r="BY9" s="12"/>
    </row>
    <row r="10" spans="1:78" ht="18.75" customHeight="1" x14ac:dyDescent="0.15">
      <c r="A10" s="2"/>
      <c r="B10" s="60" t="str">
        <f>データ!$N$6</f>
        <v>-</v>
      </c>
      <c r="C10" s="60"/>
      <c r="D10" s="60"/>
      <c r="E10" s="60"/>
      <c r="F10" s="60"/>
      <c r="G10" s="60"/>
      <c r="H10" s="60"/>
      <c r="I10" s="60" t="str">
        <f>データ!$O$6</f>
        <v>該当数値なし</v>
      </c>
      <c r="J10" s="60"/>
      <c r="K10" s="60"/>
      <c r="L10" s="60"/>
      <c r="M10" s="60"/>
      <c r="N10" s="60"/>
      <c r="O10" s="60"/>
      <c r="P10" s="60">
        <f>データ!$P$6</f>
        <v>47.83</v>
      </c>
      <c r="Q10" s="60"/>
      <c r="R10" s="60"/>
      <c r="S10" s="60"/>
      <c r="T10" s="60"/>
      <c r="U10" s="60"/>
      <c r="V10" s="60"/>
      <c r="W10" s="61">
        <f>データ!$Q$6</f>
        <v>4220</v>
      </c>
      <c r="X10" s="61"/>
      <c r="Y10" s="61"/>
      <c r="Z10" s="61"/>
      <c r="AA10" s="61"/>
      <c r="AB10" s="61"/>
      <c r="AC10" s="61"/>
      <c r="AD10" s="2"/>
      <c r="AE10" s="2"/>
      <c r="AF10" s="2"/>
      <c r="AG10" s="2"/>
      <c r="AH10" s="2"/>
      <c r="AI10" s="2"/>
      <c r="AJ10" s="2"/>
      <c r="AK10" s="2"/>
      <c r="AL10" s="61">
        <f>データ!$U$6</f>
        <v>4218</v>
      </c>
      <c r="AM10" s="61"/>
      <c r="AN10" s="61"/>
      <c r="AO10" s="61"/>
      <c r="AP10" s="61"/>
      <c r="AQ10" s="61"/>
      <c r="AR10" s="61"/>
      <c r="AS10" s="61"/>
      <c r="AT10" s="60">
        <f>データ!$V$6</f>
        <v>38.5</v>
      </c>
      <c r="AU10" s="60"/>
      <c r="AV10" s="60"/>
      <c r="AW10" s="60"/>
      <c r="AX10" s="60"/>
      <c r="AY10" s="60"/>
      <c r="AZ10" s="60"/>
      <c r="BA10" s="60"/>
      <c r="BB10" s="60">
        <f>データ!$W$6</f>
        <v>109.56</v>
      </c>
      <c r="BC10" s="60"/>
      <c r="BD10" s="60"/>
      <c r="BE10" s="60"/>
      <c r="BF10" s="60"/>
      <c r="BG10" s="60"/>
      <c r="BH10" s="60"/>
      <c r="BI10" s="60"/>
      <c r="BJ10" s="2"/>
      <c r="BK10" s="2"/>
      <c r="BL10" s="62" t="s">
        <v>21</v>
      </c>
      <c r="BM10" s="63"/>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0" t="s">
        <v>23</v>
      </c>
      <c r="BM11" s="50"/>
      <c r="BN11" s="50"/>
      <c r="BO11" s="50"/>
      <c r="BP11" s="50"/>
      <c r="BQ11" s="50"/>
      <c r="BR11" s="50"/>
      <c r="BS11" s="50"/>
      <c r="BT11" s="50"/>
      <c r="BU11" s="50"/>
      <c r="BV11" s="50"/>
      <c r="BW11" s="50"/>
      <c r="BX11" s="50"/>
      <c r="BY11" s="50"/>
      <c r="BZ11" s="5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0"/>
      <c r="BM12" s="50"/>
      <c r="BN12" s="50"/>
      <c r="BO12" s="50"/>
      <c r="BP12" s="50"/>
      <c r="BQ12" s="50"/>
      <c r="BR12" s="50"/>
      <c r="BS12" s="50"/>
      <c r="BT12" s="50"/>
      <c r="BU12" s="50"/>
      <c r="BV12" s="50"/>
      <c r="BW12" s="50"/>
      <c r="BX12" s="50"/>
      <c r="BY12" s="50"/>
      <c r="BZ12" s="5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1"/>
      <c r="BM13" s="51"/>
      <c r="BN13" s="51"/>
      <c r="BO13" s="51"/>
      <c r="BP13" s="51"/>
      <c r="BQ13" s="51"/>
      <c r="BR13" s="51"/>
      <c r="BS13" s="51"/>
      <c r="BT13" s="51"/>
      <c r="BU13" s="51"/>
      <c r="BV13" s="51"/>
      <c r="BW13" s="51"/>
      <c r="BX13" s="51"/>
      <c r="BY13" s="51"/>
      <c r="BZ13" s="51"/>
    </row>
    <row r="14" spans="1:78" ht="13.5" customHeight="1" x14ac:dyDescent="0.15">
      <c r="A14" s="2"/>
      <c r="B14" s="52" t="s">
        <v>24</v>
      </c>
      <c r="C14" s="53"/>
      <c r="D14" s="53"/>
      <c r="E14" s="53"/>
      <c r="F14" s="53"/>
      <c r="G14" s="53"/>
      <c r="H14" s="53"/>
      <c r="I14" s="53"/>
      <c r="J14" s="53"/>
      <c r="K14" s="53"/>
      <c r="L14" s="53"/>
      <c r="M14" s="53"/>
      <c r="N14" s="53"/>
      <c r="O14" s="53"/>
      <c r="P14" s="53"/>
      <c r="Q14" s="53"/>
      <c r="R14" s="53"/>
      <c r="S14" s="53"/>
      <c r="T14" s="53"/>
      <c r="U14" s="53"/>
      <c r="V14" s="53"/>
      <c r="W14" s="53"/>
      <c r="X14" s="53"/>
      <c r="Y14" s="53"/>
      <c r="Z14" s="53"/>
      <c r="AA14" s="53"/>
      <c r="AB14" s="53"/>
      <c r="AC14" s="53"/>
      <c r="AD14" s="53"/>
      <c r="AE14" s="53"/>
      <c r="AF14" s="53"/>
      <c r="AG14" s="53"/>
      <c r="AH14" s="53"/>
      <c r="AI14" s="53"/>
      <c r="AJ14" s="53"/>
      <c r="AK14" s="53"/>
      <c r="AL14" s="53"/>
      <c r="AM14" s="53"/>
      <c r="AN14" s="53"/>
      <c r="AO14" s="53"/>
      <c r="AP14" s="53"/>
      <c r="AQ14" s="53"/>
      <c r="AR14" s="53"/>
      <c r="AS14" s="53"/>
      <c r="AT14" s="53"/>
      <c r="AU14" s="53"/>
      <c r="AV14" s="53"/>
      <c r="AW14" s="53"/>
      <c r="AX14" s="53"/>
      <c r="AY14" s="53"/>
      <c r="AZ14" s="53"/>
      <c r="BA14" s="53"/>
      <c r="BB14" s="53"/>
      <c r="BC14" s="53"/>
      <c r="BD14" s="53"/>
      <c r="BE14" s="53"/>
      <c r="BF14" s="53"/>
      <c r="BG14" s="53"/>
      <c r="BH14" s="53"/>
      <c r="BI14" s="53"/>
      <c r="BJ14" s="54"/>
      <c r="BK14" s="2"/>
      <c r="BL14" s="44" t="s">
        <v>25</v>
      </c>
      <c r="BM14" s="45"/>
      <c r="BN14" s="45"/>
      <c r="BO14" s="45"/>
      <c r="BP14" s="45"/>
      <c r="BQ14" s="45"/>
      <c r="BR14" s="45"/>
      <c r="BS14" s="45"/>
      <c r="BT14" s="45"/>
      <c r="BU14" s="45"/>
      <c r="BV14" s="45"/>
      <c r="BW14" s="45"/>
      <c r="BX14" s="45"/>
      <c r="BY14" s="45"/>
      <c r="BZ14" s="46"/>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7"/>
      <c r="BM15" s="48"/>
      <c r="BN15" s="48"/>
      <c r="BO15" s="48"/>
      <c r="BP15" s="48"/>
      <c r="BQ15" s="48"/>
      <c r="BR15" s="48"/>
      <c r="BS15" s="48"/>
      <c r="BT15" s="48"/>
      <c r="BU15" s="48"/>
      <c r="BV15" s="48"/>
      <c r="BW15" s="48"/>
      <c r="BX15" s="48"/>
      <c r="BY15" s="48"/>
      <c r="BZ15" s="49"/>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4" t="s">
        <v>26</v>
      </c>
      <c r="BM45" s="45"/>
      <c r="BN45" s="45"/>
      <c r="BO45" s="45"/>
      <c r="BP45" s="45"/>
      <c r="BQ45" s="45"/>
      <c r="BR45" s="45"/>
      <c r="BS45" s="45"/>
      <c r="BT45" s="45"/>
      <c r="BU45" s="45"/>
      <c r="BV45" s="45"/>
      <c r="BW45" s="45"/>
      <c r="BX45" s="45"/>
      <c r="BY45" s="45"/>
      <c r="BZ45" s="46"/>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7"/>
      <c r="BM46" s="48"/>
      <c r="BN46" s="48"/>
      <c r="BO46" s="48"/>
      <c r="BP46" s="48"/>
      <c r="BQ46" s="48"/>
      <c r="BR46" s="48"/>
      <c r="BS46" s="48"/>
      <c r="BT46" s="48"/>
      <c r="BU46" s="48"/>
      <c r="BV46" s="48"/>
      <c r="BW46" s="48"/>
      <c r="BX46" s="48"/>
      <c r="BY46" s="48"/>
      <c r="BZ46" s="49"/>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55" t="s">
        <v>27</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78"/>
      <c r="BM60" s="79"/>
      <c r="BN60" s="79"/>
      <c r="BO60" s="79"/>
      <c r="BP60" s="79"/>
      <c r="BQ60" s="79"/>
      <c r="BR60" s="79"/>
      <c r="BS60" s="79"/>
      <c r="BT60" s="79"/>
      <c r="BU60" s="79"/>
      <c r="BV60" s="79"/>
      <c r="BW60" s="79"/>
      <c r="BX60" s="79"/>
      <c r="BY60" s="79"/>
      <c r="BZ60" s="8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4" t="s">
        <v>28</v>
      </c>
      <c r="BM64" s="45"/>
      <c r="BN64" s="45"/>
      <c r="BO64" s="45"/>
      <c r="BP64" s="45"/>
      <c r="BQ64" s="45"/>
      <c r="BR64" s="45"/>
      <c r="BS64" s="45"/>
      <c r="BT64" s="45"/>
      <c r="BU64" s="45"/>
      <c r="BV64" s="45"/>
      <c r="BW64" s="45"/>
      <c r="BX64" s="45"/>
      <c r="BY64" s="45"/>
      <c r="BZ64" s="46"/>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7"/>
      <c r="BM65" s="48"/>
      <c r="BN65" s="48"/>
      <c r="BO65" s="48"/>
      <c r="BP65" s="48"/>
      <c r="BQ65" s="48"/>
      <c r="BR65" s="48"/>
      <c r="BS65" s="48"/>
      <c r="BT65" s="48"/>
      <c r="BU65" s="48"/>
      <c r="BV65" s="48"/>
      <c r="BW65" s="48"/>
      <c r="BX65" s="48"/>
      <c r="BY65" s="48"/>
      <c r="BZ65" s="49"/>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【76.03】</v>
      </c>
      <c r="F85" s="27" t="s">
        <v>41</v>
      </c>
      <c r="G85" s="27" t="s">
        <v>41</v>
      </c>
      <c r="H85" s="27" t="str">
        <f>データ!BO6</f>
        <v>【1,084.05】</v>
      </c>
      <c r="I85" s="27" t="str">
        <f>データ!BZ6</f>
        <v>【53.46】</v>
      </c>
      <c r="J85" s="27" t="str">
        <f>データ!CK6</f>
        <v>【300.47】</v>
      </c>
      <c r="K85" s="27" t="str">
        <f>データ!CV6</f>
        <v>【54.90】</v>
      </c>
      <c r="L85" s="27" t="str">
        <f>データ!DG6</f>
        <v>【73.31】</v>
      </c>
      <c r="M85" s="27" t="s">
        <v>42</v>
      </c>
      <c r="N85" s="27" t="s">
        <v>42</v>
      </c>
      <c r="O85" s="27" t="str">
        <f>データ!EN6</f>
        <v>【0.56】</v>
      </c>
    </row>
  </sheetData>
  <sheetProtection algorithmName="SHA-512" hashValue="aw5svr/PtR1HYO4hFecOxcu1XL3zPRryoZ90d1JZoR1c3uEw6jC2IIFiZcxyzhyjOtdS8bnSTsx822ZWgUDn5w==" saltValue="vHtAGZkt2dQus4exfnI1sg=="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1" t="s">
        <v>52</v>
      </c>
      <c r="I3" s="72"/>
      <c r="J3" s="72"/>
      <c r="K3" s="72"/>
      <c r="L3" s="72"/>
      <c r="M3" s="72"/>
      <c r="N3" s="72"/>
      <c r="O3" s="72"/>
      <c r="P3" s="72"/>
      <c r="Q3" s="72"/>
      <c r="R3" s="72"/>
      <c r="S3" s="72"/>
      <c r="T3" s="72"/>
      <c r="U3" s="72"/>
      <c r="V3" s="72"/>
      <c r="W3" s="73"/>
      <c r="X3" s="77" t="s">
        <v>53</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54</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29" t="s">
        <v>55</v>
      </c>
      <c r="B4" s="31"/>
      <c r="C4" s="31"/>
      <c r="D4" s="31"/>
      <c r="E4" s="31"/>
      <c r="F4" s="31"/>
      <c r="G4" s="31"/>
      <c r="H4" s="74"/>
      <c r="I4" s="75"/>
      <c r="J4" s="75"/>
      <c r="K4" s="75"/>
      <c r="L4" s="75"/>
      <c r="M4" s="75"/>
      <c r="N4" s="75"/>
      <c r="O4" s="75"/>
      <c r="P4" s="75"/>
      <c r="Q4" s="75"/>
      <c r="R4" s="75"/>
      <c r="S4" s="75"/>
      <c r="T4" s="75"/>
      <c r="U4" s="75"/>
      <c r="V4" s="75"/>
      <c r="W4" s="76"/>
      <c r="X4" s="70" t="s">
        <v>56</v>
      </c>
      <c r="Y4" s="70"/>
      <c r="Z4" s="70"/>
      <c r="AA4" s="70"/>
      <c r="AB4" s="70"/>
      <c r="AC4" s="70"/>
      <c r="AD4" s="70"/>
      <c r="AE4" s="70"/>
      <c r="AF4" s="70"/>
      <c r="AG4" s="70"/>
      <c r="AH4" s="70"/>
      <c r="AI4" s="70" t="s">
        <v>57</v>
      </c>
      <c r="AJ4" s="70"/>
      <c r="AK4" s="70"/>
      <c r="AL4" s="70"/>
      <c r="AM4" s="70"/>
      <c r="AN4" s="70"/>
      <c r="AO4" s="70"/>
      <c r="AP4" s="70"/>
      <c r="AQ4" s="70"/>
      <c r="AR4" s="70"/>
      <c r="AS4" s="70"/>
      <c r="AT4" s="70" t="s">
        <v>58</v>
      </c>
      <c r="AU4" s="70"/>
      <c r="AV4" s="70"/>
      <c r="AW4" s="70"/>
      <c r="AX4" s="70"/>
      <c r="AY4" s="70"/>
      <c r="AZ4" s="70"/>
      <c r="BA4" s="70"/>
      <c r="BB4" s="70"/>
      <c r="BC4" s="70"/>
      <c r="BD4" s="70"/>
      <c r="BE4" s="70" t="s">
        <v>59</v>
      </c>
      <c r="BF4" s="70"/>
      <c r="BG4" s="70"/>
      <c r="BH4" s="70"/>
      <c r="BI4" s="70"/>
      <c r="BJ4" s="70"/>
      <c r="BK4" s="70"/>
      <c r="BL4" s="70"/>
      <c r="BM4" s="70"/>
      <c r="BN4" s="70"/>
      <c r="BO4" s="70"/>
      <c r="BP4" s="70" t="s">
        <v>60</v>
      </c>
      <c r="BQ4" s="70"/>
      <c r="BR4" s="70"/>
      <c r="BS4" s="70"/>
      <c r="BT4" s="70"/>
      <c r="BU4" s="70"/>
      <c r="BV4" s="70"/>
      <c r="BW4" s="70"/>
      <c r="BX4" s="70"/>
      <c r="BY4" s="70"/>
      <c r="BZ4" s="70"/>
      <c r="CA4" s="70" t="s">
        <v>61</v>
      </c>
      <c r="CB4" s="70"/>
      <c r="CC4" s="70"/>
      <c r="CD4" s="70"/>
      <c r="CE4" s="70"/>
      <c r="CF4" s="70"/>
      <c r="CG4" s="70"/>
      <c r="CH4" s="70"/>
      <c r="CI4" s="70"/>
      <c r="CJ4" s="70"/>
      <c r="CK4" s="70"/>
      <c r="CL4" s="70" t="s">
        <v>62</v>
      </c>
      <c r="CM4" s="70"/>
      <c r="CN4" s="70"/>
      <c r="CO4" s="70"/>
      <c r="CP4" s="70"/>
      <c r="CQ4" s="70"/>
      <c r="CR4" s="70"/>
      <c r="CS4" s="70"/>
      <c r="CT4" s="70"/>
      <c r="CU4" s="70"/>
      <c r="CV4" s="70"/>
      <c r="CW4" s="70" t="s">
        <v>63</v>
      </c>
      <c r="CX4" s="70"/>
      <c r="CY4" s="70"/>
      <c r="CZ4" s="70"/>
      <c r="DA4" s="70"/>
      <c r="DB4" s="70"/>
      <c r="DC4" s="70"/>
      <c r="DD4" s="70"/>
      <c r="DE4" s="70"/>
      <c r="DF4" s="70"/>
      <c r="DG4" s="70"/>
      <c r="DH4" s="70" t="s">
        <v>64</v>
      </c>
      <c r="DI4" s="70"/>
      <c r="DJ4" s="70"/>
      <c r="DK4" s="70"/>
      <c r="DL4" s="70"/>
      <c r="DM4" s="70"/>
      <c r="DN4" s="70"/>
      <c r="DO4" s="70"/>
      <c r="DP4" s="70"/>
      <c r="DQ4" s="70"/>
      <c r="DR4" s="70"/>
      <c r="DS4" s="70" t="s">
        <v>65</v>
      </c>
      <c r="DT4" s="70"/>
      <c r="DU4" s="70"/>
      <c r="DV4" s="70"/>
      <c r="DW4" s="70"/>
      <c r="DX4" s="70"/>
      <c r="DY4" s="70"/>
      <c r="DZ4" s="70"/>
      <c r="EA4" s="70"/>
      <c r="EB4" s="70"/>
      <c r="EC4" s="70"/>
      <c r="ED4" s="70" t="s">
        <v>66</v>
      </c>
      <c r="EE4" s="70"/>
      <c r="EF4" s="70"/>
      <c r="EG4" s="70"/>
      <c r="EH4" s="70"/>
      <c r="EI4" s="70"/>
      <c r="EJ4" s="70"/>
      <c r="EK4" s="70"/>
      <c r="EL4" s="70"/>
      <c r="EM4" s="70"/>
      <c r="EN4" s="70"/>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2019</v>
      </c>
      <c r="C6" s="34">
        <f t="shared" ref="C6:W6" si="3">C7</f>
        <v>345458</v>
      </c>
      <c r="D6" s="34">
        <f t="shared" si="3"/>
        <v>47</v>
      </c>
      <c r="E6" s="34">
        <f t="shared" si="3"/>
        <v>1</v>
      </c>
      <c r="F6" s="34">
        <f t="shared" si="3"/>
        <v>0</v>
      </c>
      <c r="G6" s="34">
        <f t="shared" si="3"/>
        <v>0</v>
      </c>
      <c r="H6" s="34" t="str">
        <f t="shared" si="3"/>
        <v>広島県　神石高原町</v>
      </c>
      <c r="I6" s="34" t="str">
        <f t="shared" si="3"/>
        <v>法非適用</v>
      </c>
      <c r="J6" s="34" t="str">
        <f t="shared" si="3"/>
        <v>水道事業</v>
      </c>
      <c r="K6" s="34" t="str">
        <f t="shared" si="3"/>
        <v>簡易水道事業</v>
      </c>
      <c r="L6" s="34" t="str">
        <f t="shared" si="3"/>
        <v>D3</v>
      </c>
      <c r="M6" s="34" t="str">
        <f t="shared" si="3"/>
        <v>非設置</v>
      </c>
      <c r="N6" s="35" t="str">
        <f t="shared" si="3"/>
        <v>-</v>
      </c>
      <c r="O6" s="35" t="str">
        <f t="shared" si="3"/>
        <v>該当数値なし</v>
      </c>
      <c r="P6" s="35">
        <f t="shared" si="3"/>
        <v>47.83</v>
      </c>
      <c r="Q6" s="35">
        <f t="shared" si="3"/>
        <v>4220</v>
      </c>
      <c r="R6" s="35">
        <f t="shared" si="3"/>
        <v>8904</v>
      </c>
      <c r="S6" s="35">
        <f t="shared" si="3"/>
        <v>381.98</v>
      </c>
      <c r="T6" s="35">
        <f t="shared" si="3"/>
        <v>23.31</v>
      </c>
      <c r="U6" s="35">
        <f t="shared" si="3"/>
        <v>4218</v>
      </c>
      <c r="V6" s="35">
        <f t="shared" si="3"/>
        <v>38.5</v>
      </c>
      <c r="W6" s="35">
        <f t="shared" si="3"/>
        <v>109.56</v>
      </c>
      <c r="X6" s="36">
        <f>IF(X7="",NA(),X7)</f>
        <v>69.55</v>
      </c>
      <c r="Y6" s="36">
        <f t="shared" ref="Y6:AG6" si="4">IF(Y7="",NA(),Y7)</f>
        <v>72.319999999999993</v>
      </c>
      <c r="Z6" s="36">
        <f t="shared" si="4"/>
        <v>66.790000000000006</v>
      </c>
      <c r="AA6" s="36">
        <f t="shared" si="4"/>
        <v>79.83</v>
      </c>
      <c r="AB6" s="36">
        <f t="shared" si="4"/>
        <v>69.84</v>
      </c>
      <c r="AC6" s="36">
        <f t="shared" si="4"/>
        <v>76.27</v>
      </c>
      <c r="AD6" s="36">
        <f t="shared" si="4"/>
        <v>77.56</v>
      </c>
      <c r="AE6" s="36">
        <f t="shared" si="4"/>
        <v>78.510000000000005</v>
      </c>
      <c r="AF6" s="36">
        <f t="shared" si="4"/>
        <v>77.91</v>
      </c>
      <c r="AG6" s="36">
        <f t="shared" si="4"/>
        <v>79.099999999999994</v>
      </c>
      <c r="AH6" s="35" t="str">
        <f>IF(AH7="","",IF(AH7="-","【-】","【"&amp;SUBSTITUTE(TEXT(AH7,"#,##0.00"),"-","△")&amp;"】"))</f>
        <v>【76.03】</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992.71</v>
      </c>
      <c r="BF6" s="36">
        <f t="shared" ref="BF6:BN6" si="7">IF(BF7="",NA(),BF7)</f>
        <v>938.61</v>
      </c>
      <c r="BG6" s="36">
        <f t="shared" si="7"/>
        <v>937.2</v>
      </c>
      <c r="BH6" s="36">
        <f t="shared" si="7"/>
        <v>886.67</v>
      </c>
      <c r="BI6" s="36">
        <f t="shared" si="7"/>
        <v>831.58</v>
      </c>
      <c r="BJ6" s="36">
        <f t="shared" si="7"/>
        <v>1134.67</v>
      </c>
      <c r="BK6" s="36">
        <f t="shared" si="7"/>
        <v>1144.79</v>
      </c>
      <c r="BL6" s="36">
        <f t="shared" si="7"/>
        <v>1061.58</v>
      </c>
      <c r="BM6" s="36">
        <f t="shared" si="7"/>
        <v>1007.7</v>
      </c>
      <c r="BN6" s="36">
        <f t="shared" si="7"/>
        <v>1018.52</v>
      </c>
      <c r="BO6" s="35" t="str">
        <f>IF(BO7="","",IF(BO7="-","【-】","【"&amp;SUBSTITUTE(TEXT(BO7,"#,##0.00"),"-","△")&amp;"】"))</f>
        <v>【1,084.05】</v>
      </c>
      <c r="BP6" s="36">
        <f>IF(BP7="",NA(),BP7)</f>
        <v>57.56</v>
      </c>
      <c r="BQ6" s="36">
        <f t="shared" ref="BQ6:BY6" si="8">IF(BQ7="",NA(),BQ7)</f>
        <v>59.47</v>
      </c>
      <c r="BR6" s="36">
        <f t="shared" si="8"/>
        <v>55.2</v>
      </c>
      <c r="BS6" s="36">
        <f t="shared" si="8"/>
        <v>62.72</v>
      </c>
      <c r="BT6" s="36">
        <f t="shared" si="8"/>
        <v>56.05</v>
      </c>
      <c r="BU6" s="36">
        <f t="shared" si="8"/>
        <v>40.6</v>
      </c>
      <c r="BV6" s="36">
        <f t="shared" si="8"/>
        <v>56.04</v>
      </c>
      <c r="BW6" s="36">
        <f t="shared" si="8"/>
        <v>58.52</v>
      </c>
      <c r="BX6" s="36">
        <f t="shared" si="8"/>
        <v>59.22</v>
      </c>
      <c r="BY6" s="36">
        <f t="shared" si="8"/>
        <v>58.79</v>
      </c>
      <c r="BZ6" s="35" t="str">
        <f>IF(BZ7="","",IF(BZ7="-","【-】","【"&amp;SUBSTITUTE(TEXT(BZ7,"#,##0.00"),"-","△")&amp;"】"))</f>
        <v>【53.46】</v>
      </c>
      <c r="CA6" s="36">
        <f>IF(CA7="",NA(),CA7)</f>
        <v>467.25</v>
      </c>
      <c r="CB6" s="36">
        <f t="shared" ref="CB6:CJ6" si="9">IF(CB7="",NA(),CB7)</f>
        <v>451.41</v>
      </c>
      <c r="CC6" s="36">
        <f t="shared" si="9"/>
        <v>483.99</v>
      </c>
      <c r="CD6" s="36">
        <f t="shared" si="9"/>
        <v>427.94</v>
      </c>
      <c r="CE6" s="36">
        <f t="shared" si="9"/>
        <v>482.23</v>
      </c>
      <c r="CF6" s="36">
        <f t="shared" si="9"/>
        <v>440.03</v>
      </c>
      <c r="CG6" s="36">
        <f t="shared" si="9"/>
        <v>304.35000000000002</v>
      </c>
      <c r="CH6" s="36">
        <f t="shared" si="9"/>
        <v>296.3</v>
      </c>
      <c r="CI6" s="36">
        <f t="shared" si="9"/>
        <v>292.89999999999998</v>
      </c>
      <c r="CJ6" s="36">
        <f t="shared" si="9"/>
        <v>298.25</v>
      </c>
      <c r="CK6" s="35" t="str">
        <f>IF(CK7="","",IF(CK7="-","【-】","【"&amp;SUBSTITUTE(TEXT(CK7,"#,##0.00"),"-","△")&amp;"】"))</f>
        <v>【300.47】</v>
      </c>
      <c r="CL6" s="36">
        <f>IF(CL7="",NA(),CL7)</f>
        <v>46.19</v>
      </c>
      <c r="CM6" s="36">
        <f t="shared" ref="CM6:CU6" si="10">IF(CM7="",NA(),CM7)</f>
        <v>46.81</v>
      </c>
      <c r="CN6" s="36">
        <f t="shared" si="10"/>
        <v>47.76</v>
      </c>
      <c r="CO6" s="36">
        <f t="shared" si="10"/>
        <v>47.8</v>
      </c>
      <c r="CP6" s="36">
        <f t="shared" si="10"/>
        <v>47.06</v>
      </c>
      <c r="CQ6" s="36">
        <f t="shared" si="10"/>
        <v>57.29</v>
      </c>
      <c r="CR6" s="36">
        <f t="shared" si="10"/>
        <v>55.9</v>
      </c>
      <c r="CS6" s="36">
        <f t="shared" si="10"/>
        <v>57.3</v>
      </c>
      <c r="CT6" s="36">
        <f t="shared" si="10"/>
        <v>56.76</v>
      </c>
      <c r="CU6" s="36">
        <f t="shared" si="10"/>
        <v>56.04</v>
      </c>
      <c r="CV6" s="35" t="str">
        <f>IF(CV7="","",IF(CV7="-","【-】","【"&amp;SUBSTITUTE(TEXT(CV7,"#,##0.00"),"-","△")&amp;"】"))</f>
        <v>【54.90】</v>
      </c>
      <c r="CW6" s="36">
        <f>IF(CW7="",NA(),CW7)</f>
        <v>90.68</v>
      </c>
      <c r="CX6" s="36">
        <f t="shared" ref="CX6:DF6" si="11">IF(CX7="",NA(),CX7)</f>
        <v>90.72</v>
      </c>
      <c r="CY6" s="36">
        <f t="shared" si="11"/>
        <v>90.71</v>
      </c>
      <c r="CZ6" s="36">
        <f t="shared" si="11"/>
        <v>90.76</v>
      </c>
      <c r="DA6" s="36">
        <f t="shared" si="11"/>
        <v>90.65</v>
      </c>
      <c r="DB6" s="36">
        <f t="shared" si="11"/>
        <v>73.69</v>
      </c>
      <c r="DC6" s="36">
        <f t="shared" si="11"/>
        <v>73.28</v>
      </c>
      <c r="DD6" s="36">
        <f t="shared" si="11"/>
        <v>72.42</v>
      </c>
      <c r="DE6" s="36">
        <f t="shared" si="11"/>
        <v>73.069999999999993</v>
      </c>
      <c r="DF6" s="36">
        <f t="shared" si="11"/>
        <v>72.78</v>
      </c>
      <c r="DG6" s="35" t="str">
        <f>IF(DG7="","",IF(DG7="-","【-】","【"&amp;SUBSTITUTE(TEXT(DG7,"#,##0.00"),"-","△")&amp;"】"))</f>
        <v>【73.31】</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6">
        <f>IF(ED7="",NA(),ED7)</f>
        <v>0.33</v>
      </c>
      <c r="EE6" s="36">
        <f t="shared" ref="EE6:EM6" si="14">IF(EE7="",NA(),EE7)</f>
        <v>0.54</v>
      </c>
      <c r="EF6" s="36">
        <f t="shared" si="14"/>
        <v>1.22</v>
      </c>
      <c r="EG6" s="35">
        <f t="shared" si="14"/>
        <v>0</v>
      </c>
      <c r="EH6" s="36">
        <f t="shared" si="14"/>
        <v>0.42</v>
      </c>
      <c r="EI6" s="36">
        <f t="shared" si="14"/>
        <v>0.65</v>
      </c>
      <c r="EJ6" s="36">
        <f t="shared" si="14"/>
        <v>0.53</v>
      </c>
      <c r="EK6" s="36">
        <f t="shared" si="14"/>
        <v>0.72</v>
      </c>
      <c r="EL6" s="36">
        <f t="shared" si="14"/>
        <v>0.53</v>
      </c>
      <c r="EM6" s="36">
        <f t="shared" si="14"/>
        <v>0.71</v>
      </c>
      <c r="EN6" s="35" t="str">
        <f>IF(EN7="","",IF(EN7="-","【-】","【"&amp;SUBSTITUTE(TEXT(EN7,"#,##0.00"),"-","△")&amp;"】"))</f>
        <v>【0.56】</v>
      </c>
    </row>
    <row r="7" spans="1:144" s="37" customFormat="1" x14ac:dyDescent="0.15">
      <c r="A7" s="29"/>
      <c r="B7" s="38">
        <v>2019</v>
      </c>
      <c r="C7" s="38">
        <v>345458</v>
      </c>
      <c r="D7" s="38">
        <v>47</v>
      </c>
      <c r="E7" s="38">
        <v>1</v>
      </c>
      <c r="F7" s="38">
        <v>0</v>
      </c>
      <c r="G7" s="38">
        <v>0</v>
      </c>
      <c r="H7" s="38" t="s">
        <v>96</v>
      </c>
      <c r="I7" s="38" t="s">
        <v>97</v>
      </c>
      <c r="J7" s="38" t="s">
        <v>98</v>
      </c>
      <c r="K7" s="38" t="s">
        <v>99</v>
      </c>
      <c r="L7" s="38" t="s">
        <v>100</v>
      </c>
      <c r="M7" s="38" t="s">
        <v>101</v>
      </c>
      <c r="N7" s="39" t="s">
        <v>102</v>
      </c>
      <c r="O7" s="39" t="s">
        <v>103</v>
      </c>
      <c r="P7" s="39">
        <v>47.83</v>
      </c>
      <c r="Q7" s="39">
        <v>4220</v>
      </c>
      <c r="R7" s="39">
        <v>8904</v>
      </c>
      <c r="S7" s="39">
        <v>381.98</v>
      </c>
      <c r="T7" s="39">
        <v>23.31</v>
      </c>
      <c r="U7" s="39">
        <v>4218</v>
      </c>
      <c r="V7" s="39">
        <v>38.5</v>
      </c>
      <c r="W7" s="39">
        <v>109.56</v>
      </c>
      <c r="X7" s="39">
        <v>69.55</v>
      </c>
      <c r="Y7" s="39">
        <v>72.319999999999993</v>
      </c>
      <c r="Z7" s="39">
        <v>66.790000000000006</v>
      </c>
      <c r="AA7" s="39">
        <v>79.83</v>
      </c>
      <c r="AB7" s="39">
        <v>69.84</v>
      </c>
      <c r="AC7" s="39">
        <v>76.27</v>
      </c>
      <c r="AD7" s="39">
        <v>77.56</v>
      </c>
      <c r="AE7" s="39">
        <v>78.510000000000005</v>
      </c>
      <c r="AF7" s="39">
        <v>77.91</v>
      </c>
      <c r="AG7" s="39">
        <v>79.099999999999994</v>
      </c>
      <c r="AH7" s="39">
        <v>76.03</v>
      </c>
      <c r="AI7" s="39"/>
      <c r="AJ7" s="39"/>
      <c r="AK7" s="39"/>
      <c r="AL7" s="39"/>
      <c r="AM7" s="39"/>
      <c r="AN7" s="39"/>
      <c r="AO7" s="39"/>
      <c r="AP7" s="39"/>
      <c r="AQ7" s="39"/>
      <c r="AR7" s="39"/>
      <c r="AS7" s="39"/>
      <c r="AT7" s="39"/>
      <c r="AU7" s="39"/>
      <c r="AV7" s="39"/>
      <c r="AW7" s="39"/>
      <c r="AX7" s="39"/>
      <c r="AY7" s="39"/>
      <c r="AZ7" s="39"/>
      <c r="BA7" s="39"/>
      <c r="BB7" s="39"/>
      <c r="BC7" s="39"/>
      <c r="BD7" s="39"/>
      <c r="BE7" s="39">
        <v>992.71</v>
      </c>
      <c r="BF7" s="39">
        <v>938.61</v>
      </c>
      <c r="BG7" s="39">
        <v>937.2</v>
      </c>
      <c r="BH7" s="39">
        <v>886.67</v>
      </c>
      <c r="BI7" s="39">
        <v>831.58</v>
      </c>
      <c r="BJ7" s="39">
        <v>1134.67</v>
      </c>
      <c r="BK7" s="39">
        <v>1144.79</v>
      </c>
      <c r="BL7" s="39">
        <v>1061.58</v>
      </c>
      <c r="BM7" s="39">
        <v>1007.7</v>
      </c>
      <c r="BN7" s="39">
        <v>1018.52</v>
      </c>
      <c r="BO7" s="39">
        <v>1084.05</v>
      </c>
      <c r="BP7" s="39">
        <v>57.56</v>
      </c>
      <c r="BQ7" s="39">
        <v>59.47</v>
      </c>
      <c r="BR7" s="39">
        <v>55.2</v>
      </c>
      <c r="BS7" s="39">
        <v>62.72</v>
      </c>
      <c r="BT7" s="39">
        <v>56.05</v>
      </c>
      <c r="BU7" s="39">
        <v>40.6</v>
      </c>
      <c r="BV7" s="39">
        <v>56.04</v>
      </c>
      <c r="BW7" s="39">
        <v>58.52</v>
      </c>
      <c r="BX7" s="39">
        <v>59.22</v>
      </c>
      <c r="BY7" s="39">
        <v>58.79</v>
      </c>
      <c r="BZ7" s="39">
        <v>53.46</v>
      </c>
      <c r="CA7" s="39">
        <v>467.25</v>
      </c>
      <c r="CB7" s="39">
        <v>451.41</v>
      </c>
      <c r="CC7" s="39">
        <v>483.99</v>
      </c>
      <c r="CD7" s="39">
        <v>427.94</v>
      </c>
      <c r="CE7" s="39">
        <v>482.23</v>
      </c>
      <c r="CF7" s="39">
        <v>440.03</v>
      </c>
      <c r="CG7" s="39">
        <v>304.35000000000002</v>
      </c>
      <c r="CH7" s="39">
        <v>296.3</v>
      </c>
      <c r="CI7" s="39">
        <v>292.89999999999998</v>
      </c>
      <c r="CJ7" s="39">
        <v>298.25</v>
      </c>
      <c r="CK7" s="39">
        <v>300.47000000000003</v>
      </c>
      <c r="CL7" s="39">
        <v>46.19</v>
      </c>
      <c r="CM7" s="39">
        <v>46.81</v>
      </c>
      <c r="CN7" s="39">
        <v>47.76</v>
      </c>
      <c r="CO7" s="39">
        <v>47.8</v>
      </c>
      <c r="CP7" s="39">
        <v>47.06</v>
      </c>
      <c r="CQ7" s="39">
        <v>57.29</v>
      </c>
      <c r="CR7" s="39">
        <v>55.9</v>
      </c>
      <c r="CS7" s="39">
        <v>57.3</v>
      </c>
      <c r="CT7" s="39">
        <v>56.76</v>
      </c>
      <c r="CU7" s="39">
        <v>56.04</v>
      </c>
      <c r="CV7" s="39">
        <v>54.9</v>
      </c>
      <c r="CW7" s="39">
        <v>90.68</v>
      </c>
      <c r="CX7" s="39">
        <v>90.72</v>
      </c>
      <c r="CY7" s="39">
        <v>90.71</v>
      </c>
      <c r="CZ7" s="39">
        <v>90.76</v>
      </c>
      <c r="DA7" s="39">
        <v>90.65</v>
      </c>
      <c r="DB7" s="39">
        <v>73.69</v>
      </c>
      <c r="DC7" s="39">
        <v>73.28</v>
      </c>
      <c r="DD7" s="39">
        <v>72.42</v>
      </c>
      <c r="DE7" s="39">
        <v>73.069999999999993</v>
      </c>
      <c r="DF7" s="39">
        <v>72.78</v>
      </c>
      <c r="DG7" s="39">
        <v>73.31</v>
      </c>
      <c r="DH7" s="39"/>
      <c r="DI7" s="39"/>
      <c r="DJ7" s="39"/>
      <c r="DK7" s="39"/>
      <c r="DL7" s="39"/>
      <c r="DM7" s="39"/>
      <c r="DN7" s="39"/>
      <c r="DO7" s="39"/>
      <c r="DP7" s="39"/>
      <c r="DQ7" s="39"/>
      <c r="DR7" s="39"/>
      <c r="DS7" s="39"/>
      <c r="DT7" s="39"/>
      <c r="DU7" s="39"/>
      <c r="DV7" s="39"/>
      <c r="DW7" s="39"/>
      <c r="DX7" s="39"/>
      <c r="DY7" s="39"/>
      <c r="DZ7" s="39"/>
      <c r="EA7" s="39"/>
      <c r="EB7" s="39"/>
      <c r="EC7" s="39"/>
      <c r="ED7" s="39">
        <v>0.33</v>
      </c>
      <c r="EE7" s="39">
        <v>0.54</v>
      </c>
      <c r="EF7" s="39">
        <v>1.22</v>
      </c>
      <c r="EG7" s="39">
        <v>0</v>
      </c>
      <c r="EH7" s="39">
        <v>0.42</v>
      </c>
      <c r="EI7" s="39">
        <v>0.65</v>
      </c>
      <c r="EJ7" s="39">
        <v>0.53</v>
      </c>
      <c r="EK7" s="39">
        <v>0.72</v>
      </c>
      <c r="EL7" s="39">
        <v>0.53</v>
      </c>
      <c r="EM7" s="39">
        <v>0.71</v>
      </c>
      <c r="EN7" s="39">
        <v>0.56000000000000005</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E10" si="15">DATEVALUE($B7+12-B11&amp;"/1/"&amp;B12)</f>
        <v>46388</v>
      </c>
      <c r="C10" s="42">
        <f t="shared" si="15"/>
        <v>46753</v>
      </c>
      <c r="D10" s="42">
        <f t="shared" si="15"/>
        <v>47119</v>
      </c>
      <c r="E10" s="42">
        <f t="shared" si="15"/>
        <v>47484</v>
      </c>
      <c r="F10" s="43">
        <f>DATEVALUE($B7+12-F11&amp;"/1/"&amp;F12)</f>
        <v>47849</v>
      </c>
    </row>
    <row r="11" spans="1:144" x14ac:dyDescent="0.15">
      <c r="B11">
        <v>4</v>
      </c>
      <c r="C11">
        <v>3</v>
      </c>
      <c r="D11">
        <v>2</v>
      </c>
      <c r="E11">
        <v>1</v>
      </c>
      <c r="F11">
        <v>0</v>
      </c>
      <c r="G11" t="s">
        <v>109</v>
      </c>
    </row>
    <row r="12" spans="1:144" x14ac:dyDescent="0.15">
      <c r="B12">
        <v>1</v>
      </c>
      <c r="C12">
        <v>1</v>
      </c>
      <c r="D12">
        <v>1</v>
      </c>
      <c r="E12">
        <v>1</v>
      </c>
      <c r="F12">
        <v>1</v>
      </c>
      <c r="G12" t="s">
        <v>110</v>
      </c>
    </row>
    <row r="13" spans="1:144" x14ac:dyDescent="0.15">
      <c r="B13" t="s">
        <v>111</v>
      </c>
      <c r="C13" t="s">
        <v>111</v>
      </c>
      <c r="D13" t="s">
        <v>112</v>
      </c>
      <c r="E13" t="s">
        <v>111</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admin</cp:lastModifiedBy>
  <cp:lastPrinted>2021-01-22T05:04:03Z</cp:lastPrinted>
  <dcterms:created xsi:type="dcterms:W3CDTF">2020-12-04T02:21:52Z</dcterms:created>
  <dcterms:modified xsi:type="dcterms:W3CDTF">2021-01-22T05:12:45Z</dcterms:modified>
  <cp:category/>
</cp:coreProperties>
</file>