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3県関係等照会回答\040111_公営企業に係る経営比較分析表（R2年度決算）の分析等について（依頼）\03　市→県\"/>
    </mc:Choice>
  </mc:AlternateContent>
  <workbookProtection workbookAlgorithmName="SHA-512" workbookHashValue="plMhXyJ4adtFwD0Ue8sWxslHDHOCsjdGdVk3ww+APFSPUtbl+3/x+eeUJKznUnT9NXweVh0wQB1q80nlzTSYpg==" workbookSaltValue="4X72kKcw1aNWtzu3cj6yg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<sst xmlns="http://schemas.openxmlformats.org/spreadsheetml/2006/main" count="297" uniqueCount="116">
  <si>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</si>
  <si>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</si>
  <si>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</si>
  <si>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</si>
  <si>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</si>
  <si>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</si>
  <si>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</si>
  <si>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</si>
  <si>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</si>
  <si>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</si>
  <si>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</si>
  <si>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</si>
  <si>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</si>
  <si>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</si>
  <si>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</si>
  <si>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</si>
  <si>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</si>
  <si>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</si>
  <si>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</si>
  <si>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</si>
  <si>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</si>
  <si>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</si>
  <si>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</si>
  <si>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</si>
  <si>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</si>
  <si>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</si>
  <si>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</si>
  <si>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</si>
  <si>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</si>
  <si>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</si>
  <si>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</si>
  <si>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</si>
  <si>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</si>
  <si>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</si>
  <si>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</si>
  <si>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</si>
  <si>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</si>
  <si>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</si>
  <si>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</si>
  <si>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</si>
  <si>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</si>
  <si>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</si>
  <si>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</si>
  <si>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</si>
  <si>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</si>
  <si>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</si>
  <si>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</si>
  <si>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</si>
  <si>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</si>
  <si>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</si>
  <si>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</si>
  <si>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</si>
  <si>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</si>
  <si>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</si>
  <si>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</si>
  <si>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</si>
  <si>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</si>
  <si>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</si>
  <si>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</si>
  <si>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</si>
  <si>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</si>
  <si>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</si>
  <si>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</si>
  <si>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</si>
  <si>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</si>
  <si>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</si>
  <si>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</si>
  <si>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</si>
  <si>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</si>
  <si>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</si>
  <si>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</si>
  <si>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</si>
  <si>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</si>
  <si>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</si>
  <si>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</si>
  <si>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</si>
  <si>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</si>
  <si>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</si>
  <si>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</si>
  <si>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</si>
  <si>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</si>
  <si>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</si>
  <si>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</si>
  <si>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</si>
  <si>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</si>
  <si>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</si>
  <si>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</si>
  <si>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</si>
  <si>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</si>
  <si>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</si>
  <si>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</si>
  <si>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</si>
  <si>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</si>
  <si>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</si>
  <si>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</si>
  <si>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</si>
  <si>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</si>
  <si>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</si>
  <si>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</si>
  <si>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公共下水道</t>
  </si>
  <si>
    <t>Cb1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</si>
  <si>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</si>
  <si>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</si>
  <si>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</si>
  <si>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</si>
  <si>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</si>
  <si>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</si>
  <si>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</si>
  <si>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</si>
  <si>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</si>
  <si>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</si>
  <si>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</si>
  <si>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</si>
  <si>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法適用に伴い令和元年度から資産の減価償却を開始したため、経理上の減価償却累計額が少なく、①有形固定資産減価償却率は、類似団体・全国平均と比較して大幅に低い。また、実際の施設においても、平成元年度に供用開始したため、現在は大幅な老朽化は見受けられず、②管渠老朽化率や③管渠改善率は0％となっている。</t>
    <phoneticPr fontId="4"/>
  </si>
  <si>
    <t xml:space="preserve">　令和元年度から地方公営企業法を適用し、公営企業会計へ移行することで経営状況を的確に把握し、将来にわたり持続可能な事業運営の構築を進めている。経営健全化の対策として、一般会計からの基準外繰入に頼らない方法で収入の確保を行い、経常収支の増加や企業債残高の減少を目指している。このため、計画区域の面整備の拡大と整備済区域も含めた水洗化率の向上を推進するとともに、供用開始時から行っていない使用料改定についても検討を行い、下水道使用料のさらなる増加と安定した財源の確保に努める。また、将来的な施設の更新時期に備え、ストックマネジメントによる施設更新計画を策定し、企業債残高に留意のうえ、長期的な視点からの適正な更新に努める。
</t>
    <phoneticPr fontId="4"/>
  </si>
  <si>
    <t xml:space="preserve">　本市の公共下水道事業は、地理的要因により面整備拡大のためのコストが割高となり、有収水量も過少のため、⑥汚水処理原価が類似団体・全国平均を上回り、低い普及率での厳しい業務運営を求められる。また、平成元年度の供用開始時から使用料改定を行っていないため使用料単価が低く、⑤経費回収率も100％を大幅に下回っている。このため、一般会計からの基準外繰入に依存することにより①経常収支比率を100％以上に維持し、②累積欠損金比率の減少に努め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ためであり、現在も企業債残高は多い。
　⑦施設利用率は、現在ほぼ適正であり、今後についても面整備拡大などによる率の向上が期待できる。⑧水洗化率はまだ低いものの、重点課題と認識のうえ、積極的な推進活動を行い、率の向上に努める。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</si>
</sst>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5F6-4320-BCC2-089EB9553FD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0.13</c:v>
                </c:pt>
                <c:pt idx="4">
                  <c:v>0.19</c:v>
                </c:pt>
              </c:numCache>
            </c:numRef>
          </c:val>
          <c:smooth val="0"/>
          <c:extLst>
            <c:ext xmlns:c16="http://schemas.microsoft.com/office/drawing/2014/chart" uri="{C3380CC4-5D6E-409C-BE32-E72D297353CC}">
              <c16:uniqueId val="{00000001-F5F6-4320-BCC2-089EB9553FD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54.22</c:v>
                </c:pt>
                <c:pt idx="4">
                  <c:v>55.43</c:v>
                </c:pt>
              </c:numCache>
            </c:numRef>
          </c:val>
          <c:extLst>
            <c:ext xmlns:c16="http://schemas.microsoft.com/office/drawing/2014/chart" uri="{C3380CC4-5D6E-409C-BE32-E72D297353CC}">
              <c16:uniqueId val="{00000000-C795-4216-B774-A642B2861A7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55.73</c:v>
                </c:pt>
                <c:pt idx="4">
                  <c:v>58.12</c:v>
                </c:pt>
              </c:numCache>
            </c:numRef>
          </c:val>
          <c:smooth val="0"/>
          <c:extLst>
            <c:ext xmlns:c16="http://schemas.microsoft.com/office/drawing/2014/chart" uri="{C3380CC4-5D6E-409C-BE32-E72D297353CC}">
              <c16:uniqueId val="{00000001-C795-4216-B774-A642B2861A7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79.150000000000006</c:v>
                </c:pt>
                <c:pt idx="4">
                  <c:v>74.59</c:v>
                </c:pt>
              </c:numCache>
            </c:numRef>
          </c:val>
          <c:extLst>
            <c:ext xmlns:c16="http://schemas.microsoft.com/office/drawing/2014/chart" uri="{C3380CC4-5D6E-409C-BE32-E72D297353CC}">
              <c16:uniqueId val="{00000000-25D4-436C-A514-3789E612010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92.45</c:v>
                </c:pt>
                <c:pt idx="4">
                  <c:v>92.55</c:v>
                </c:pt>
              </c:numCache>
            </c:numRef>
          </c:val>
          <c:smooth val="0"/>
          <c:extLst>
            <c:ext xmlns:c16="http://schemas.microsoft.com/office/drawing/2014/chart" uri="{C3380CC4-5D6E-409C-BE32-E72D297353CC}">
              <c16:uniqueId val="{00000001-25D4-436C-A514-3789E612010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101.33</c:v>
                </c:pt>
                <c:pt idx="4">
                  <c:v>101.04</c:v>
                </c:pt>
              </c:numCache>
            </c:numRef>
          </c:val>
          <c:extLst>
            <c:ext xmlns:c16="http://schemas.microsoft.com/office/drawing/2014/chart" uri="{C3380CC4-5D6E-409C-BE32-E72D297353CC}">
              <c16:uniqueId val="{00000000-5081-4FD0-A678-BEE62BC29AB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101.51</c:v>
                </c:pt>
                <c:pt idx="4">
                  <c:v>103.78</c:v>
                </c:pt>
              </c:numCache>
            </c:numRef>
          </c:val>
          <c:smooth val="0"/>
          <c:extLst>
            <c:ext xmlns:c16="http://schemas.microsoft.com/office/drawing/2014/chart" uri="{C3380CC4-5D6E-409C-BE32-E72D297353CC}">
              <c16:uniqueId val="{00000001-5081-4FD0-A678-BEE62BC29AB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3.81</c:v>
                </c:pt>
                <c:pt idx="4">
                  <c:v>6.93</c:v>
                </c:pt>
              </c:numCache>
            </c:numRef>
          </c:val>
          <c:extLst>
            <c:ext xmlns:c16="http://schemas.microsoft.com/office/drawing/2014/chart" uri="{C3380CC4-5D6E-409C-BE32-E72D297353CC}">
              <c16:uniqueId val="{00000000-AF9C-440C-98C0-B394B50BB6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16.37</c:v>
                </c:pt>
                <c:pt idx="4">
                  <c:v>18.829999999999998</c:v>
                </c:pt>
              </c:numCache>
            </c:numRef>
          </c:val>
          <c:smooth val="0"/>
          <c:extLst>
            <c:ext xmlns:c16="http://schemas.microsoft.com/office/drawing/2014/chart" uri="{C3380CC4-5D6E-409C-BE32-E72D297353CC}">
              <c16:uniqueId val="{00000001-AF9C-440C-98C0-B394B50BB6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FB2-4DB9-9888-C9F234A7F17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0.98</c:v>
                </c:pt>
                <c:pt idx="4">
                  <c:v>0.56999999999999995</c:v>
                </c:pt>
              </c:numCache>
            </c:numRef>
          </c:val>
          <c:smooth val="0"/>
          <c:extLst>
            <c:ext xmlns:c16="http://schemas.microsoft.com/office/drawing/2014/chart" uri="{C3380CC4-5D6E-409C-BE32-E72D297353CC}">
              <c16:uniqueId val="{00000001-8FB2-4DB9-9888-C9F234A7F17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35.46</c:v>
                </c:pt>
                <c:pt idx="4">
                  <c:v>30.49</c:v>
                </c:pt>
              </c:numCache>
            </c:numRef>
          </c:val>
          <c:extLst>
            <c:ext xmlns:c16="http://schemas.microsoft.com/office/drawing/2014/chart" uri="{C3380CC4-5D6E-409C-BE32-E72D297353CC}">
              <c16:uniqueId val="{00000000-ECE8-4F48-8E54-ECC991E9140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37.86</c:v>
                </c:pt>
                <c:pt idx="4">
                  <c:v>19.829999999999998</c:v>
                </c:pt>
              </c:numCache>
            </c:numRef>
          </c:val>
          <c:smooth val="0"/>
          <c:extLst>
            <c:ext xmlns:c16="http://schemas.microsoft.com/office/drawing/2014/chart" uri="{C3380CC4-5D6E-409C-BE32-E72D297353CC}">
              <c16:uniqueId val="{00000001-ECE8-4F48-8E54-ECC991E9140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66.72</c:v>
                </c:pt>
                <c:pt idx="4">
                  <c:v>59.38</c:v>
                </c:pt>
              </c:numCache>
            </c:numRef>
          </c:val>
          <c:extLst>
            <c:ext xmlns:c16="http://schemas.microsoft.com/office/drawing/2014/chart" uri="{C3380CC4-5D6E-409C-BE32-E72D297353CC}">
              <c16:uniqueId val="{00000000-AE29-4DE3-9D7B-5EF3567B667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60.16</c:v>
                </c:pt>
                <c:pt idx="4">
                  <c:v>54.3</c:v>
                </c:pt>
              </c:numCache>
            </c:numRef>
          </c:val>
          <c:smooth val="0"/>
          <c:extLst>
            <c:ext xmlns:c16="http://schemas.microsoft.com/office/drawing/2014/chart" uri="{C3380CC4-5D6E-409C-BE32-E72D297353CC}">
              <c16:uniqueId val="{00000001-AE29-4DE3-9D7B-5EF3567B667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327.18</c:v>
                </c:pt>
                <c:pt idx="4">
                  <c:v>309.3</c:v>
                </c:pt>
              </c:numCache>
            </c:numRef>
          </c:val>
          <c:extLst>
            <c:ext xmlns:c16="http://schemas.microsoft.com/office/drawing/2014/chart" uri="{C3380CC4-5D6E-409C-BE32-E72D297353CC}">
              <c16:uniqueId val="{00000000-85A5-4C7D-A063-6949CA62D0C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917.44</c:v>
                </c:pt>
                <c:pt idx="4">
                  <c:v>856.88</c:v>
                </c:pt>
              </c:numCache>
            </c:numRef>
          </c:val>
          <c:smooth val="0"/>
          <c:extLst>
            <c:ext xmlns:c16="http://schemas.microsoft.com/office/drawing/2014/chart" uri="{C3380CC4-5D6E-409C-BE32-E72D297353CC}">
              <c16:uniqueId val="{00000001-85A5-4C7D-A063-6949CA62D0C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84.73</c:v>
                </c:pt>
                <c:pt idx="4">
                  <c:v>84.37</c:v>
                </c:pt>
              </c:numCache>
            </c:numRef>
          </c:val>
          <c:extLst>
            <c:ext xmlns:c16="http://schemas.microsoft.com/office/drawing/2014/chart" uri="{C3380CC4-5D6E-409C-BE32-E72D297353CC}">
              <c16:uniqueId val="{00000000-6FA2-4FC9-AF18-6427705840C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85.34</c:v>
                </c:pt>
                <c:pt idx="4">
                  <c:v>89.01</c:v>
                </c:pt>
              </c:numCache>
            </c:numRef>
          </c:val>
          <c:smooth val="0"/>
          <c:extLst>
            <c:ext xmlns:c16="http://schemas.microsoft.com/office/drawing/2014/chart" uri="{C3380CC4-5D6E-409C-BE32-E72D297353CC}">
              <c16:uniqueId val="{00000001-6FA2-4FC9-AF18-6427705840C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177.26</c:v>
                </c:pt>
                <c:pt idx="4">
                  <c:v>175.53</c:v>
                </c:pt>
              </c:numCache>
            </c:numRef>
          </c:val>
          <c:extLst>
            <c:ext xmlns:c16="http://schemas.microsoft.com/office/drawing/2014/chart" uri="{C3380CC4-5D6E-409C-BE32-E72D297353CC}">
              <c16:uniqueId val="{00000000-685B-4093-A50E-2B35F2712D2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149.27000000000001</c:v>
                </c:pt>
                <c:pt idx="4">
                  <c:v>147.08000000000001</c:v>
                </c:pt>
              </c:numCache>
            </c:numRef>
          </c:val>
          <c:smooth val="0"/>
          <c:extLst>
            <c:ext xmlns:c16="http://schemas.microsoft.com/office/drawing/2014/chart" uri="{C3380CC4-5D6E-409C-BE32-E72D297353CC}">
              <c16:uniqueId val="{00000001-685B-4093-A50E-2B35F2712D2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40" zoomScaleNormal="4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Cb1</v>
      </c>
      <c r="X8" s="49"/>
      <c r="Y8" s="49"/>
      <c r="Z8" s="49"/>
      <c r="AA8" s="49"/>
      <c r="AB8" s="49"/>
      <c r="AC8" s="49"/>
      <c r="AD8" s="50" t="str">
        <f>データ!$M$6</f>
        <v>自治体職員</v>
      </c>
      <c r="AE8" s="50"/>
      <c r="AF8" s="50"/>
      <c r="AG8" s="50"/>
      <c r="AH8" s="50"/>
      <c r="AI8" s="50"/>
      <c r="AJ8" s="50"/>
      <c r="AK8" s="3"/>
      <c r="AL8" s="51">
        <f>データ!S6</f>
        <v>134320</v>
      </c>
      <c r="AM8" s="51"/>
      <c r="AN8" s="51"/>
      <c r="AO8" s="51"/>
      <c r="AP8" s="51"/>
      <c r="AQ8" s="51"/>
      <c r="AR8" s="51"/>
      <c r="AS8" s="51"/>
      <c r="AT8" s="46">
        <f>データ!T6</f>
        <v>285.11</v>
      </c>
      <c r="AU8" s="46"/>
      <c r="AV8" s="46"/>
      <c r="AW8" s="46"/>
      <c r="AX8" s="46"/>
      <c r="AY8" s="46"/>
      <c r="AZ8" s="46"/>
      <c r="BA8" s="46"/>
      <c r="BB8" s="46">
        <f>データ!U6</f>
        <v>471.12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57.99</v>
      </c>
      <c r="J10" s="46"/>
      <c r="K10" s="46"/>
      <c r="L10" s="46"/>
      <c r="M10" s="46"/>
      <c r="N10" s="46"/>
      <c r="O10" s="46"/>
      <c r="P10" s="46">
        <f>データ!P6</f>
        <v>15.26</v>
      </c>
      <c r="Q10" s="46"/>
      <c r="R10" s="46"/>
      <c r="S10" s="46"/>
      <c r="T10" s="46"/>
      <c r="U10" s="46"/>
      <c r="V10" s="46"/>
      <c r="W10" s="46">
        <f>データ!Q6</f>
        <v>96.78</v>
      </c>
      <c r="X10" s="46"/>
      <c r="Y10" s="46"/>
      <c r="Z10" s="46"/>
      <c r="AA10" s="46"/>
      <c r="AB10" s="46"/>
      <c r="AC10" s="46"/>
      <c r="AD10" s="51">
        <f>データ!R6</f>
        <v>2640</v>
      </c>
      <c r="AE10" s="51"/>
      <c r="AF10" s="51"/>
      <c r="AG10" s="51"/>
      <c r="AH10" s="51"/>
      <c r="AI10" s="51"/>
      <c r="AJ10" s="51"/>
      <c r="AK10" s="2"/>
      <c r="AL10" s="51">
        <f>データ!V6</f>
        <v>20380</v>
      </c>
      <c r="AM10" s="51"/>
      <c r="AN10" s="51"/>
      <c r="AO10" s="51"/>
      <c r="AP10" s="51"/>
      <c r="AQ10" s="51"/>
      <c r="AR10" s="51"/>
      <c r="AS10" s="51"/>
      <c r="AT10" s="46">
        <f>データ!W6</f>
        <v>3.57</v>
      </c>
      <c r="AU10" s="46"/>
      <c r="AV10" s="46"/>
      <c r="AW10" s="46"/>
      <c r="AX10" s="46"/>
      <c r="AY10" s="46"/>
      <c r="AZ10" s="46"/>
      <c r="BA10" s="46"/>
      <c r="BB10" s="46">
        <f>データ!X6</f>
        <v>5708.68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rTUr41DpvbeNW7Lfioecm32qK+IOXNZknczsVp+q8PV7OlauARiMnKjRN4DfrTBZtMM3+RJ5GAUZ7iXiggkpA==" saltValue="NyE3715Qi7J0NaEta33F3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342050</v>
      </c>
      <c r="D6" s="33">
        <f t="shared" si="3"/>
        <v>46</v>
      </c>
      <c r="E6" s="33">
        <f t="shared" si="3"/>
        <v>17</v>
      </c>
      <c r="F6" s="33">
        <f t="shared" si="3"/>
        <v>1</v>
      </c>
      <c r="G6" s="33">
        <f t="shared" si="3"/>
        <v>0</v>
      </c>
      <c r="H6" s="33" t="str">
        <f t="shared" si="3"/>
        <v>広島県　尾道市</v>
      </c>
      <c r="I6" s="33" t="str">
        <f t="shared" si="3"/>
        <v>法適用</v>
      </c>
      <c r="J6" s="33" t="str">
        <f t="shared" si="3"/>
        <v>下水道事業</v>
      </c>
      <c r="K6" s="33" t="str">
        <f t="shared" si="3"/>
        <v>公共下水道</v>
      </c>
      <c r="L6" s="33" t="str">
        <f t="shared" si="3"/>
        <v>Cb1</v>
      </c>
      <c r="M6" s="33" t="str">
        <f t="shared" si="3"/>
        <v>自治体職員</v>
      </c>
      <c r="N6" s="34" t="str">
        <f t="shared" si="3"/>
        <v>-</v>
      </c>
      <c r="O6" s="34">
        <f t="shared" si="3"/>
        <v>57.99</v>
      </c>
      <c r="P6" s="34">
        <f t="shared" si="3"/>
        <v>15.26</v>
      </c>
      <c r="Q6" s="34">
        <f t="shared" si="3"/>
        <v>96.78</v>
      </c>
      <c r="R6" s="34">
        <f t="shared" si="3"/>
        <v>2640</v>
      </c>
      <c r="S6" s="34">
        <f t="shared" si="3"/>
        <v>134320</v>
      </c>
      <c r="T6" s="34">
        <f t="shared" si="3"/>
        <v>285.11</v>
      </c>
      <c r="U6" s="34">
        <f t="shared" si="3"/>
        <v>471.12</v>
      </c>
      <c r="V6" s="34">
        <f t="shared" si="3"/>
        <v>20380</v>
      </c>
      <c r="W6" s="34">
        <f t="shared" si="3"/>
        <v>3.57</v>
      </c>
      <c r="X6" s="34">
        <f t="shared" si="3"/>
        <v>5708.68</v>
      </c>
      <c r="Y6" s="35" t="str">
        <f>IF(Y7="",NA(),Y7)</f>
        <v>-</v>
      </c>
      <c r="Z6" s="35" t="str">
        <f t="shared" ref="Z6:AH6" si="4">IF(Z7="",NA(),Z7)</f>
        <v>-</v>
      </c>
      <c r="AA6" s="35" t="str">
        <f t="shared" si="4"/>
        <v>-</v>
      </c>
      <c r="AB6" s="35">
        <f t="shared" si="4"/>
        <v>101.33</v>
      </c>
      <c r="AC6" s="35">
        <f t="shared" si="4"/>
        <v>101.04</v>
      </c>
      <c r="AD6" s="35" t="str">
        <f t="shared" si="4"/>
        <v>-</v>
      </c>
      <c r="AE6" s="35" t="str">
        <f t="shared" si="4"/>
        <v>-</v>
      </c>
      <c r="AF6" s="35" t="str">
        <f t="shared" si="4"/>
        <v>-</v>
      </c>
      <c r="AG6" s="35">
        <f t="shared" si="4"/>
        <v>101.51</v>
      </c>
      <c r="AH6" s="35">
        <f t="shared" si="4"/>
        <v>103.78</v>
      </c>
      <c r="AI6" s="34" t="str">
        <f>IF(AI7="","",IF(AI7="-","【-】","【"&amp;SUBSTITUTE(TEXT(AI7,"#,##0.00"),"-","△")&amp;"】"))</f>
        <v>【106.67】</v>
      </c>
      <c r="AJ6" s="35" t="str">
        <f>IF(AJ7="",NA(),AJ7)</f>
        <v>-</v>
      </c>
      <c r="AK6" s="35" t="str">
        <f t="shared" ref="AK6:AS6" si="5">IF(AK7="",NA(),AK7)</f>
        <v>-</v>
      </c>
      <c r="AL6" s="35" t="str">
        <f t="shared" si="5"/>
        <v>-</v>
      </c>
      <c r="AM6" s="35">
        <f t="shared" si="5"/>
        <v>35.46</v>
      </c>
      <c r="AN6" s="35">
        <f t="shared" si="5"/>
        <v>30.49</v>
      </c>
      <c r="AO6" s="35" t="str">
        <f t="shared" si="5"/>
        <v>-</v>
      </c>
      <c r="AP6" s="35" t="str">
        <f t="shared" si="5"/>
        <v>-</v>
      </c>
      <c r="AQ6" s="35" t="str">
        <f t="shared" si="5"/>
        <v>-</v>
      </c>
      <c r="AR6" s="35">
        <f t="shared" si="5"/>
        <v>37.86</v>
      </c>
      <c r="AS6" s="35">
        <f t="shared" si="5"/>
        <v>19.829999999999998</v>
      </c>
      <c r="AT6" s="34" t="str">
        <f>IF(AT7="","",IF(AT7="-","【-】","【"&amp;SUBSTITUTE(TEXT(AT7,"#,##0.00"),"-","△")&amp;"】"))</f>
        <v>【3.64】</v>
      </c>
      <c r="AU6" s="35" t="str">
        <f>IF(AU7="",NA(),AU7)</f>
        <v>-</v>
      </c>
      <c r="AV6" s="35" t="str">
        <f t="shared" ref="AV6:BD6" si="6">IF(AV7="",NA(),AV7)</f>
        <v>-</v>
      </c>
      <c r="AW6" s="35" t="str">
        <f t="shared" si="6"/>
        <v>-</v>
      </c>
      <c r="AX6" s="35">
        <f t="shared" si="6"/>
        <v>66.72</v>
      </c>
      <c r="AY6" s="35">
        <f t="shared" si="6"/>
        <v>59.38</v>
      </c>
      <c r="AZ6" s="35" t="str">
        <f t="shared" si="6"/>
        <v>-</v>
      </c>
      <c r="BA6" s="35" t="str">
        <f t="shared" si="6"/>
        <v>-</v>
      </c>
      <c r="BB6" s="35" t="str">
        <f t="shared" si="6"/>
        <v>-</v>
      </c>
      <c r="BC6" s="35">
        <f t="shared" si="6"/>
        <v>60.16</v>
      </c>
      <c r="BD6" s="35">
        <f t="shared" si="6"/>
        <v>54.3</v>
      </c>
      <c r="BE6" s="34" t="str">
        <f>IF(BE7="","",IF(BE7="-","【-】","【"&amp;SUBSTITUTE(TEXT(BE7,"#,##0.00"),"-","△")&amp;"】"))</f>
        <v>【67.52】</v>
      </c>
      <c r="BF6" s="35" t="str">
        <f>IF(BF7="",NA(),BF7)</f>
        <v>-</v>
      </c>
      <c r="BG6" s="35" t="str">
        <f t="shared" ref="BG6:BO6" si="7">IF(BG7="",NA(),BG7)</f>
        <v>-</v>
      </c>
      <c r="BH6" s="35" t="str">
        <f t="shared" si="7"/>
        <v>-</v>
      </c>
      <c r="BI6" s="35">
        <f t="shared" si="7"/>
        <v>327.18</v>
      </c>
      <c r="BJ6" s="35">
        <f t="shared" si="7"/>
        <v>309.3</v>
      </c>
      <c r="BK6" s="35" t="str">
        <f t="shared" si="7"/>
        <v>-</v>
      </c>
      <c r="BL6" s="35" t="str">
        <f t="shared" si="7"/>
        <v>-</v>
      </c>
      <c r="BM6" s="35" t="str">
        <f t="shared" si="7"/>
        <v>-</v>
      </c>
      <c r="BN6" s="35">
        <f t="shared" si="7"/>
        <v>917.44</v>
      </c>
      <c r="BO6" s="35">
        <f t="shared" si="7"/>
        <v>856.88</v>
      </c>
      <c r="BP6" s="34" t="str">
        <f>IF(BP7="","",IF(BP7="-","【-】","【"&amp;SUBSTITUTE(TEXT(BP7,"#,##0.00"),"-","△")&amp;"】"))</f>
        <v>【705.21】</v>
      </c>
      <c r="BQ6" s="35" t="str">
        <f>IF(BQ7="",NA(),BQ7)</f>
        <v>-</v>
      </c>
      <c r="BR6" s="35" t="str">
        <f t="shared" ref="BR6:BZ6" si="8">IF(BR7="",NA(),BR7)</f>
        <v>-</v>
      </c>
      <c r="BS6" s="35" t="str">
        <f t="shared" si="8"/>
        <v>-</v>
      </c>
      <c r="BT6" s="35">
        <f t="shared" si="8"/>
        <v>84.73</v>
      </c>
      <c r="BU6" s="35">
        <f t="shared" si="8"/>
        <v>84.37</v>
      </c>
      <c r="BV6" s="35" t="str">
        <f t="shared" si="8"/>
        <v>-</v>
      </c>
      <c r="BW6" s="35" t="str">
        <f t="shared" si="8"/>
        <v>-</v>
      </c>
      <c r="BX6" s="35" t="str">
        <f t="shared" si="8"/>
        <v>-</v>
      </c>
      <c r="BY6" s="35">
        <f t="shared" si="8"/>
        <v>85.34</v>
      </c>
      <c r="BZ6" s="35">
        <f t="shared" si="8"/>
        <v>89.01</v>
      </c>
      <c r="CA6" s="34" t="str">
        <f>IF(CA7="","",IF(CA7="-","【-】","【"&amp;SUBSTITUTE(TEXT(CA7,"#,##0.00"),"-","△")&amp;"】"))</f>
        <v>【98.96】</v>
      </c>
      <c r="CB6" s="35" t="str">
        <f>IF(CB7="",NA(),CB7)</f>
        <v>-</v>
      </c>
      <c r="CC6" s="35" t="str">
        <f t="shared" ref="CC6:CK6" si="9">IF(CC7="",NA(),CC7)</f>
        <v>-</v>
      </c>
      <c r="CD6" s="35" t="str">
        <f t="shared" si="9"/>
        <v>-</v>
      </c>
      <c r="CE6" s="35">
        <f t="shared" si="9"/>
        <v>177.26</v>
      </c>
      <c r="CF6" s="35">
        <f t="shared" si="9"/>
        <v>175.53</v>
      </c>
      <c r="CG6" s="35" t="str">
        <f t="shared" si="9"/>
        <v>-</v>
      </c>
      <c r="CH6" s="35" t="str">
        <f t="shared" si="9"/>
        <v>-</v>
      </c>
      <c r="CI6" s="35" t="str">
        <f t="shared" si="9"/>
        <v>-</v>
      </c>
      <c r="CJ6" s="35">
        <f t="shared" si="9"/>
        <v>149.27000000000001</v>
      </c>
      <c r="CK6" s="35">
        <f t="shared" si="9"/>
        <v>147.08000000000001</v>
      </c>
      <c r="CL6" s="34" t="str">
        <f>IF(CL7="","",IF(CL7="-","【-】","【"&amp;SUBSTITUTE(TEXT(CL7,"#,##0.00"),"-","△")&amp;"】"))</f>
        <v>【134.52】</v>
      </c>
      <c r="CM6" s="35" t="str">
        <f>IF(CM7="",NA(),CM7)</f>
        <v>-</v>
      </c>
      <c r="CN6" s="35" t="str">
        <f t="shared" ref="CN6:CV6" si="10">IF(CN7="",NA(),CN7)</f>
        <v>-</v>
      </c>
      <c r="CO6" s="35" t="str">
        <f t="shared" si="10"/>
        <v>-</v>
      </c>
      <c r="CP6" s="35">
        <f t="shared" si="10"/>
        <v>54.22</v>
      </c>
      <c r="CQ6" s="35">
        <f t="shared" si="10"/>
        <v>55.43</v>
      </c>
      <c r="CR6" s="35" t="str">
        <f t="shared" si="10"/>
        <v>-</v>
      </c>
      <c r="CS6" s="35" t="str">
        <f t="shared" si="10"/>
        <v>-</v>
      </c>
      <c r="CT6" s="35" t="str">
        <f t="shared" si="10"/>
        <v>-</v>
      </c>
      <c r="CU6" s="35">
        <f t="shared" si="10"/>
        <v>55.73</v>
      </c>
      <c r="CV6" s="35">
        <f t="shared" si="10"/>
        <v>58.12</v>
      </c>
      <c r="CW6" s="34" t="str">
        <f>IF(CW7="","",IF(CW7="-","【-】","【"&amp;SUBSTITUTE(TEXT(CW7,"#,##0.00"),"-","△")&amp;"】"))</f>
        <v>【59.57】</v>
      </c>
      <c r="CX6" s="35" t="str">
        <f>IF(CX7="",NA(),CX7)</f>
        <v>-</v>
      </c>
      <c r="CY6" s="35" t="str">
        <f t="shared" ref="CY6:DG6" si="11">IF(CY7="",NA(),CY7)</f>
        <v>-</v>
      </c>
      <c r="CZ6" s="35" t="str">
        <f t="shared" si="11"/>
        <v>-</v>
      </c>
      <c r="DA6" s="35">
        <f t="shared" si="11"/>
        <v>79.150000000000006</v>
      </c>
      <c r="DB6" s="35">
        <f t="shared" si="11"/>
        <v>74.59</v>
      </c>
      <c r="DC6" s="35" t="str">
        <f t="shared" si="11"/>
        <v>-</v>
      </c>
      <c r="DD6" s="35" t="str">
        <f t="shared" si="11"/>
        <v>-</v>
      </c>
      <c r="DE6" s="35" t="str">
        <f t="shared" si="11"/>
        <v>-</v>
      </c>
      <c r="DF6" s="35">
        <f t="shared" si="11"/>
        <v>92.45</v>
      </c>
      <c r="DG6" s="35">
        <f t="shared" si="11"/>
        <v>92.55</v>
      </c>
      <c r="DH6" s="34" t="str">
        <f>IF(DH7="","",IF(DH7="-","【-】","【"&amp;SUBSTITUTE(TEXT(DH7,"#,##0.00"),"-","△")&amp;"】"))</f>
        <v>【95.57】</v>
      </c>
      <c r="DI6" s="35" t="str">
        <f>IF(DI7="",NA(),DI7)</f>
        <v>-</v>
      </c>
      <c r="DJ6" s="35" t="str">
        <f t="shared" ref="DJ6:DR6" si="12">IF(DJ7="",NA(),DJ7)</f>
        <v>-</v>
      </c>
      <c r="DK6" s="35" t="str">
        <f t="shared" si="12"/>
        <v>-</v>
      </c>
      <c r="DL6" s="35">
        <f t="shared" si="12"/>
        <v>3.81</v>
      </c>
      <c r="DM6" s="35">
        <f t="shared" si="12"/>
        <v>6.93</v>
      </c>
      <c r="DN6" s="35" t="str">
        <f t="shared" si="12"/>
        <v>-</v>
      </c>
      <c r="DO6" s="35" t="str">
        <f t="shared" si="12"/>
        <v>-</v>
      </c>
      <c r="DP6" s="35" t="str">
        <f t="shared" si="12"/>
        <v>-</v>
      </c>
      <c r="DQ6" s="35">
        <f t="shared" si="12"/>
        <v>16.37</v>
      </c>
      <c r="DR6" s="35">
        <f t="shared" si="12"/>
        <v>18.829999999999998</v>
      </c>
      <c r="DS6" s="34" t="str">
        <f>IF(DS7="","",IF(DS7="-","【-】","【"&amp;SUBSTITUTE(TEXT(DS7,"#,##0.00"),"-","△")&amp;"】"))</f>
        <v>【36.52】</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0.98</v>
      </c>
      <c r="EC6" s="35">
        <f t="shared" si="13"/>
        <v>0.56999999999999995</v>
      </c>
      <c r="ED6" s="34" t="str">
        <f>IF(ED7="","",IF(ED7="-","【-】","【"&amp;SUBSTITUTE(TEXT(ED7,"#,##0.00"),"-","△")&amp;"】"))</f>
        <v>【5.72】</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0.13</v>
      </c>
      <c r="EN6" s="35">
        <f t="shared" si="14"/>
        <v>0.19</v>
      </c>
      <c r="EO6" s="34" t="str">
        <f>IF(EO7="","",IF(EO7="-","【-】","【"&amp;SUBSTITUTE(TEXT(EO7,"#,##0.00"),"-","△")&amp;"】"))</f>
        <v>【0.30】</v>
      </c>
    </row>
    <row r="7" spans="1:148" s="36" customFormat="1" x14ac:dyDescent="0.15">
      <c r="A7" s="28"/>
      <c r="B7" s="37">
        <v>2020</v>
      </c>
      <c r="C7" s="37">
        <v>342050</v>
      </c>
      <c r="D7" s="37">
        <v>46</v>
      </c>
      <c r="E7" s="37">
        <v>17</v>
      </c>
      <c r="F7" s="37">
        <v>1</v>
      </c>
      <c r="G7" s="37">
        <v>0</v>
      </c>
      <c r="H7" s="37" t="s">
        <v>96</v>
      </c>
      <c r="I7" s="37" t="s">
        <v>97</v>
      </c>
      <c r="J7" s="37" t="s">
        <v>98</v>
      </c>
      <c r="K7" s="37" t="s">
        <v>99</v>
      </c>
      <c r="L7" s="37" t="s">
        <v>100</v>
      </c>
      <c r="M7" s="37" t="s">
        <v>101</v>
      </c>
      <c r="N7" s="38" t="s">
        <v>102</v>
      </c>
      <c r="O7" s="38">
        <v>57.99</v>
      </c>
      <c r="P7" s="38">
        <v>15.26</v>
      </c>
      <c r="Q7" s="38">
        <v>96.78</v>
      </c>
      <c r="R7" s="38">
        <v>2640</v>
      </c>
      <c r="S7" s="38">
        <v>134320</v>
      </c>
      <c r="T7" s="38">
        <v>285.11</v>
      </c>
      <c r="U7" s="38">
        <v>471.12</v>
      </c>
      <c r="V7" s="38">
        <v>20380</v>
      </c>
      <c r="W7" s="38">
        <v>3.57</v>
      </c>
      <c r="X7" s="38">
        <v>5708.68</v>
      </c>
      <c r="Y7" s="38" t="s">
        <v>102</v>
      </c>
      <c r="Z7" s="38" t="s">
        <v>102</v>
      </c>
      <c r="AA7" s="38" t="s">
        <v>102</v>
      </c>
      <c r="AB7" s="38">
        <v>101.33</v>
      </c>
      <c r="AC7" s="38">
        <v>101.04</v>
      </c>
      <c r="AD7" s="38" t="s">
        <v>102</v>
      </c>
      <c r="AE7" s="38" t="s">
        <v>102</v>
      </c>
      <c r="AF7" s="38" t="s">
        <v>102</v>
      </c>
      <c r="AG7" s="38">
        <v>101.51</v>
      </c>
      <c r="AH7" s="38">
        <v>103.78</v>
      </c>
      <c r="AI7" s="38">
        <v>106.67</v>
      </c>
      <c r="AJ7" s="38" t="s">
        <v>102</v>
      </c>
      <c r="AK7" s="38" t="s">
        <v>102</v>
      </c>
      <c r="AL7" s="38" t="s">
        <v>102</v>
      </c>
      <c r="AM7" s="38">
        <v>35.46</v>
      </c>
      <c r="AN7" s="38">
        <v>30.49</v>
      </c>
      <c r="AO7" s="38" t="s">
        <v>102</v>
      </c>
      <c r="AP7" s="38" t="s">
        <v>102</v>
      </c>
      <c r="AQ7" s="38" t="s">
        <v>102</v>
      </c>
      <c r="AR7" s="38">
        <v>37.86</v>
      </c>
      <c r="AS7" s="38">
        <v>19.829999999999998</v>
      </c>
      <c r="AT7" s="38">
        <v>3.64</v>
      </c>
      <c r="AU7" s="38" t="s">
        <v>102</v>
      </c>
      <c r="AV7" s="38" t="s">
        <v>102</v>
      </c>
      <c r="AW7" s="38" t="s">
        <v>102</v>
      </c>
      <c r="AX7" s="38">
        <v>66.72</v>
      </c>
      <c r="AY7" s="38">
        <v>59.38</v>
      </c>
      <c r="AZ7" s="38" t="s">
        <v>102</v>
      </c>
      <c r="BA7" s="38" t="s">
        <v>102</v>
      </c>
      <c r="BB7" s="38" t="s">
        <v>102</v>
      </c>
      <c r="BC7" s="38">
        <v>60.16</v>
      </c>
      <c r="BD7" s="38">
        <v>54.3</v>
      </c>
      <c r="BE7" s="38">
        <v>67.52</v>
      </c>
      <c r="BF7" s="38" t="s">
        <v>102</v>
      </c>
      <c r="BG7" s="38" t="s">
        <v>102</v>
      </c>
      <c r="BH7" s="38" t="s">
        <v>102</v>
      </c>
      <c r="BI7" s="38">
        <v>327.18</v>
      </c>
      <c r="BJ7" s="38">
        <v>309.3</v>
      </c>
      <c r="BK7" s="38" t="s">
        <v>102</v>
      </c>
      <c r="BL7" s="38" t="s">
        <v>102</v>
      </c>
      <c r="BM7" s="38" t="s">
        <v>102</v>
      </c>
      <c r="BN7" s="38">
        <v>917.44</v>
      </c>
      <c r="BO7" s="38">
        <v>856.88</v>
      </c>
      <c r="BP7" s="38">
        <v>705.21</v>
      </c>
      <c r="BQ7" s="38" t="s">
        <v>102</v>
      </c>
      <c r="BR7" s="38" t="s">
        <v>102</v>
      </c>
      <c r="BS7" s="38" t="s">
        <v>102</v>
      </c>
      <c r="BT7" s="38">
        <v>84.73</v>
      </c>
      <c r="BU7" s="38">
        <v>84.37</v>
      </c>
      <c r="BV7" s="38" t="s">
        <v>102</v>
      </c>
      <c r="BW7" s="38" t="s">
        <v>102</v>
      </c>
      <c r="BX7" s="38" t="s">
        <v>102</v>
      </c>
      <c r="BY7" s="38">
        <v>85.34</v>
      </c>
      <c r="BZ7" s="38">
        <v>89.01</v>
      </c>
      <c r="CA7" s="38">
        <v>98.96</v>
      </c>
      <c r="CB7" s="38" t="s">
        <v>102</v>
      </c>
      <c r="CC7" s="38" t="s">
        <v>102</v>
      </c>
      <c r="CD7" s="38" t="s">
        <v>102</v>
      </c>
      <c r="CE7" s="38">
        <v>177.26</v>
      </c>
      <c r="CF7" s="38">
        <v>175.53</v>
      </c>
      <c r="CG7" s="38" t="s">
        <v>102</v>
      </c>
      <c r="CH7" s="38" t="s">
        <v>102</v>
      </c>
      <c r="CI7" s="38" t="s">
        <v>102</v>
      </c>
      <c r="CJ7" s="38">
        <v>149.27000000000001</v>
      </c>
      <c r="CK7" s="38">
        <v>147.08000000000001</v>
      </c>
      <c r="CL7" s="38">
        <v>134.52000000000001</v>
      </c>
      <c r="CM7" s="38" t="s">
        <v>102</v>
      </c>
      <c r="CN7" s="38" t="s">
        <v>102</v>
      </c>
      <c r="CO7" s="38" t="s">
        <v>102</v>
      </c>
      <c r="CP7" s="38">
        <v>54.22</v>
      </c>
      <c r="CQ7" s="38">
        <v>55.43</v>
      </c>
      <c r="CR7" s="38" t="s">
        <v>102</v>
      </c>
      <c r="CS7" s="38" t="s">
        <v>102</v>
      </c>
      <c r="CT7" s="38" t="s">
        <v>102</v>
      </c>
      <c r="CU7" s="38">
        <v>55.73</v>
      </c>
      <c r="CV7" s="38">
        <v>58.12</v>
      </c>
      <c r="CW7" s="38">
        <v>59.57</v>
      </c>
      <c r="CX7" s="38" t="s">
        <v>102</v>
      </c>
      <c r="CY7" s="38" t="s">
        <v>102</v>
      </c>
      <c r="CZ7" s="38" t="s">
        <v>102</v>
      </c>
      <c r="DA7" s="38">
        <v>79.150000000000006</v>
      </c>
      <c r="DB7" s="38">
        <v>74.59</v>
      </c>
      <c r="DC7" s="38" t="s">
        <v>102</v>
      </c>
      <c r="DD7" s="38" t="s">
        <v>102</v>
      </c>
      <c r="DE7" s="38" t="s">
        <v>102</v>
      </c>
      <c r="DF7" s="38">
        <v>92.45</v>
      </c>
      <c r="DG7" s="38">
        <v>92.55</v>
      </c>
      <c r="DH7" s="38">
        <v>95.57</v>
      </c>
      <c r="DI7" s="38" t="s">
        <v>102</v>
      </c>
      <c r="DJ7" s="38" t="s">
        <v>102</v>
      </c>
      <c r="DK7" s="38" t="s">
        <v>102</v>
      </c>
      <c r="DL7" s="38">
        <v>3.81</v>
      </c>
      <c r="DM7" s="38">
        <v>6.93</v>
      </c>
      <c r="DN7" s="38" t="s">
        <v>102</v>
      </c>
      <c r="DO7" s="38" t="s">
        <v>102</v>
      </c>
      <c r="DP7" s="38" t="s">
        <v>102</v>
      </c>
      <c r="DQ7" s="38">
        <v>16.37</v>
      </c>
      <c r="DR7" s="38">
        <v>18.829999999999998</v>
      </c>
      <c r="DS7" s="38">
        <v>36.520000000000003</v>
      </c>
      <c r="DT7" s="38" t="s">
        <v>102</v>
      </c>
      <c r="DU7" s="38" t="s">
        <v>102</v>
      </c>
      <c r="DV7" s="38" t="s">
        <v>102</v>
      </c>
      <c r="DW7" s="38">
        <v>0</v>
      </c>
      <c r="DX7" s="38">
        <v>0</v>
      </c>
      <c r="DY7" s="38" t="s">
        <v>102</v>
      </c>
      <c r="DZ7" s="38" t="s">
        <v>102</v>
      </c>
      <c r="EA7" s="38" t="s">
        <v>102</v>
      </c>
      <c r="EB7" s="38">
        <v>0.98</v>
      </c>
      <c r="EC7" s="38">
        <v>0.56999999999999995</v>
      </c>
      <c r="ED7" s="38">
        <v>5.72</v>
      </c>
      <c r="EE7" s="38" t="s">
        <v>102</v>
      </c>
      <c r="EF7" s="38" t="s">
        <v>102</v>
      </c>
      <c r="EG7" s="38" t="s">
        <v>102</v>
      </c>
      <c r="EH7" s="38">
        <v>0</v>
      </c>
      <c r="EI7" s="38">
        <v>0</v>
      </c>
      <c r="EJ7" s="38" t="s">
        <v>102</v>
      </c>
      <c r="EK7" s="38" t="s">
        <v>102</v>
      </c>
      <c r="EL7" s="38" t="s">
        <v>102</v>
      </c>
      <c r="EM7" s="38">
        <v>0.13</v>
      </c>
      <c r="EN7" s="38">
        <v>0.19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花岡　哲也</cp:lastModifiedBy>
  <cp:lastPrinted>2022-01-19T01:03:13Z</cp:lastPrinted>
  <dcterms:created xsi:type="dcterms:W3CDTF">2021-12-03T07:17:22Z</dcterms:created>
  <dcterms:modified xsi:type="dcterms:W3CDTF">2022-01-27T00:34:23Z</dcterms:modified>
  <cp:category/>
</cp:coreProperties>
</file>