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lsvm11\課別共有フォルダ（本庁・支所・出先機関）\017224000_農林整備課\FS_移行データ（農林整備課）\■集落排水担当\【重要】主事共通業務\【重要】財政課回答\02経営比較分析表\令和2年度決算\"/>
    </mc:Choice>
  </mc:AlternateContent>
  <workbookProtection workbookAlgorithmName="SHA-512" workbookHashValue="ck2r21Yup4INXxwLbmKjWrEwZFC9Pyle2N/6NrQPPetj7fXf+O2B7aU3GLAKIqoI79Cuv3UNrQs+mIQRmZ0WXw==" workbookSaltValue="cfE0a2pxXyTDDZGu6n85Bw==" workbookSpinCount="100000" lockStructure="1"/>
  <bookViews>
    <workbookView xWindow="0" yWindow="0" windowWidth="15360" windowHeight="7632"/>
  </bookViews>
  <sheets>
    <sheet name="法非適用_下水道事業" sheetId="4" r:id="rId1"/>
    <sheet name="データ" sheetId="5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L86" i="4" s="1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R6" i="5"/>
  <c r="Q6" i="5"/>
  <c r="W10" i="4" s="1"/>
  <c r="P6" i="5"/>
  <c r="P10" i="4" s="1"/>
  <c r="O6" i="5"/>
  <c r="N6" i="5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J86" i="4"/>
  <c r="I86" i="4"/>
  <c r="E86" i="4"/>
  <c r="AT10" i="4"/>
  <c r="AL10" i="4"/>
  <c r="AD10" i="4"/>
  <c r="I10" i="4"/>
  <c r="B10" i="4"/>
  <c r="AL8" i="4"/>
  <c r="P8" i="4"/>
  <c r="I8" i="4"/>
</calcChain>
</file>

<file path=xl/sharedStrings.xml><?xml version="1.0" encoding="utf-8"?>
<sst xmlns="http://schemas.openxmlformats.org/spreadsheetml/2006/main" count="239" uniqueCount="119">
  <si>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</si>
  <si>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</si>
  <si>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</si>
  <si>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</si>
  <si>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</si>
  <si>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</si>
  <si>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</si>
  <si>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</si>
  <si>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</si>
  <si>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</si>
  <si>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</si>
  <si>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</si>
  <si>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</si>
  <si>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</si>
  <si>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</si>
  <si>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</si>
  <si>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</si>
  <si>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</si>
  <si>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</si>
  <si>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</si>
  <si>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</si>
  <si>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</si>
  <si>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</si>
  <si>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</si>
  <si>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</si>
  <si>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</si>
  <si>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</si>
  <si>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</si>
  <si>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</si>
  <si>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</si>
  <si>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</si>
  <si>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</si>
  <si>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</si>
  <si>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</si>
  <si>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</si>
  <si>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</si>
  <si>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</si>
  <si>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</si>
  <si>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</si>
  <si>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</si>
  <si>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</si>
  <si>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</si>
  <si>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</si>
  <si>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</si>
  <si>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</si>
  <si>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</si>
  <si>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</si>
  <si>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</si>
  <si>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</si>
  <si>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</si>
  <si>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</si>
  <si>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</si>
  <si>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</si>
  <si>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</si>
  <si>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</si>
  <si>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</si>
  <si>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</si>
  <si>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</si>
  <si>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</si>
  <si>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</si>
  <si>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</si>
  <si>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</si>
  <si>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</si>
  <si>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</si>
  <si>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</si>
  <si>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</si>
  <si>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</si>
  <si>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</si>
  <si>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</si>
  <si>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</si>
  <si>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</si>
  <si>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</si>
  <si>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</si>
  <si>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</si>
  <si>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</si>
  <si>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</si>
  <si>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</si>
  <si>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</si>
  <si>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</si>
  <si>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</si>
  <si>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</si>
  <si>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</si>
  <si>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</si>
  <si>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</si>
  <si>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</si>
  <si>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</si>
  <si>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</si>
  <si>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</si>
  <si>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</si>
  <si>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</si>
  <si>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</si>
  <si>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</si>
  <si>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</si>
  <si>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</si>
  <si>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</si>
  <si>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</si>
  <si>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広島県　福山市</t>
  </si>
  <si>
    <t>法非適用</t>
  </si>
  <si>
    <t>下水道事業</t>
  </si>
  <si>
    <t>農業集落排水</t>
  </si>
  <si>
    <t>F2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</si>
  <si>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</si>
  <si>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</si>
  <si>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</si>
  <si>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</si>
  <si>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</si>
  <si>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</si>
  <si>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</si>
  <si>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</si>
  <si>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</si>
  <si>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</si>
  <si>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</si>
  <si>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</si>
  <si>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</si>
  <si>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</si>
  <si>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</si>
  <si>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本市においては，平成8年度から整備をすすめ，平成13・14年度に建設事業費の縮減のために，経済比較検討の結果，公共下水道への接続工事を行い，平成15年度に供用を開始しました。
　①収益的収支比率は前年とほぼ変わらず，黒字となっており，使用料収入で施設の維持管理費が賄えていることを表しています。
　④企業債残高対事業規模比率は，当該地区においては建設事業が終了しており，使用料収入が安定していることから，今後も類似団体平均値を下回って推移することが予想されます。
　⑤経費回収率は，前年と変わらず，⑧水洗化率は類似団体平均値を下回っているものの，⑥汚水処理原価は平均より低廉に抑えられています。
　なお，⑦施設利用率については，公共下水道へ接続のため，該当数値はありません。</t>
    <rPh sb="104" eb="105">
      <t>カ</t>
    </rPh>
    <rPh sb="242" eb="244">
      <t>ゼンネン</t>
    </rPh>
    <rPh sb="245" eb="246">
      <t>カ</t>
    </rPh>
    <rPh sb="251" eb="254">
      <t>スイセンカ</t>
    </rPh>
    <rPh sb="254" eb="255">
      <t>リツ</t>
    </rPh>
    <rPh sb="256" eb="258">
      <t>ルイジ</t>
    </rPh>
    <rPh sb="264" eb="265">
      <t>シタ</t>
    </rPh>
    <rPh sb="304" eb="306">
      <t>シセツ</t>
    </rPh>
    <rPh sb="306" eb="308">
      <t>リヨウ</t>
    </rPh>
    <rPh sb="308" eb="309">
      <t>リツ</t>
    </rPh>
    <rPh sb="315" eb="317">
      <t>コウキョウ</t>
    </rPh>
    <rPh sb="317" eb="320">
      <t>ゲスイドウ</t>
    </rPh>
    <rPh sb="321" eb="323">
      <t>セツゾク</t>
    </rPh>
    <rPh sb="327" eb="329">
      <t>ガイトウ</t>
    </rPh>
    <rPh sb="329" eb="331">
      <t>スウチ</t>
    </rPh>
    <phoneticPr fontId="4"/>
  </si>
  <si>
    <t xml:space="preserve">　本市においては，平成15年度に供用を開始し，管渠の耐用年数の50年と比較して，経過年数が17年と短く，老朽化対策や更新は具体的に発生しておらず，「管渠改善率」は0％となっています。
　今後は経過年数が増えていくことを踏まえて，事故の未然防止や維持管理・改修費用の抑制のため，長寿命化や更新投資を計画的に実施していく必要があります。
</t>
    <phoneticPr fontId="4"/>
  </si>
  <si>
    <t>　農業集落排水事業においては，収益と経費の均衡が図られていますが、地区の過疎化に伴う人口減の動向を注視しつつ，今後も経営戦略に沿って，健全性・効率性の向上に努めます。
　また，利用者の公平性の観点から，処理施設使用料の滞納には厳正に対処するとともに，経営の財源たる収納率の向上に努めます。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</si>
</sst>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D9-441C-AC37-D2B910D8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21712"/>
        <c:axId val="5066224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</c:formatCode>
                <c:ptCount val="5"/>
                <c:pt idx="0" formatCode="#,##0.00;&quot;△&quot;#,##0.00;&quot;-&quot;">
                  <c:v>0.03</c:v>
                </c:pt>
                <c:pt idx="1">
                  <c:v>0</c:v>
                </c:pt>
                <c:pt idx="2" formatCode="#,##0.00;&quot;△&quot;#,##0.00;&quot;-&quot;">
                  <c:v>0.01</c:v>
                </c:pt>
                <c:pt idx="3" formatCode="#,##0.00;&quot;△&quot;#,##0.00;&quot;-&quot;">
                  <c:v>0.02</c:v>
                </c:pt>
                <c:pt idx="4" formatCode="#,##0.00;&quot;△&quot;#,##0.00;&quot;-&quot;">
                  <c:v>0.25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ED9-441C-AC37-D2B910D84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21712"/>
        <c:axId val="506622496"/>
      </c:lineChart>
      <c:dateAx>
        <c:axId val="5066217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6622496"/>
        <c:crosses val="autoZero"/>
        <c:auto val="1"/>
        <c:lblOffset val="100"/>
        <c:baseTimeUnit val="years"/>
      </c:dateAx>
      <c:valAx>
        <c:axId val="5066224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66217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40.65</c:v>
                </c:pt>
                <c:pt idx="1">
                  <c:v>41.78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B7C-4A6C-B9C5-8DB34A0E8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4994544"/>
        <c:axId val="3848885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42.84</c:v>
                </c:pt>
                <c:pt idx="1">
                  <c:v>40.93</c:v>
                </c:pt>
                <c:pt idx="2">
                  <c:v>50.68</c:v>
                </c:pt>
                <c:pt idx="3">
                  <c:v>50.14</c:v>
                </c:pt>
                <c:pt idx="4">
                  <c:v>54.83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7C-4A6C-B9C5-8DB34A0E8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4994544"/>
        <c:axId val="384888536"/>
      </c:lineChart>
      <c:dateAx>
        <c:axId val="5049945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4888536"/>
        <c:crosses val="autoZero"/>
        <c:auto val="1"/>
        <c:lblOffset val="100"/>
        <c:baseTimeUnit val="years"/>
      </c:dateAx>
      <c:valAx>
        <c:axId val="3848885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49945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71.040000000000006</c:v>
                </c:pt>
                <c:pt idx="1">
                  <c:v>73.84</c:v>
                </c:pt>
                <c:pt idx="2">
                  <c:v>73.97</c:v>
                </c:pt>
                <c:pt idx="3">
                  <c:v>73.66</c:v>
                </c:pt>
                <c:pt idx="4">
                  <c:v>72.599999999999994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719-48B7-8E6B-F760F76D4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442248"/>
        <c:axId val="38643793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66.3</c:v>
                </c:pt>
                <c:pt idx="1">
                  <c:v>62.73</c:v>
                </c:pt>
                <c:pt idx="2">
                  <c:v>84.86</c:v>
                </c:pt>
                <c:pt idx="3">
                  <c:v>84.98</c:v>
                </c:pt>
                <c:pt idx="4">
                  <c:v>84.7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719-48B7-8E6B-F760F76D4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442248"/>
        <c:axId val="386437936"/>
      </c:lineChart>
      <c:dateAx>
        <c:axId val="386442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6437936"/>
        <c:crosses val="autoZero"/>
        <c:auto val="1"/>
        <c:lblOffset val="100"/>
        <c:baseTimeUnit val="years"/>
      </c:dateAx>
      <c:valAx>
        <c:axId val="38643793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6442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109.56</c:v>
                </c:pt>
                <c:pt idx="1">
                  <c:v>100.06</c:v>
                </c:pt>
                <c:pt idx="2">
                  <c:v>100.04</c:v>
                </c:pt>
                <c:pt idx="3">
                  <c:v>100.08</c:v>
                </c:pt>
                <c:pt idx="4">
                  <c:v>100.06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92-4989-80A8-0B4E728A3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14656"/>
        <c:axId val="50661896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792-4989-80A8-0B4E728A3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14656"/>
        <c:axId val="506618968"/>
      </c:lineChart>
      <c:dateAx>
        <c:axId val="5066146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6618968"/>
        <c:crosses val="autoZero"/>
        <c:auto val="1"/>
        <c:lblOffset val="100"/>
        <c:baseTimeUnit val="years"/>
      </c:dateAx>
      <c:valAx>
        <c:axId val="50661896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66146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03-4556-B26E-6ACE83485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19360"/>
        <c:axId val="5066197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03-4556-B26E-6ACE83485A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19360"/>
        <c:axId val="506619752"/>
      </c:lineChart>
      <c:dateAx>
        <c:axId val="506619360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506619752"/>
        <c:crosses val="autoZero"/>
        <c:auto val="1"/>
        <c:lblOffset val="100"/>
        <c:baseTimeUnit val="years"/>
      </c:dateAx>
      <c:valAx>
        <c:axId val="5066197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6619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A8E-48C3-9257-EAAE00E6B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6626416"/>
        <c:axId val="103005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A8E-48C3-9257-EAAE00E6B7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6626416"/>
        <c:axId val="103005256"/>
      </c:lineChart>
      <c:dateAx>
        <c:axId val="5066264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3005256"/>
        <c:crosses val="autoZero"/>
        <c:auto val="1"/>
        <c:lblOffset val="100"/>
        <c:baseTimeUnit val="years"/>
      </c:dateAx>
      <c:valAx>
        <c:axId val="103005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5066264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5B9-4315-9E8F-7531F1245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008784"/>
        <c:axId val="103006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5B9-4315-9E8F-7531F1245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008784"/>
        <c:axId val="103006824"/>
      </c:lineChart>
      <c:dateAx>
        <c:axId val="10300878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03006824"/>
        <c:crosses val="autoZero"/>
        <c:auto val="1"/>
        <c:lblOffset val="100"/>
        <c:baseTimeUnit val="years"/>
      </c:dateAx>
      <c:valAx>
        <c:axId val="103006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030087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672-4750-943F-8272CB54B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917624"/>
        <c:axId val="384918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672-4750-943F-8272CB54B4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917624"/>
        <c:axId val="384918408"/>
      </c:lineChart>
      <c:dateAx>
        <c:axId val="38491762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4918408"/>
        <c:crosses val="autoZero"/>
        <c:auto val="1"/>
        <c:lblOffset val="100"/>
        <c:baseTimeUnit val="years"/>
      </c:dateAx>
      <c:valAx>
        <c:axId val="384918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9176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38.11</c:v>
                </c:pt>
                <c:pt idx="1">
                  <c:v>35.51</c:v>
                </c:pt>
                <c:pt idx="2">
                  <c:v>8.9</c:v>
                </c:pt>
                <c:pt idx="3">
                  <c:v>8.3000000000000007</c:v>
                </c:pt>
                <c:pt idx="4">
                  <c:v>69.37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3A1-4C47-AC4E-B67637A5A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914096"/>
        <c:axId val="38491448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1051.43</c:v>
                </c:pt>
                <c:pt idx="1">
                  <c:v>982.29</c:v>
                </c:pt>
                <c:pt idx="2">
                  <c:v>789.46</c:v>
                </c:pt>
                <c:pt idx="3">
                  <c:v>826.83</c:v>
                </c:pt>
                <c:pt idx="4">
                  <c:v>867.83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3A1-4C47-AC4E-B67637A5A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914096"/>
        <c:axId val="384914488"/>
      </c:lineChart>
      <c:dateAx>
        <c:axId val="38491409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4914488"/>
        <c:crosses val="autoZero"/>
        <c:auto val="1"/>
        <c:lblOffset val="100"/>
        <c:baseTimeUnit val="years"/>
      </c:dateAx>
      <c:valAx>
        <c:axId val="38491448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91409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131.65</c:v>
                </c:pt>
                <c:pt idx="1">
                  <c:v>98.07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B72-47D5-9CCF-1A5C9F73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4899272"/>
        <c:axId val="384899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40.06</c:v>
                </c:pt>
                <c:pt idx="1">
                  <c:v>41.25</c:v>
                </c:pt>
                <c:pt idx="2">
                  <c:v>57.77</c:v>
                </c:pt>
                <c:pt idx="3">
                  <c:v>57.31</c:v>
                </c:pt>
                <c:pt idx="4">
                  <c:v>57.08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B72-47D5-9CCF-1A5C9F73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4899272"/>
        <c:axId val="384899664"/>
      </c:lineChart>
      <c:dateAx>
        <c:axId val="38489927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4899664"/>
        <c:crosses val="autoZero"/>
        <c:auto val="1"/>
        <c:lblOffset val="100"/>
        <c:baseTimeUnit val="years"/>
      </c:dateAx>
      <c:valAx>
        <c:axId val="384899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489927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146.08000000000001</c:v>
                </c:pt>
                <c:pt idx="1">
                  <c:v>190.96</c:v>
                </c:pt>
                <c:pt idx="2">
                  <c:v>183.09</c:v>
                </c:pt>
                <c:pt idx="3">
                  <c:v>185.05</c:v>
                </c:pt>
                <c:pt idx="4">
                  <c:v>187.81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C3-4E64-B2A7-B92B98EE4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320248"/>
        <c:axId val="3873155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355.22</c:v>
                </c:pt>
                <c:pt idx="1">
                  <c:v>334.48</c:v>
                </c:pt>
                <c:pt idx="2">
                  <c:v>274.35000000000002</c:v>
                </c:pt>
                <c:pt idx="3">
                  <c:v>273.52</c:v>
                </c:pt>
                <c:pt idx="4">
                  <c:v>274.99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EC3-4E64-B2A7-B92B98EE4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7320248"/>
        <c:axId val="387315544"/>
      </c:lineChart>
      <c:dateAx>
        <c:axId val="38732024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387315544"/>
        <c:crosses val="autoZero"/>
        <c:auto val="1"/>
        <c:lblOffset val="100"/>
        <c:baseTimeUnit val="years"/>
      </c:dateAx>
      <c:valAx>
        <c:axId val="3873155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38732024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【832.52】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【253.04】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J16" zoomScaleNormal="100" workbookViewId="0">
      <selection activeCell="BL16" sqref="BL16:BZ44"/>
    </sheetView>
  </sheetViews>
  <sheetFormatPr defaultColWidth="2.6640625" defaultRowHeight="13.2" x14ac:dyDescent="0.2"/>
  <cols>
    <col min="1" max="1" width="2.6640625" customWidth="1"/>
    <col min="2" max="62" width="3.77734375" customWidth="1"/>
    <col min="64" max="78" width="3.109375" customWidth="1"/>
    <col min="79" max="79" width="4.44140625" bestFit="1" customWidth="1"/>
    <col min="81" max="82" width="4.44140625" bestFit="1" customWidth="1"/>
  </cols>
  <sheetData>
    <row r="1" spans="1:7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2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2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2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2">
      <c r="A6" s="2"/>
      <c r="B6" s="44" t="str">
        <f>データ!H6</f>
        <v>広島県　福山市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2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2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農業集落排水</v>
      </c>
      <c r="Q8" s="49"/>
      <c r="R8" s="49"/>
      <c r="S8" s="49"/>
      <c r="T8" s="49"/>
      <c r="U8" s="49"/>
      <c r="V8" s="49"/>
      <c r="W8" s="49" t="str">
        <f>データ!L6</f>
        <v>F2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466863</v>
      </c>
      <c r="AM8" s="51"/>
      <c r="AN8" s="51"/>
      <c r="AO8" s="51"/>
      <c r="AP8" s="51"/>
      <c r="AQ8" s="51"/>
      <c r="AR8" s="51"/>
      <c r="AS8" s="51"/>
      <c r="AT8" s="46">
        <f>データ!T6</f>
        <v>518.14</v>
      </c>
      <c r="AU8" s="46"/>
      <c r="AV8" s="46"/>
      <c r="AW8" s="46"/>
      <c r="AX8" s="46"/>
      <c r="AY8" s="46"/>
      <c r="AZ8" s="46"/>
      <c r="BA8" s="46"/>
      <c r="BB8" s="46">
        <f>データ!U6</f>
        <v>901.04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2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2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0.28999999999999998</v>
      </c>
      <c r="Q10" s="46"/>
      <c r="R10" s="46"/>
      <c r="S10" s="46"/>
      <c r="T10" s="46"/>
      <c r="U10" s="46"/>
      <c r="V10" s="46"/>
      <c r="W10" s="46">
        <f>データ!Q6</f>
        <v>100</v>
      </c>
      <c r="X10" s="46"/>
      <c r="Y10" s="46"/>
      <c r="Z10" s="46"/>
      <c r="AA10" s="46"/>
      <c r="AB10" s="46"/>
      <c r="AC10" s="46"/>
      <c r="AD10" s="51">
        <f>データ!R6</f>
        <v>4400</v>
      </c>
      <c r="AE10" s="51"/>
      <c r="AF10" s="51"/>
      <c r="AG10" s="51"/>
      <c r="AH10" s="51"/>
      <c r="AI10" s="51"/>
      <c r="AJ10" s="51"/>
      <c r="AK10" s="2"/>
      <c r="AL10" s="51">
        <f>データ!V6</f>
        <v>1365</v>
      </c>
      <c r="AM10" s="51"/>
      <c r="AN10" s="51"/>
      <c r="AO10" s="51"/>
      <c r="AP10" s="51"/>
      <c r="AQ10" s="51"/>
      <c r="AR10" s="51"/>
      <c r="AS10" s="51"/>
      <c r="AT10" s="46">
        <f>データ!W6</f>
        <v>0.78</v>
      </c>
      <c r="AU10" s="46"/>
      <c r="AV10" s="46"/>
      <c r="AW10" s="46"/>
      <c r="AX10" s="46"/>
      <c r="AY10" s="46"/>
      <c r="AZ10" s="46"/>
      <c r="BA10" s="46"/>
      <c r="BB10" s="46">
        <f>データ!X6</f>
        <v>1750</v>
      </c>
      <c r="BC10" s="46"/>
      <c r="BD10" s="46"/>
      <c r="BE10" s="46"/>
      <c r="BF10" s="46"/>
      <c r="BG10" s="46"/>
      <c r="BH10" s="46"/>
      <c r="BI10" s="46"/>
      <c r="BJ10" s="2"/>
      <c r="BK10" s="2"/>
      <c r="BL10" s="69" t="s">
        <v>22</v>
      </c>
      <c r="BM10" s="70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1" t="s">
        <v>24</v>
      </c>
      <c r="BM11" s="71"/>
      <c r="BN11" s="71"/>
      <c r="BO11" s="71"/>
      <c r="BP11" s="71"/>
      <c r="BQ11" s="71"/>
      <c r="BR11" s="71"/>
      <c r="BS11" s="71"/>
      <c r="BT11" s="71"/>
      <c r="BU11" s="71"/>
      <c r="BV11" s="71"/>
      <c r="BW11" s="71"/>
      <c r="BX11" s="71"/>
      <c r="BY11" s="71"/>
      <c r="BZ11" s="71"/>
    </row>
    <row r="12" spans="1:78" ht="9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1"/>
      <c r="BM12" s="71"/>
      <c r="BN12" s="71"/>
      <c r="BO12" s="71"/>
      <c r="BP12" s="71"/>
      <c r="BQ12" s="71"/>
      <c r="BR12" s="71"/>
      <c r="BS12" s="71"/>
      <c r="BT12" s="71"/>
      <c r="BU12" s="71"/>
      <c r="BV12" s="71"/>
      <c r="BW12" s="71"/>
      <c r="BX12" s="71"/>
      <c r="BY12" s="71"/>
      <c r="BZ12" s="71"/>
    </row>
    <row r="13" spans="1:78" ht="9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2"/>
    </row>
    <row r="14" spans="1:78" ht="13.5" customHeight="1" x14ac:dyDescent="0.2">
      <c r="A14" s="2"/>
      <c r="B14" s="73" t="s">
        <v>25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5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2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2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116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2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2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2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2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2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2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2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2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2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2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2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2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2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2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2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2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2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2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2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2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2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2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2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2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2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2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2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2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2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2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2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117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2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2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2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2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2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2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2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2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2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2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2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2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2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2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2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2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2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2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2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54" t="s">
        <v>118</v>
      </c>
      <c r="BM66" s="55"/>
      <c r="BN66" s="55"/>
      <c r="BO66" s="55"/>
      <c r="BP66" s="55"/>
      <c r="BQ66" s="55"/>
      <c r="BR66" s="55"/>
      <c r="BS66" s="55"/>
      <c r="BT66" s="55"/>
      <c r="BU66" s="55"/>
      <c r="BV66" s="55"/>
      <c r="BW66" s="55"/>
      <c r="BX66" s="55"/>
      <c r="BY66" s="55"/>
      <c r="BZ66" s="56"/>
    </row>
    <row r="67" spans="1:78" ht="13.5" customHeight="1" x14ac:dyDescent="0.2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54"/>
      <c r="BM67" s="55"/>
      <c r="BN67" s="55"/>
      <c r="BO67" s="55"/>
      <c r="BP67" s="55"/>
      <c r="BQ67" s="55"/>
      <c r="BR67" s="55"/>
      <c r="BS67" s="55"/>
      <c r="BT67" s="55"/>
      <c r="BU67" s="55"/>
      <c r="BV67" s="55"/>
      <c r="BW67" s="55"/>
      <c r="BX67" s="55"/>
      <c r="BY67" s="55"/>
      <c r="BZ67" s="56"/>
    </row>
    <row r="68" spans="1:78" ht="13.5" customHeight="1" x14ac:dyDescent="0.2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54"/>
      <c r="BM68" s="55"/>
      <c r="BN68" s="55"/>
      <c r="BO68" s="55"/>
      <c r="BP68" s="55"/>
      <c r="BQ68" s="55"/>
      <c r="BR68" s="55"/>
      <c r="BS68" s="55"/>
      <c r="BT68" s="55"/>
      <c r="BU68" s="55"/>
      <c r="BV68" s="55"/>
      <c r="BW68" s="55"/>
      <c r="BX68" s="55"/>
      <c r="BY68" s="55"/>
      <c r="BZ68" s="56"/>
    </row>
    <row r="69" spans="1:78" ht="13.5" customHeight="1" x14ac:dyDescent="0.2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54"/>
      <c r="BM69" s="55"/>
      <c r="BN69" s="55"/>
      <c r="BO69" s="55"/>
      <c r="BP69" s="55"/>
      <c r="BQ69" s="55"/>
      <c r="BR69" s="55"/>
      <c r="BS69" s="55"/>
      <c r="BT69" s="55"/>
      <c r="BU69" s="55"/>
      <c r="BV69" s="55"/>
      <c r="BW69" s="55"/>
      <c r="BX69" s="55"/>
      <c r="BY69" s="55"/>
      <c r="BZ69" s="56"/>
    </row>
    <row r="70" spans="1:78" ht="13.5" customHeight="1" x14ac:dyDescent="0.2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54"/>
      <c r="BM70" s="55"/>
      <c r="BN70" s="55"/>
      <c r="BO70" s="55"/>
      <c r="BP70" s="55"/>
      <c r="BQ70" s="55"/>
      <c r="BR70" s="55"/>
      <c r="BS70" s="55"/>
      <c r="BT70" s="55"/>
      <c r="BU70" s="55"/>
      <c r="BV70" s="55"/>
      <c r="BW70" s="55"/>
      <c r="BX70" s="55"/>
      <c r="BY70" s="55"/>
      <c r="BZ70" s="56"/>
    </row>
    <row r="71" spans="1:78" ht="13.5" customHeight="1" x14ac:dyDescent="0.2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54"/>
      <c r="BM71" s="55"/>
      <c r="BN71" s="55"/>
      <c r="BO71" s="55"/>
      <c r="BP71" s="55"/>
      <c r="BQ71" s="55"/>
      <c r="BR71" s="55"/>
      <c r="BS71" s="55"/>
      <c r="BT71" s="55"/>
      <c r="BU71" s="55"/>
      <c r="BV71" s="55"/>
      <c r="BW71" s="55"/>
      <c r="BX71" s="55"/>
      <c r="BY71" s="55"/>
      <c r="BZ71" s="56"/>
    </row>
    <row r="72" spans="1:78" ht="13.5" customHeight="1" x14ac:dyDescent="0.2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54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6"/>
    </row>
    <row r="73" spans="1:78" ht="13.5" customHeight="1" x14ac:dyDescent="0.2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54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6"/>
    </row>
    <row r="74" spans="1:78" ht="13.5" customHeight="1" x14ac:dyDescent="0.2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54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6"/>
    </row>
    <row r="75" spans="1:78" ht="13.5" customHeight="1" x14ac:dyDescent="0.2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54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6"/>
    </row>
    <row r="76" spans="1:78" ht="13.5" customHeight="1" x14ac:dyDescent="0.2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54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6"/>
    </row>
    <row r="77" spans="1:78" ht="13.5" customHeight="1" x14ac:dyDescent="0.2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54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6"/>
    </row>
    <row r="78" spans="1:78" ht="13.5" customHeight="1" x14ac:dyDescent="0.2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54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6"/>
    </row>
    <row r="79" spans="1:78" ht="13.5" customHeight="1" x14ac:dyDescent="0.2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54"/>
      <c r="BM79" s="55"/>
      <c r="BN79" s="55"/>
      <c r="BO79" s="55"/>
      <c r="BP79" s="55"/>
      <c r="BQ79" s="55"/>
      <c r="BR79" s="55"/>
      <c r="BS79" s="55"/>
      <c r="BT79" s="55"/>
      <c r="BU79" s="55"/>
      <c r="BV79" s="55"/>
      <c r="BW79" s="55"/>
      <c r="BX79" s="55"/>
      <c r="BY79" s="55"/>
      <c r="BZ79" s="56"/>
    </row>
    <row r="80" spans="1:78" ht="13.5" customHeight="1" x14ac:dyDescent="0.2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54"/>
      <c r="BM80" s="55"/>
      <c r="BN80" s="55"/>
      <c r="BO80" s="55"/>
      <c r="BP80" s="55"/>
      <c r="BQ80" s="55"/>
      <c r="BR80" s="55"/>
      <c r="BS80" s="55"/>
      <c r="BT80" s="55"/>
      <c r="BU80" s="55"/>
      <c r="BV80" s="55"/>
      <c r="BW80" s="55"/>
      <c r="BX80" s="55"/>
      <c r="BY80" s="55"/>
      <c r="BZ80" s="56"/>
    </row>
    <row r="81" spans="1:78" ht="13.5" customHeight="1" x14ac:dyDescent="0.2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54"/>
      <c r="BM81" s="55"/>
      <c r="BN81" s="55"/>
      <c r="BO81" s="55"/>
      <c r="BP81" s="55"/>
      <c r="BQ81" s="55"/>
      <c r="BR81" s="55"/>
      <c r="BS81" s="55"/>
      <c r="BT81" s="55"/>
      <c r="BU81" s="55"/>
      <c r="BV81" s="55"/>
      <c r="BW81" s="55"/>
      <c r="BX81" s="55"/>
      <c r="BY81" s="55"/>
      <c r="BZ81" s="56"/>
    </row>
    <row r="82" spans="1:78" ht="13.5" customHeight="1" x14ac:dyDescent="0.2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57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9"/>
    </row>
    <row r="83" spans="1:78" x14ac:dyDescent="0.2">
      <c r="C83" s="2" t="s">
        <v>30</v>
      </c>
    </row>
    <row r="84" spans="1:78" x14ac:dyDescent="0.2">
      <c r="C84" s="2"/>
    </row>
    <row r="85" spans="1:78" hidden="1" x14ac:dyDescent="0.2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2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【832.52】</v>
      </c>
      <c r="I86" s="26" t="str">
        <f>データ!CA6</f>
        <v>【60.94】</v>
      </c>
      <c r="J86" s="26" t="str">
        <f>データ!CL6</f>
        <v>【253.04】</v>
      </c>
      <c r="K86" s="26" t="str">
        <f>データ!CW6</f>
        <v>【54.84】</v>
      </c>
      <c r="L86" s="26" t="str">
        <f>データ!DH6</f>
        <v>【86.60】</v>
      </c>
      <c r="M86" s="26" t="s">
        <v>43</v>
      </c>
      <c r="N86" s="26" t="s">
        <v>43</v>
      </c>
      <c r="O86" s="26" t="str">
        <f>データ!EO6</f>
        <v>【0.16】</v>
      </c>
    </row>
  </sheetData>
  <sheetProtection algorithmName="SHA-512" hashValue="xIUYdXjvPPk11FWCUpJZ77XmEdZ5nbKZhilxEWCtMDrpmoXoWjCC1JlJiP7/5IQjhTU1CNdDnyKsWZoU11vnBA==" saltValue="6KW8LbRi5GOcfKYpJCkkgA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8" scale="74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2" x14ac:dyDescent="0.2"/>
  <cols>
    <col min="2" max="144" width="11.88671875" customWidth="1"/>
  </cols>
  <sheetData>
    <row r="1" spans="1:145" x14ac:dyDescent="0.2">
      <c r="A1" t="s">
        <v>44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2">
      <c r="A2" s="28" t="s">
        <v>45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2">
      <c r="A3" s="28" t="s">
        <v>46</v>
      </c>
      <c r="B3" s="29" t="s">
        <v>47</v>
      </c>
      <c r="C3" s="29" t="s">
        <v>48</v>
      </c>
      <c r="D3" s="29" t="s">
        <v>49</v>
      </c>
      <c r="E3" s="29" t="s">
        <v>50</v>
      </c>
      <c r="F3" s="29" t="s">
        <v>51</v>
      </c>
      <c r="G3" s="29" t="s">
        <v>52</v>
      </c>
      <c r="H3" s="77" t="s">
        <v>53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54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28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2">
      <c r="A4" s="28" t="s">
        <v>55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56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57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58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59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60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61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62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63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64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65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66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2">
      <c r="A5" s="28" t="s">
        <v>67</v>
      </c>
      <c r="B5" s="31"/>
      <c r="C5" s="31"/>
      <c r="D5" s="31"/>
      <c r="E5" s="31"/>
      <c r="F5" s="31"/>
      <c r="G5" s="31"/>
      <c r="H5" s="32" t="s">
        <v>68</v>
      </c>
      <c r="I5" s="32" t="s">
        <v>69</v>
      </c>
      <c r="J5" s="32" t="s">
        <v>70</v>
      </c>
      <c r="K5" s="32" t="s">
        <v>71</v>
      </c>
      <c r="L5" s="32" t="s">
        <v>72</v>
      </c>
      <c r="M5" s="32" t="s">
        <v>5</v>
      </c>
      <c r="N5" s="32" t="s">
        <v>73</v>
      </c>
      <c r="O5" s="32" t="s">
        <v>74</v>
      </c>
      <c r="P5" s="32" t="s">
        <v>75</v>
      </c>
      <c r="Q5" s="32" t="s">
        <v>76</v>
      </c>
      <c r="R5" s="32" t="s">
        <v>77</v>
      </c>
      <c r="S5" s="32" t="s">
        <v>78</v>
      </c>
      <c r="T5" s="32" t="s">
        <v>79</v>
      </c>
      <c r="U5" s="32" t="s">
        <v>80</v>
      </c>
      <c r="V5" s="32" t="s">
        <v>81</v>
      </c>
      <c r="W5" s="32" t="s">
        <v>82</v>
      </c>
      <c r="X5" s="32" t="s">
        <v>83</v>
      </c>
      <c r="Y5" s="32" t="s">
        <v>84</v>
      </c>
      <c r="Z5" s="32" t="s">
        <v>85</v>
      </c>
      <c r="AA5" s="32" t="s">
        <v>86</v>
      </c>
      <c r="AB5" s="32" t="s">
        <v>87</v>
      </c>
      <c r="AC5" s="32" t="s">
        <v>88</v>
      </c>
      <c r="AD5" s="32" t="s">
        <v>89</v>
      </c>
      <c r="AE5" s="32" t="s">
        <v>90</v>
      </c>
      <c r="AF5" s="32" t="s">
        <v>91</v>
      </c>
      <c r="AG5" s="32" t="s">
        <v>92</v>
      </c>
      <c r="AH5" s="32" t="s">
        <v>93</v>
      </c>
      <c r="AI5" s="32" t="s">
        <v>31</v>
      </c>
      <c r="AJ5" s="32" t="s">
        <v>84</v>
      </c>
      <c r="AK5" s="32" t="s">
        <v>85</v>
      </c>
      <c r="AL5" s="32" t="s">
        <v>86</v>
      </c>
      <c r="AM5" s="32" t="s">
        <v>87</v>
      </c>
      <c r="AN5" s="32" t="s">
        <v>88</v>
      </c>
      <c r="AO5" s="32" t="s">
        <v>89</v>
      </c>
      <c r="AP5" s="32" t="s">
        <v>90</v>
      </c>
      <c r="AQ5" s="32" t="s">
        <v>91</v>
      </c>
      <c r="AR5" s="32" t="s">
        <v>92</v>
      </c>
      <c r="AS5" s="32" t="s">
        <v>93</v>
      </c>
      <c r="AT5" s="32" t="s">
        <v>94</v>
      </c>
      <c r="AU5" s="32" t="s">
        <v>84</v>
      </c>
      <c r="AV5" s="32" t="s">
        <v>85</v>
      </c>
      <c r="AW5" s="32" t="s">
        <v>86</v>
      </c>
      <c r="AX5" s="32" t="s">
        <v>87</v>
      </c>
      <c r="AY5" s="32" t="s">
        <v>88</v>
      </c>
      <c r="AZ5" s="32" t="s">
        <v>89</v>
      </c>
      <c r="BA5" s="32" t="s">
        <v>90</v>
      </c>
      <c r="BB5" s="32" t="s">
        <v>91</v>
      </c>
      <c r="BC5" s="32" t="s">
        <v>92</v>
      </c>
      <c r="BD5" s="32" t="s">
        <v>93</v>
      </c>
      <c r="BE5" s="32" t="s">
        <v>94</v>
      </c>
      <c r="BF5" s="32" t="s">
        <v>84</v>
      </c>
      <c r="BG5" s="32" t="s">
        <v>85</v>
      </c>
      <c r="BH5" s="32" t="s">
        <v>86</v>
      </c>
      <c r="BI5" s="32" t="s">
        <v>87</v>
      </c>
      <c r="BJ5" s="32" t="s">
        <v>88</v>
      </c>
      <c r="BK5" s="32" t="s">
        <v>89</v>
      </c>
      <c r="BL5" s="32" t="s">
        <v>90</v>
      </c>
      <c r="BM5" s="32" t="s">
        <v>91</v>
      </c>
      <c r="BN5" s="32" t="s">
        <v>92</v>
      </c>
      <c r="BO5" s="32" t="s">
        <v>93</v>
      </c>
      <c r="BP5" s="32" t="s">
        <v>94</v>
      </c>
      <c r="BQ5" s="32" t="s">
        <v>84</v>
      </c>
      <c r="BR5" s="32" t="s">
        <v>85</v>
      </c>
      <c r="BS5" s="32" t="s">
        <v>86</v>
      </c>
      <c r="BT5" s="32" t="s">
        <v>87</v>
      </c>
      <c r="BU5" s="32" t="s">
        <v>88</v>
      </c>
      <c r="BV5" s="32" t="s">
        <v>89</v>
      </c>
      <c r="BW5" s="32" t="s">
        <v>90</v>
      </c>
      <c r="BX5" s="32" t="s">
        <v>91</v>
      </c>
      <c r="BY5" s="32" t="s">
        <v>92</v>
      </c>
      <c r="BZ5" s="32" t="s">
        <v>93</v>
      </c>
      <c r="CA5" s="32" t="s">
        <v>94</v>
      </c>
      <c r="CB5" s="32" t="s">
        <v>84</v>
      </c>
      <c r="CC5" s="32" t="s">
        <v>85</v>
      </c>
      <c r="CD5" s="32" t="s">
        <v>86</v>
      </c>
      <c r="CE5" s="32" t="s">
        <v>87</v>
      </c>
      <c r="CF5" s="32" t="s">
        <v>88</v>
      </c>
      <c r="CG5" s="32" t="s">
        <v>89</v>
      </c>
      <c r="CH5" s="32" t="s">
        <v>90</v>
      </c>
      <c r="CI5" s="32" t="s">
        <v>91</v>
      </c>
      <c r="CJ5" s="32" t="s">
        <v>92</v>
      </c>
      <c r="CK5" s="32" t="s">
        <v>93</v>
      </c>
      <c r="CL5" s="32" t="s">
        <v>94</v>
      </c>
      <c r="CM5" s="32" t="s">
        <v>84</v>
      </c>
      <c r="CN5" s="32" t="s">
        <v>85</v>
      </c>
      <c r="CO5" s="32" t="s">
        <v>86</v>
      </c>
      <c r="CP5" s="32" t="s">
        <v>87</v>
      </c>
      <c r="CQ5" s="32" t="s">
        <v>88</v>
      </c>
      <c r="CR5" s="32" t="s">
        <v>89</v>
      </c>
      <c r="CS5" s="32" t="s">
        <v>90</v>
      </c>
      <c r="CT5" s="32" t="s">
        <v>91</v>
      </c>
      <c r="CU5" s="32" t="s">
        <v>92</v>
      </c>
      <c r="CV5" s="32" t="s">
        <v>93</v>
      </c>
      <c r="CW5" s="32" t="s">
        <v>94</v>
      </c>
      <c r="CX5" s="32" t="s">
        <v>84</v>
      </c>
      <c r="CY5" s="32" t="s">
        <v>85</v>
      </c>
      <c r="CZ5" s="32" t="s">
        <v>86</v>
      </c>
      <c r="DA5" s="32" t="s">
        <v>87</v>
      </c>
      <c r="DB5" s="32" t="s">
        <v>88</v>
      </c>
      <c r="DC5" s="32" t="s">
        <v>89</v>
      </c>
      <c r="DD5" s="32" t="s">
        <v>90</v>
      </c>
      <c r="DE5" s="32" t="s">
        <v>91</v>
      </c>
      <c r="DF5" s="32" t="s">
        <v>92</v>
      </c>
      <c r="DG5" s="32" t="s">
        <v>93</v>
      </c>
      <c r="DH5" s="32" t="s">
        <v>94</v>
      </c>
      <c r="DI5" s="32" t="s">
        <v>84</v>
      </c>
      <c r="DJ5" s="32" t="s">
        <v>85</v>
      </c>
      <c r="DK5" s="32" t="s">
        <v>86</v>
      </c>
      <c r="DL5" s="32" t="s">
        <v>87</v>
      </c>
      <c r="DM5" s="32" t="s">
        <v>88</v>
      </c>
      <c r="DN5" s="32" t="s">
        <v>89</v>
      </c>
      <c r="DO5" s="32" t="s">
        <v>90</v>
      </c>
      <c r="DP5" s="32" t="s">
        <v>91</v>
      </c>
      <c r="DQ5" s="32" t="s">
        <v>92</v>
      </c>
      <c r="DR5" s="32" t="s">
        <v>93</v>
      </c>
      <c r="DS5" s="32" t="s">
        <v>94</v>
      </c>
      <c r="DT5" s="32" t="s">
        <v>84</v>
      </c>
      <c r="DU5" s="32" t="s">
        <v>85</v>
      </c>
      <c r="DV5" s="32" t="s">
        <v>86</v>
      </c>
      <c r="DW5" s="32" t="s">
        <v>87</v>
      </c>
      <c r="DX5" s="32" t="s">
        <v>88</v>
      </c>
      <c r="DY5" s="32" t="s">
        <v>89</v>
      </c>
      <c r="DZ5" s="32" t="s">
        <v>90</v>
      </c>
      <c r="EA5" s="32" t="s">
        <v>91</v>
      </c>
      <c r="EB5" s="32" t="s">
        <v>92</v>
      </c>
      <c r="EC5" s="32" t="s">
        <v>93</v>
      </c>
      <c r="ED5" s="32" t="s">
        <v>94</v>
      </c>
      <c r="EE5" s="32" t="s">
        <v>84</v>
      </c>
      <c r="EF5" s="32" t="s">
        <v>85</v>
      </c>
      <c r="EG5" s="32" t="s">
        <v>86</v>
      </c>
      <c r="EH5" s="32" t="s">
        <v>87</v>
      </c>
      <c r="EI5" s="32" t="s">
        <v>88</v>
      </c>
      <c r="EJ5" s="32" t="s">
        <v>89</v>
      </c>
      <c r="EK5" s="32" t="s">
        <v>90</v>
      </c>
      <c r="EL5" s="32" t="s">
        <v>91</v>
      </c>
      <c r="EM5" s="32" t="s">
        <v>92</v>
      </c>
      <c r="EN5" s="32" t="s">
        <v>93</v>
      </c>
      <c r="EO5" s="32" t="s">
        <v>94</v>
      </c>
    </row>
    <row r="6" spans="1:145" s="36" customFormat="1" x14ac:dyDescent="0.2">
      <c r="A6" s="28" t="s">
        <v>95</v>
      </c>
      <c r="B6" s="33">
        <f>B7</f>
        <v>2020</v>
      </c>
      <c r="C6" s="33">
        <f t="shared" ref="C6:X6" si="3">C7</f>
        <v>342076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広島県　福山市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F2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0.28999999999999998</v>
      </c>
      <c r="Q6" s="34">
        <f t="shared" si="3"/>
        <v>100</v>
      </c>
      <c r="R6" s="34">
        <f t="shared" si="3"/>
        <v>4400</v>
      </c>
      <c r="S6" s="34">
        <f t="shared" si="3"/>
        <v>466863</v>
      </c>
      <c r="T6" s="34">
        <f t="shared" si="3"/>
        <v>518.14</v>
      </c>
      <c r="U6" s="34">
        <f t="shared" si="3"/>
        <v>901.04</v>
      </c>
      <c r="V6" s="34">
        <f t="shared" si="3"/>
        <v>1365</v>
      </c>
      <c r="W6" s="34">
        <f t="shared" si="3"/>
        <v>0.78</v>
      </c>
      <c r="X6" s="34">
        <f t="shared" si="3"/>
        <v>1750</v>
      </c>
      <c r="Y6" s="35">
        <f>IF(Y7="",NA(),Y7)</f>
        <v>109.56</v>
      </c>
      <c r="Z6" s="35">
        <f t="shared" ref="Z6:AH6" si="4">IF(Z7="",NA(),Z7)</f>
        <v>100.06</v>
      </c>
      <c r="AA6" s="35">
        <f t="shared" si="4"/>
        <v>100.04</v>
      </c>
      <c r="AB6" s="35">
        <f t="shared" si="4"/>
        <v>100.08</v>
      </c>
      <c r="AC6" s="35">
        <f t="shared" si="4"/>
        <v>100.06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38.11</v>
      </c>
      <c r="BG6" s="35">
        <f t="shared" ref="BG6:BO6" si="7">IF(BG7="",NA(),BG7)</f>
        <v>35.51</v>
      </c>
      <c r="BH6" s="35">
        <f t="shared" si="7"/>
        <v>8.9</v>
      </c>
      <c r="BI6" s="35">
        <f t="shared" si="7"/>
        <v>8.3000000000000007</v>
      </c>
      <c r="BJ6" s="35">
        <f t="shared" si="7"/>
        <v>69.37</v>
      </c>
      <c r="BK6" s="35">
        <f t="shared" si="7"/>
        <v>1051.43</v>
      </c>
      <c r="BL6" s="35">
        <f t="shared" si="7"/>
        <v>982.29</v>
      </c>
      <c r="BM6" s="35">
        <f t="shared" si="7"/>
        <v>789.46</v>
      </c>
      <c r="BN6" s="35">
        <f t="shared" si="7"/>
        <v>826.83</v>
      </c>
      <c r="BO6" s="35">
        <f t="shared" si="7"/>
        <v>867.83</v>
      </c>
      <c r="BP6" s="34" t="str">
        <f>IF(BP7="","",IF(BP7="-","【-】","【"&amp;SUBSTITUTE(TEXT(BP7,"#,##0.00"),"-","△")&amp;"】"))</f>
        <v>【832.52】</v>
      </c>
      <c r="BQ6" s="35">
        <f>IF(BQ7="",NA(),BQ7)</f>
        <v>131.65</v>
      </c>
      <c r="BR6" s="35">
        <f t="shared" ref="BR6:BZ6" si="8">IF(BR7="",NA(),BR7)</f>
        <v>98.07</v>
      </c>
      <c r="BS6" s="35">
        <f t="shared" si="8"/>
        <v>100</v>
      </c>
      <c r="BT6" s="35">
        <f t="shared" si="8"/>
        <v>100</v>
      </c>
      <c r="BU6" s="35">
        <f t="shared" si="8"/>
        <v>100</v>
      </c>
      <c r="BV6" s="35">
        <f t="shared" si="8"/>
        <v>40.06</v>
      </c>
      <c r="BW6" s="35">
        <f t="shared" si="8"/>
        <v>41.25</v>
      </c>
      <c r="BX6" s="35">
        <f t="shared" si="8"/>
        <v>57.77</v>
      </c>
      <c r="BY6" s="35">
        <f t="shared" si="8"/>
        <v>57.31</v>
      </c>
      <c r="BZ6" s="35">
        <f t="shared" si="8"/>
        <v>57.08</v>
      </c>
      <c r="CA6" s="34" t="str">
        <f>IF(CA7="","",IF(CA7="-","【-】","【"&amp;SUBSTITUTE(TEXT(CA7,"#,##0.00"),"-","△")&amp;"】"))</f>
        <v>【60.94】</v>
      </c>
      <c r="CB6" s="35">
        <f>IF(CB7="",NA(),CB7)</f>
        <v>146.08000000000001</v>
      </c>
      <c r="CC6" s="35">
        <f t="shared" ref="CC6:CK6" si="9">IF(CC7="",NA(),CC7)</f>
        <v>190.96</v>
      </c>
      <c r="CD6" s="35">
        <f t="shared" si="9"/>
        <v>183.09</v>
      </c>
      <c r="CE6" s="35">
        <f t="shared" si="9"/>
        <v>185.05</v>
      </c>
      <c r="CF6" s="35">
        <f t="shared" si="9"/>
        <v>187.81</v>
      </c>
      <c r="CG6" s="35">
        <f t="shared" si="9"/>
        <v>355.22</v>
      </c>
      <c r="CH6" s="35">
        <f t="shared" si="9"/>
        <v>334.48</v>
      </c>
      <c r="CI6" s="35">
        <f t="shared" si="9"/>
        <v>274.35000000000002</v>
      </c>
      <c r="CJ6" s="35">
        <f t="shared" si="9"/>
        <v>273.52</v>
      </c>
      <c r="CK6" s="35">
        <f t="shared" si="9"/>
        <v>274.99</v>
      </c>
      <c r="CL6" s="34" t="str">
        <f>IF(CL7="","",IF(CL7="-","【-】","【"&amp;SUBSTITUTE(TEXT(CL7,"#,##0.00"),"-","△")&amp;"】"))</f>
        <v>【253.04】</v>
      </c>
      <c r="CM6" s="35">
        <f>IF(CM7="",NA(),CM7)</f>
        <v>40.65</v>
      </c>
      <c r="CN6" s="35">
        <f t="shared" ref="CN6:CV6" si="10">IF(CN7="",NA(),CN7)</f>
        <v>41.78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42.84</v>
      </c>
      <c r="CS6" s="35">
        <f t="shared" si="10"/>
        <v>40.93</v>
      </c>
      <c r="CT6" s="35">
        <f t="shared" si="10"/>
        <v>50.68</v>
      </c>
      <c r="CU6" s="35">
        <f t="shared" si="10"/>
        <v>50.14</v>
      </c>
      <c r="CV6" s="35">
        <f t="shared" si="10"/>
        <v>54.83</v>
      </c>
      <c r="CW6" s="34" t="str">
        <f>IF(CW7="","",IF(CW7="-","【-】","【"&amp;SUBSTITUTE(TEXT(CW7,"#,##0.00"),"-","△")&amp;"】"))</f>
        <v>【54.84】</v>
      </c>
      <c r="CX6" s="35">
        <f>IF(CX7="",NA(),CX7)</f>
        <v>71.040000000000006</v>
      </c>
      <c r="CY6" s="35">
        <f t="shared" ref="CY6:DG6" si="11">IF(CY7="",NA(),CY7)</f>
        <v>73.84</v>
      </c>
      <c r="CZ6" s="35">
        <f t="shared" si="11"/>
        <v>73.97</v>
      </c>
      <c r="DA6" s="35">
        <f t="shared" si="11"/>
        <v>73.66</v>
      </c>
      <c r="DB6" s="35">
        <f t="shared" si="11"/>
        <v>72.599999999999994</v>
      </c>
      <c r="DC6" s="35">
        <f t="shared" si="11"/>
        <v>66.3</v>
      </c>
      <c r="DD6" s="35">
        <f t="shared" si="11"/>
        <v>62.73</v>
      </c>
      <c r="DE6" s="35">
        <f t="shared" si="11"/>
        <v>84.86</v>
      </c>
      <c r="DF6" s="35">
        <f t="shared" si="11"/>
        <v>84.98</v>
      </c>
      <c r="DG6" s="35">
        <f t="shared" si="11"/>
        <v>84.7</v>
      </c>
      <c r="DH6" s="34" t="str">
        <f>IF(DH7="","",IF(DH7="-","【-】","【"&amp;SUBSTITUTE(TEXT(DH7,"#,##0.00"),"-","△")&amp;"】"))</f>
        <v>【86.60】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0.03</v>
      </c>
      <c r="EK6" s="34">
        <f t="shared" si="14"/>
        <v>0</v>
      </c>
      <c r="EL6" s="35">
        <f t="shared" si="14"/>
        <v>0.01</v>
      </c>
      <c r="EM6" s="35">
        <f t="shared" si="14"/>
        <v>0.02</v>
      </c>
      <c r="EN6" s="35">
        <f t="shared" si="14"/>
        <v>0.25</v>
      </c>
      <c r="EO6" s="34" t="str">
        <f>IF(EO7="","",IF(EO7="-","【-】","【"&amp;SUBSTITUTE(TEXT(EO7,"#,##0.00"),"-","△")&amp;"】"))</f>
        <v>【0.16】</v>
      </c>
    </row>
    <row r="7" spans="1:145" s="36" customFormat="1" x14ac:dyDescent="0.2">
      <c r="A7" s="28"/>
      <c r="B7" s="37">
        <v>2020</v>
      </c>
      <c r="C7" s="37">
        <v>342076</v>
      </c>
      <c r="D7" s="37">
        <v>47</v>
      </c>
      <c r="E7" s="37">
        <v>17</v>
      </c>
      <c r="F7" s="37">
        <v>5</v>
      </c>
      <c r="G7" s="37">
        <v>0</v>
      </c>
      <c r="H7" s="37" t="s">
        <v>96</v>
      </c>
      <c r="I7" s="37" t="s">
        <v>97</v>
      </c>
      <c r="J7" s="37" t="s">
        <v>98</v>
      </c>
      <c r="K7" s="37" t="s">
        <v>99</v>
      </c>
      <c r="L7" s="37" t="s">
        <v>100</v>
      </c>
      <c r="M7" s="37" t="s">
        <v>101</v>
      </c>
      <c r="N7" s="38" t="s">
        <v>102</v>
      </c>
      <c r="O7" s="38" t="s">
        <v>103</v>
      </c>
      <c r="P7" s="38">
        <v>0.28999999999999998</v>
      </c>
      <c r="Q7" s="38">
        <v>100</v>
      </c>
      <c r="R7" s="38">
        <v>4400</v>
      </c>
      <c r="S7" s="38">
        <v>466863</v>
      </c>
      <c r="T7" s="38">
        <v>518.14</v>
      </c>
      <c r="U7" s="38">
        <v>901.04</v>
      </c>
      <c r="V7" s="38">
        <v>1365</v>
      </c>
      <c r="W7" s="38">
        <v>0.78</v>
      </c>
      <c r="X7" s="38">
        <v>1750</v>
      </c>
      <c r="Y7" s="38">
        <v>109.56</v>
      </c>
      <c r="Z7" s="38">
        <v>100.06</v>
      </c>
      <c r="AA7" s="38">
        <v>100.04</v>
      </c>
      <c r="AB7" s="38">
        <v>100.08</v>
      </c>
      <c r="AC7" s="38">
        <v>100.06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38.11</v>
      </c>
      <c r="BG7" s="38">
        <v>35.51</v>
      </c>
      <c r="BH7" s="38">
        <v>8.9</v>
      </c>
      <c r="BI7" s="38">
        <v>8.3000000000000007</v>
      </c>
      <c r="BJ7" s="38">
        <v>69.37</v>
      </c>
      <c r="BK7" s="38">
        <v>1051.43</v>
      </c>
      <c r="BL7" s="38">
        <v>982.29</v>
      </c>
      <c r="BM7" s="38">
        <v>789.46</v>
      </c>
      <c r="BN7" s="38">
        <v>826.83</v>
      </c>
      <c r="BO7" s="38">
        <v>867.83</v>
      </c>
      <c r="BP7" s="38">
        <v>832.52</v>
      </c>
      <c r="BQ7" s="38">
        <v>131.65</v>
      </c>
      <c r="BR7" s="38">
        <v>98.07</v>
      </c>
      <c r="BS7" s="38">
        <v>100</v>
      </c>
      <c r="BT7" s="38">
        <v>100</v>
      </c>
      <c r="BU7" s="38">
        <v>100</v>
      </c>
      <c r="BV7" s="38">
        <v>40.06</v>
      </c>
      <c r="BW7" s="38">
        <v>41.25</v>
      </c>
      <c r="BX7" s="38">
        <v>57.77</v>
      </c>
      <c r="BY7" s="38">
        <v>57.31</v>
      </c>
      <c r="BZ7" s="38">
        <v>57.08</v>
      </c>
      <c r="CA7" s="38">
        <v>60.94</v>
      </c>
      <c r="CB7" s="38">
        <v>146.08000000000001</v>
      </c>
      <c r="CC7" s="38">
        <v>190.96</v>
      </c>
      <c r="CD7" s="38">
        <v>183.09</v>
      </c>
      <c r="CE7" s="38">
        <v>185.05</v>
      </c>
      <c r="CF7" s="38">
        <v>187.81</v>
      </c>
      <c r="CG7" s="38">
        <v>355.22</v>
      </c>
      <c r="CH7" s="38">
        <v>334.48</v>
      </c>
      <c r="CI7" s="38">
        <v>274.35000000000002</v>
      </c>
      <c r="CJ7" s="38">
        <v>273.52</v>
      </c>
      <c r="CK7" s="38">
        <v>274.99</v>
      </c>
      <c r="CL7" s="38">
        <v>253.04</v>
      </c>
      <c r="CM7" s="38">
        <v>40.65</v>
      </c>
      <c r="CN7" s="38">
        <v>41.78</v>
      </c>
      <c r="CO7" s="38" t="s">
        <v>102</v>
      </c>
      <c r="CP7" s="38" t="s">
        <v>102</v>
      </c>
      <c r="CQ7" s="38" t="s">
        <v>102</v>
      </c>
      <c r="CR7" s="38">
        <v>42.84</v>
      </c>
      <c r="CS7" s="38">
        <v>40.93</v>
      </c>
      <c r="CT7" s="38">
        <v>50.68</v>
      </c>
      <c r="CU7" s="38">
        <v>50.14</v>
      </c>
      <c r="CV7" s="38">
        <v>54.83</v>
      </c>
      <c r="CW7" s="38">
        <v>54.84</v>
      </c>
      <c r="CX7" s="38">
        <v>71.040000000000006</v>
      </c>
      <c r="CY7" s="38">
        <v>73.84</v>
      </c>
      <c r="CZ7" s="38">
        <v>73.97</v>
      </c>
      <c r="DA7" s="38">
        <v>73.66</v>
      </c>
      <c r="DB7" s="38">
        <v>72.599999999999994</v>
      </c>
      <c r="DC7" s="38">
        <v>66.3</v>
      </c>
      <c r="DD7" s="38">
        <v>62.73</v>
      </c>
      <c r="DE7" s="38">
        <v>84.86</v>
      </c>
      <c r="DF7" s="38">
        <v>84.98</v>
      </c>
      <c r="DG7" s="38">
        <v>84.7</v>
      </c>
      <c r="DH7" s="38">
        <v>86.6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0.03</v>
      </c>
      <c r="EK7" s="38">
        <v>0</v>
      </c>
      <c r="EL7" s="38">
        <v>0.01</v>
      </c>
      <c r="EM7" s="38">
        <v>0.02</v>
      </c>
      <c r="EN7" s="38">
        <v>0.25</v>
      </c>
      <c r="EO7" s="38">
        <v>0.16</v>
      </c>
    </row>
    <row r="8" spans="1:145" x14ac:dyDescent="0.2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2">
      <c r="A9" s="40"/>
      <c r="B9" s="40" t="s">
        <v>104</v>
      </c>
      <c r="C9" s="40" t="s">
        <v>105</v>
      </c>
      <c r="D9" s="40" t="s">
        <v>106</v>
      </c>
      <c r="E9" s="40" t="s">
        <v>107</v>
      </c>
      <c r="F9" s="40" t="s">
        <v>108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2">
      <c r="A10" s="40" t="s">
        <v>47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2">
      <c r="B11">
        <v>4</v>
      </c>
      <c r="C11">
        <v>3</v>
      </c>
      <c r="D11">
        <v>2</v>
      </c>
      <c r="E11">
        <v>1</v>
      </c>
      <c r="F11">
        <v>0</v>
      </c>
      <c r="G11" t="s">
        <v>109</v>
      </c>
    </row>
    <row r="12" spans="1:145" x14ac:dyDescent="0.2">
      <c r="B12">
        <v>1</v>
      </c>
      <c r="C12">
        <v>1</v>
      </c>
      <c r="D12">
        <v>1</v>
      </c>
      <c r="E12">
        <v>1</v>
      </c>
      <c r="F12">
        <v>2</v>
      </c>
      <c r="G12" t="s">
        <v>110</v>
      </c>
    </row>
    <row r="13" spans="1:145" x14ac:dyDescent="0.2">
      <c r="B13" t="s">
        <v>111</v>
      </c>
      <c r="C13" t="s">
        <v>112</v>
      </c>
      <c r="D13" t="s">
        <v>111</v>
      </c>
      <c r="E13" t="s">
        <v>113</v>
      </c>
      <c r="F13" t="s">
        <v>114</v>
      </c>
      <c r="G13" t="s">
        <v>115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今岡　晃治</cp:lastModifiedBy>
  <cp:lastPrinted>2022-01-14T04:16:27Z</cp:lastPrinted>
  <dcterms:created xsi:type="dcterms:W3CDTF">2021-12-03T08:01:11Z</dcterms:created>
  <dcterms:modified xsi:type="dcterms:W3CDTF">2022-01-14T04:21:04Z</dcterms:modified>
  <cp:category/>
</cp:coreProperties>
</file>