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10.1.199.6\業務課\02 経営分析(経営比較分析表)\R2経営比較分析表_比較分析\"/>
    </mc:Choice>
  </mc:AlternateContent>
  <xr:revisionPtr revIDLastSave="0" documentId="13_ncr:1_{9595EAAF-1274-46AC-8D32-C4716FFEE60D}" xr6:coauthVersionLast="45" xr6:coauthVersionMax="45" xr10:uidLastSave="{00000000-0000-0000-0000-000000000000}"/>
  <workbookProtection workbookAlgorithmName="SHA-512" workbookHashValue="tSCY1VwATsF5I2l3yKIPcpZbJQGLavJhN/rS5ln3AkihW5KcgRuSrdhGHTKpwsNR5WIsI+fR71r/MwqpYPsYvQ==" workbookSaltValue="tAk+F+EsZDujXy6XoMkDt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E86" i="4"/>
  <c r="AL10" i="4"/>
  <c r="AD10" i="4"/>
  <c r="P10" i="4"/>
  <c r="B10" i="4"/>
  <c r="AT8" i="4"/>
  <c r="I8" i="4"/>
</calcChain>
</file>

<file path=xl/sharedStrings.xml><?xml version="1.0" encoding="utf-8"?>
<sst xmlns="http://schemas.openxmlformats.org/spreadsheetml/2006/main" count="236" uniqueCount="123">
  <si>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</si>
  <si>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</si>
  <si>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</si>
  <si>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</si>
  <si>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</si>
  <si>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</si>
  <si>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</si>
  <si>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</si>
  <si>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</si>
  <si>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</si>
  <si>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</si>
  <si>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</si>
  <si>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</si>
  <si>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</si>
  <si>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</si>
  <si>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</si>
  <si>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</si>
  <si>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</si>
  <si>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</si>
  <si>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</si>
  <si>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</si>
  <si>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</si>
  <si>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</si>
  <si>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</si>
  <si>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</si>
  <si>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</si>
  <si>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</si>
  <si>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</si>
  <si>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</si>
  <si>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</si>
  <si>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</si>
  <si>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</si>
  <si>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</si>
  <si>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</si>
  <si>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</si>
  <si>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</si>
  <si>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</si>
  <si>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</si>
  <si>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</si>
  <si>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</si>
  <si>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</si>
  <si>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</si>
  <si>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</si>
  <si>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</si>
  <si>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</si>
  <si>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</si>
  <si>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</si>
  <si>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</si>
  <si>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</si>
  <si>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</si>
  <si>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</si>
  <si>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</si>
  <si>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</si>
  <si>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</si>
  <si>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</si>
  <si>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</si>
  <si>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</si>
  <si>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</si>
  <si>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</si>
  <si>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</si>
  <si>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</si>
  <si>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</si>
  <si>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</si>
  <si>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</si>
  <si>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</si>
  <si>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</si>
  <si>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</si>
  <si>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</si>
  <si>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</si>
  <si>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</si>
  <si>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</si>
  <si>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</si>
  <si>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</si>
  <si>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</si>
  <si>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</si>
  <si>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</si>
  <si>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</si>
  <si>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</si>
  <si>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</si>
  <si>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</si>
  <si>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</si>
  <si>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</si>
  <si>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</si>
  <si>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</si>
  <si>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</si>
  <si>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</si>
  <si>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</si>
  <si>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</si>
  <si>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</si>
  <si>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</si>
  <si>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</si>
  <si>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</si>
  <si>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</si>
  <si>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</si>
  <si>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</si>
  <si>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</si>
  <si>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</si>
  <si>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</si>
  <si>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</si>
  <si>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</si>
  <si>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</si>
  <si>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</si>
  <si>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</si>
  <si>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</si>
  <si>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</si>
  <si>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</si>
  <si>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</si>
  <si>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</si>
  <si>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</si>
  <si>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</si>
  <si>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</si>
  <si>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</si>
  <si>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</si>
  <si>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</si>
  <si>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</si>
  <si>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</si>
  <si>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</si>
  <si>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</si>
  <si>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</si>
  <si>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</si>
  <si>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①収益的収支比率
　概ね90％で推移していますが、100％を下回っており、単年度収支は赤字となっています。
④企業債残高対事業規模比率
　類似団体平均値を大きく上回っていますが、減少傾向にあります。
⑤経費回収率
　類似団体平均値を大きく下回っており、僅か10%代で推移しています。使用料で回収すべき経費を使用料で賄えていない状況ですが、全ての経費を使用料で賄うことは現実的ではありません。
⑥汚水処理原価
　類似団体平均値を大きく上回る状態であり、更に増加傾向にあります。
⑦施設利用率
　類似団体平均値を上回っていますが、処理人口が計画人口の6割程度しかなく、人口も減少傾向にあるため、数値の改善は望めない状況です。
⑧水洗化率
　ほぼ100％という高い数値で推移しています。
　</t>
    <rPh sb="1" eb="4">
      <t>シュウエキテキ</t>
    </rPh>
    <rPh sb="4" eb="6">
      <t>シュウシ</t>
    </rPh>
    <rPh sb="6" eb="8">
      <t>ヒリツ</t>
    </rPh>
    <rPh sb="10" eb="11">
      <t>オオム</t>
    </rPh>
    <rPh sb="16" eb="18">
      <t>スイイ</t>
    </rPh>
    <rPh sb="30" eb="32">
      <t>シタマワ</t>
    </rPh>
    <rPh sb="37" eb="42">
      <t>タンネンドシュウシ</t>
    </rPh>
    <rPh sb="43" eb="45">
      <t>アカジ</t>
    </rPh>
    <rPh sb="55" eb="61">
      <t>キギョウサイザンダカタイ</t>
    </rPh>
    <rPh sb="61" eb="67">
      <t>ジギョウキボヒリツ</t>
    </rPh>
    <rPh sb="69" eb="76">
      <t>ルイジダンタイヘイキンチ</t>
    </rPh>
    <rPh sb="77" eb="78">
      <t>オオ</t>
    </rPh>
    <rPh sb="80" eb="82">
      <t>ウワマワ</t>
    </rPh>
    <rPh sb="89" eb="91">
      <t>ゲンショウ</t>
    </rPh>
    <rPh sb="91" eb="93">
      <t>ケイコウ</t>
    </rPh>
    <rPh sb="101" eb="103">
      <t>ケイヒ</t>
    </rPh>
    <rPh sb="103" eb="106">
      <t>カイシュウリツ</t>
    </rPh>
    <rPh sb="108" eb="115">
      <t>ルイジダンタイヘイキンチ</t>
    </rPh>
    <rPh sb="116" eb="117">
      <t>オオ</t>
    </rPh>
    <rPh sb="119" eb="121">
      <t>シタマワ</t>
    </rPh>
    <rPh sb="126" eb="127">
      <t>ワズ</t>
    </rPh>
    <rPh sb="131" eb="132">
      <t>ダイ</t>
    </rPh>
    <rPh sb="133" eb="135">
      <t>スイイ</t>
    </rPh>
    <rPh sb="141" eb="144">
      <t>シヨウリョウ</t>
    </rPh>
    <rPh sb="145" eb="147">
      <t>カイシュウ</t>
    </rPh>
    <rPh sb="150" eb="152">
      <t>ケイヒ</t>
    </rPh>
    <rPh sb="153" eb="156">
      <t>シヨウリョウ</t>
    </rPh>
    <rPh sb="157" eb="158">
      <t>マカナ</t>
    </rPh>
    <rPh sb="163" eb="165">
      <t>ジョウキョウ</t>
    </rPh>
    <rPh sb="169" eb="170">
      <t>スベ</t>
    </rPh>
    <rPh sb="172" eb="174">
      <t>ケイヒ</t>
    </rPh>
    <rPh sb="175" eb="178">
      <t>シヨウリョウ</t>
    </rPh>
    <rPh sb="179" eb="180">
      <t>マカナ</t>
    </rPh>
    <rPh sb="184" eb="186">
      <t>ゲンジツ</t>
    </rPh>
    <rPh sb="186" eb="187">
      <t>テキ</t>
    </rPh>
    <rPh sb="197" eb="199">
      <t>オスイ</t>
    </rPh>
    <rPh sb="199" eb="201">
      <t>ショリ</t>
    </rPh>
    <rPh sb="201" eb="203">
      <t>ゲンカ</t>
    </rPh>
    <rPh sb="205" eb="212">
      <t>ルイジダンタイヘイキンチ</t>
    </rPh>
    <rPh sb="213" eb="214">
      <t>オオ</t>
    </rPh>
    <rPh sb="216" eb="218">
      <t>ウワマワ</t>
    </rPh>
    <rPh sb="219" eb="221">
      <t>ジョウタイ</t>
    </rPh>
    <rPh sb="225" eb="226">
      <t>サラ</t>
    </rPh>
    <rPh sb="227" eb="229">
      <t>ゾウカ</t>
    </rPh>
    <rPh sb="229" eb="231">
      <t>ケイコウ</t>
    </rPh>
    <rPh sb="239" eb="241">
      <t>シセツ</t>
    </rPh>
    <rPh sb="241" eb="243">
      <t>リヨウ</t>
    </rPh>
    <rPh sb="243" eb="244">
      <t>リツ</t>
    </rPh>
    <rPh sb="246" eb="253">
      <t>ルイジダンタイヘイキンチ</t>
    </rPh>
    <rPh sb="254" eb="256">
      <t>ウワマワ</t>
    </rPh>
    <rPh sb="263" eb="265">
      <t>ショリ</t>
    </rPh>
    <rPh sb="265" eb="267">
      <t>ジンコウ</t>
    </rPh>
    <rPh sb="268" eb="270">
      <t>ケイカク</t>
    </rPh>
    <rPh sb="270" eb="272">
      <t>ジンコウ</t>
    </rPh>
    <rPh sb="274" eb="275">
      <t>ワリ</t>
    </rPh>
    <rPh sb="275" eb="277">
      <t>テイド</t>
    </rPh>
    <rPh sb="282" eb="284">
      <t>ジンコウ</t>
    </rPh>
    <rPh sb="285" eb="287">
      <t>ゲンショウ</t>
    </rPh>
    <rPh sb="287" eb="289">
      <t>ケイコウ</t>
    </rPh>
    <rPh sb="295" eb="297">
      <t>スウチ</t>
    </rPh>
    <rPh sb="298" eb="300">
      <t>カイゼン</t>
    </rPh>
    <rPh sb="301" eb="302">
      <t>ノゾ</t>
    </rPh>
    <rPh sb="305" eb="307">
      <t>ジョウキョウ</t>
    </rPh>
    <rPh sb="312" eb="315">
      <t>スイセンカ</t>
    </rPh>
    <rPh sb="315" eb="316">
      <t>リツ</t>
    </rPh>
    <rPh sb="327" eb="328">
      <t>タカ</t>
    </rPh>
    <rPh sb="329" eb="331">
      <t>スウチ</t>
    </rPh>
    <rPh sb="332" eb="334">
      <t>スイイ</t>
    </rPh>
    <phoneticPr fontId="4"/>
  </si>
  <si>
    <t>③管渠改善率
　管渠の改善はほとんどできていませんが、管渠の老朽化に合わせて計画的な更新を行います。</t>
    <rPh sb="1" eb="6">
      <t>カンキョカイゼンリツ</t>
    </rPh>
    <rPh sb="8" eb="10">
      <t>カンキョ</t>
    </rPh>
    <rPh sb="11" eb="13">
      <t>カイゼン</t>
    </rPh>
    <rPh sb="27" eb="29">
      <t>カンキョ</t>
    </rPh>
    <rPh sb="30" eb="33">
      <t>ロウキュウカ</t>
    </rPh>
    <rPh sb="34" eb="35">
      <t>ア</t>
    </rPh>
    <rPh sb="38" eb="40">
      <t>ケイカク</t>
    </rPh>
    <rPh sb="40" eb="41">
      <t>テキ</t>
    </rPh>
    <rPh sb="42" eb="44">
      <t>コウシン</t>
    </rPh>
    <rPh sb="45" eb="46">
      <t>オコナ</t>
    </rPh>
    <phoneticPr fontId="4"/>
  </si>
  <si>
    <t xml:space="preserve"> 処理区域内人口の減少傾向に伴い使用料収入も減少しており、収益的収支比率は100％を下回っています。経費回収率も低下しており、一般会計からの繰入金により収支の均衡を保っている状況です。
　平成に入ってから整備された施設のため、構造物を更新するまでには至っていませんが、管渠施設の改修や付帯施設の電気機械設備などの修繕が増加しています。今後は計画的な修繕と更新が必要です。
　本事業は、衛生環境改善のため整備した施設規模に対し処理人口が少なく、使用料収入だけでは賄えず、一般会計からの繰入がないと成り立ちません。今後、施設の老朽化に伴い、計画的な修繕等を図っていく必要がありますが、その財源を確保するための使用料改定については、負担の公平性を考慮し、公共下水道事業の使用料に見合う額としていることから、本事業での大きな見直しは難しい状況です。</t>
    <rPh sb="56" eb="58">
      <t>テイカ</t>
    </rPh>
    <rPh sb="180" eb="182">
      <t>ヒツヨウ</t>
    </rPh>
    <rPh sb="265" eb="266">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</si>
</sst>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349-488D-9621-FF6C2631046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0.09</c:v>
                </c:pt>
                <c:pt idx="2">
                  <c:v>0.02</c:v>
                </c:pt>
                <c:pt idx="3">
                  <c:v>0.01</c:v>
                </c:pt>
                <c:pt idx="4">
                  <c:v>1.6</c:v>
                </c:pt>
              </c:numCache>
            </c:numRef>
          </c:val>
          <c:smooth val="0"/>
          <c:extLst>
            <c:ext xmlns:c16="http://schemas.microsoft.com/office/drawing/2014/chart" uri="{C3380CC4-5D6E-409C-BE32-E72D297353CC}">
              <c16:uniqueId val="{00000001-D349-488D-9621-FF6C2631046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41.67</c:v>
                </c:pt>
                <c:pt idx="1">
                  <c:v>39.74</c:v>
                </c:pt>
                <c:pt idx="2">
                  <c:v>39.74</c:v>
                </c:pt>
                <c:pt idx="3">
                  <c:v>39.1</c:v>
                </c:pt>
                <c:pt idx="4">
                  <c:v>39.74</c:v>
                </c:pt>
              </c:numCache>
            </c:numRef>
          </c:val>
          <c:extLst>
            <c:ext xmlns:c16="http://schemas.microsoft.com/office/drawing/2014/chart" uri="{C3380CC4-5D6E-409C-BE32-E72D297353CC}">
              <c16:uniqueId val="{00000000-99B7-404A-AE6C-1CD66B4730A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33.729999999999997</c:v>
                </c:pt>
                <c:pt idx="1">
                  <c:v>33.21</c:v>
                </c:pt>
                <c:pt idx="2">
                  <c:v>32.229999999999997</c:v>
                </c:pt>
                <c:pt idx="3">
                  <c:v>32.479999999999997</c:v>
                </c:pt>
                <c:pt idx="4">
                  <c:v>30.19</c:v>
                </c:pt>
              </c:numCache>
            </c:numRef>
          </c:val>
          <c:smooth val="0"/>
          <c:extLst>
            <c:ext xmlns:c16="http://schemas.microsoft.com/office/drawing/2014/chart" uri="{C3380CC4-5D6E-409C-BE32-E72D297353CC}">
              <c16:uniqueId val="{00000001-99B7-404A-AE6C-1CD66B4730A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99.31</c:v>
                </c:pt>
                <c:pt idx="1">
                  <c:v>99.65</c:v>
                </c:pt>
                <c:pt idx="2">
                  <c:v>99.64</c:v>
                </c:pt>
                <c:pt idx="3">
                  <c:v>99.62</c:v>
                </c:pt>
                <c:pt idx="4">
                  <c:v>99.6</c:v>
                </c:pt>
              </c:numCache>
            </c:numRef>
          </c:val>
          <c:extLst>
            <c:ext xmlns:c16="http://schemas.microsoft.com/office/drawing/2014/chart" uri="{C3380CC4-5D6E-409C-BE32-E72D297353CC}">
              <c16:uniqueId val="{00000000-F977-40C1-86B1-9F01F307219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79.989999999999995</c:v>
                </c:pt>
                <c:pt idx="1">
                  <c:v>79.98</c:v>
                </c:pt>
                <c:pt idx="2">
                  <c:v>80.8</c:v>
                </c:pt>
                <c:pt idx="3">
                  <c:v>79.2</c:v>
                </c:pt>
                <c:pt idx="4">
                  <c:v>79.09</c:v>
                </c:pt>
              </c:numCache>
            </c:numRef>
          </c:val>
          <c:smooth val="0"/>
          <c:extLst>
            <c:ext xmlns:c16="http://schemas.microsoft.com/office/drawing/2014/chart" uri="{C3380CC4-5D6E-409C-BE32-E72D297353CC}">
              <c16:uniqueId val="{00000001-F977-40C1-86B1-9F01F307219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90.9</c:v>
                </c:pt>
                <c:pt idx="1">
                  <c:v>92.12</c:v>
                </c:pt>
                <c:pt idx="2">
                  <c:v>92.7</c:v>
                </c:pt>
                <c:pt idx="3">
                  <c:v>91.05</c:v>
                </c:pt>
                <c:pt idx="4">
                  <c:v>91.38</c:v>
                </c:pt>
              </c:numCache>
            </c:numRef>
          </c:val>
          <c:extLst>
            <c:ext xmlns:c16="http://schemas.microsoft.com/office/drawing/2014/chart" uri="{C3380CC4-5D6E-409C-BE32-E72D297353CC}">
              <c16:uniqueId val="{00000000-D317-41F8-9A5B-7E4C4EB4B69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17-41F8-9A5B-7E4C4EB4B69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52-432E-998E-D45A4DB39F4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52-432E-998E-D45A4DB39F4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BE-448F-B78B-7AF74029D59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BE-448F-B78B-7AF74029D59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55-48D8-BE44-361DD247A4D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55-48D8-BE44-361DD247A4D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F0D-416B-8E28-C5C872873E4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F0D-416B-8E28-C5C872873E4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1777.47</c:v>
                </c:pt>
                <c:pt idx="1">
                  <c:v>1872.03</c:v>
                </c:pt>
                <c:pt idx="2">
                  <c:v>1764.22</c:v>
                </c:pt>
                <c:pt idx="3">
                  <c:v>1646.97</c:v>
                </c:pt>
                <c:pt idx="4">
                  <c:v>1516.73</c:v>
                </c:pt>
              </c:numCache>
            </c:numRef>
          </c:val>
          <c:extLst>
            <c:ext xmlns:c16="http://schemas.microsoft.com/office/drawing/2014/chart" uri="{C3380CC4-5D6E-409C-BE32-E72D297353CC}">
              <c16:uniqueId val="{00000000-73CB-4975-AC2F-5064A93FBDC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1063.93</c:v>
                </c:pt>
                <c:pt idx="1">
                  <c:v>1060.8599999999999</c:v>
                </c:pt>
                <c:pt idx="2">
                  <c:v>1006.65</c:v>
                </c:pt>
                <c:pt idx="3">
                  <c:v>998.42</c:v>
                </c:pt>
                <c:pt idx="4">
                  <c:v>1095.52</c:v>
                </c:pt>
              </c:numCache>
            </c:numRef>
          </c:val>
          <c:smooth val="0"/>
          <c:extLst>
            <c:ext xmlns:c16="http://schemas.microsoft.com/office/drawing/2014/chart" uri="{C3380CC4-5D6E-409C-BE32-E72D297353CC}">
              <c16:uniqueId val="{00000001-73CB-4975-AC2F-5064A93FBDC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17.510000000000002</c:v>
                </c:pt>
                <c:pt idx="1">
                  <c:v>14.87</c:v>
                </c:pt>
                <c:pt idx="2">
                  <c:v>18.82</c:v>
                </c:pt>
                <c:pt idx="3">
                  <c:v>15.93</c:v>
                </c:pt>
                <c:pt idx="4">
                  <c:v>13.84</c:v>
                </c:pt>
              </c:numCache>
            </c:numRef>
          </c:val>
          <c:extLst>
            <c:ext xmlns:c16="http://schemas.microsoft.com/office/drawing/2014/chart" uri="{C3380CC4-5D6E-409C-BE32-E72D297353CC}">
              <c16:uniqueId val="{00000000-1CDF-46FB-BC28-8C555599895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46.26</c:v>
                </c:pt>
                <c:pt idx="1">
                  <c:v>45.81</c:v>
                </c:pt>
                <c:pt idx="2">
                  <c:v>43.43</c:v>
                </c:pt>
                <c:pt idx="3">
                  <c:v>41.41</c:v>
                </c:pt>
                <c:pt idx="4">
                  <c:v>39.64</c:v>
                </c:pt>
              </c:numCache>
            </c:numRef>
          </c:val>
          <c:smooth val="0"/>
          <c:extLst>
            <c:ext xmlns:c16="http://schemas.microsoft.com/office/drawing/2014/chart" uri="{C3380CC4-5D6E-409C-BE32-E72D297353CC}">
              <c16:uniqueId val="{00000001-1CDF-46FB-BC28-8C555599895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917.9</c:v>
                </c:pt>
                <c:pt idx="1">
                  <c:v>1087.46</c:v>
                </c:pt>
                <c:pt idx="2">
                  <c:v>865.66</c:v>
                </c:pt>
                <c:pt idx="3">
                  <c:v>1049.03</c:v>
                </c:pt>
                <c:pt idx="4">
                  <c:v>1228.5999999999999</c:v>
                </c:pt>
              </c:numCache>
            </c:numRef>
          </c:val>
          <c:extLst>
            <c:ext xmlns:c16="http://schemas.microsoft.com/office/drawing/2014/chart" uri="{C3380CC4-5D6E-409C-BE32-E72D297353CC}">
              <c16:uniqueId val="{00000000-3DFB-4B1A-90D7-FB87F93E177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376.4</c:v>
                </c:pt>
                <c:pt idx="1">
                  <c:v>383.92</c:v>
                </c:pt>
                <c:pt idx="2">
                  <c:v>400.44</c:v>
                </c:pt>
                <c:pt idx="3">
                  <c:v>417.56</c:v>
                </c:pt>
                <c:pt idx="4">
                  <c:v>449.72</c:v>
                </c:pt>
              </c:numCache>
            </c:numRef>
          </c:val>
          <c:smooth val="0"/>
          <c:extLst>
            <c:ext xmlns:c16="http://schemas.microsoft.com/office/drawing/2014/chart" uri="{C3380CC4-5D6E-409C-BE32-E72D297353CC}">
              <c16:uniqueId val="{00000001-3DFB-4B1A-90D7-FB87F93E177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58"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大竹市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非設置</v>
      </c>
      <c r="AE8" s="73"/>
      <c r="AF8" s="73"/>
      <c r="AG8" s="73"/>
      <c r="AH8" s="73"/>
      <c r="AI8" s="73"/>
      <c r="AJ8" s="73"/>
      <c r="AK8" s="3"/>
      <c r="AL8" s="69">
        <f>データ!S6</f>
        <v>26616</v>
      </c>
      <c r="AM8" s="69"/>
      <c r="AN8" s="69"/>
      <c r="AO8" s="69"/>
      <c r="AP8" s="69"/>
      <c r="AQ8" s="69"/>
      <c r="AR8" s="69"/>
      <c r="AS8" s="69"/>
      <c r="AT8" s="68">
        <f>データ!T6</f>
        <v>78.66</v>
      </c>
      <c r="AU8" s="68"/>
      <c r="AV8" s="68"/>
      <c r="AW8" s="68"/>
      <c r="AX8" s="68"/>
      <c r="AY8" s="68"/>
      <c r="AZ8" s="68"/>
      <c r="BA8" s="68"/>
      <c r="BB8" s="68">
        <f>データ!U6</f>
        <v>338.37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0.95</v>
      </c>
      <c r="Q10" s="68"/>
      <c r="R10" s="68"/>
      <c r="S10" s="68"/>
      <c r="T10" s="68"/>
      <c r="U10" s="68"/>
      <c r="V10" s="68"/>
      <c r="W10" s="68">
        <f>データ!Q6</f>
        <v>100</v>
      </c>
      <c r="X10" s="68"/>
      <c r="Y10" s="68"/>
      <c r="Z10" s="68"/>
      <c r="AA10" s="68"/>
      <c r="AB10" s="68"/>
      <c r="AC10" s="68"/>
      <c r="AD10" s="69">
        <f>データ!R6</f>
        <v>2801</v>
      </c>
      <c r="AE10" s="69"/>
      <c r="AF10" s="69"/>
      <c r="AG10" s="69"/>
      <c r="AH10" s="69"/>
      <c r="AI10" s="69"/>
      <c r="AJ10" s="69"/>
      <c r="AK10" s="2"/>
      <c r="AL10" s="69">
        <f>データ!V6</f>
        <v>253</v>
      </c>
      <c r="AM10" s="69"/>
      <c r="AN10" s="69"/>
      <c r="AO10" s="69"/>
      <c r="AP10" s="69"/>
      <c r="AQ10" s="69"/>
      <c r="AR10" s="69"/>
      <c r="AS10" s="69"/>
      <c r="AT10" s="68">
        <f>データ!W6</f>
        <v>0.1</v>
      </c>
      <c r="AU10" s="68"/>
      <c r="AV10" s="68"/>
      <c r="AW10" s="68"/>
      <c r="AX10" s="68"/>
      <c r="AY10" s="68"/>
      <c r="AZ10" s="68"/>
      <c r="BA10" s="68"/>
      <c r="BB10" s="68">
        <f>データ!X6</f>
        <v>2530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121</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122</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【1,042.34】</v>
      </c>
      <c r="I86" s="26" t="str">
        <f>データ!CA6</f>
        <v>【42.60】</v>
      </c>
      <c r="J86" s="26" t="str">
        <f>データ!CL6</f>
        <v>【410.22】</v>
      </c>
      <c r="K86" s="26" t="str">
        <f>データ!CW6</f>
        <v>【32.98】</v>
      </c>
      <c r="L86" s="26" t="str">
        <f>データ!DH6</f>
        <v>【80.45】</v>
      </c>
      <c r="M86" s="26" t="s">
        <v>44</v>
      </c>
      <c r="N86" s="26" t="s">
        <v>45</v>
      </c>
      <c r="O86" s="26" t="str">
        <f>データ!EO6</f>
        <v>【1.09】</v>
      </c>
    </row>
  </sheetData>
  <sheetProtection algorithmName="SHA-512" hashValue="cQUN48znC5VFfx70lAqBvsLLwET1BgLw6Oz8ccAcSEIt3d8Do53rn/l+zc8ac1Tv+dpNg7vMZtMYiMiqEes8PA==" saltValue="AMsw5exJXT/hAeOkXOPzh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342114</v>
      </c>
      <c r="D6" s="33">
        <f t="shared" si="3"/>
        <v>47</v>
      </c>
      <c r="E6" s="33">
        <f t="shared" si="3"/>
        <v>17</v>
      </c>
      <c r="F6" s="33">
        <f t="shared" si="3"/>
        <v>6</v>
      </c>
      <c r="G6" s="33">
        <f t="shared" si="3"/>
        <v>0</v>
      </c>
      <c r="H6" s="33" t="str">
        <f t="shared" si="3"/>
        <v>広島県　大竹市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0.95</v>
      </c>
      <c r="Q6" s="34">
        <f t="shared" si="3"/>
        <v>100</v>
      </c>
      <c r="R6" s="34">
        <f t="shared" si="3"/>
        <v>2801</v>
      </c>
      <c r="S6" s="34">
        <f t="shared" si="3"/>
        <v>26616</v>
      </c>
      <c r="T6" s="34">
        <f t="shared" si="3"/>
        <v>78.66</v>
      </c>
      <c r="U6" s="34">
        <f t="shared" si="3"/>
        <v>338.37</v>
      </c>
      <c r="V6" s="34">
        <f t="shared" si="3"/>
        <v>253</v>
      </c>
      <c r="W6" s="34">
        <f t="shared" si="3"/>
        <v>0.1</v>
      </c>
      <c r="X6" s="34">
        <f t="shared" si="3"/>
        <v>2530</v>
      </c>
      <c r="Y6" s="35">
        <f>IF(Y7="",NA(),Y7)</f>
        <v>90.9</v>
      </c>
      <c r="Z6" s="35">
        <f t="shared" ref="Z6:AH6" si="4">IF(Z7="",NA(),Z7)</f>
        <v>92.12</v>
      </c>
      <c r="AA6" s="35">
        <f t="shared" si="4"/>
        <v>92.7</v>
      </c>
      <c r="AB6" s="35">
        <f t="shared" si="4"/>
        <v>91.05</v>
      </c>
      <c r="AC6" s="35">
        <f t="shared" si="4"/>
        <v>91.38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1777.47</v>
      </c>
      <c r="BG6" s="35">
        <f t="shared" ref="BG6:BO6" si="7">IF(BG7="",NA(),BG7)</f>
        <v>1872.03</v>
      </c>
      <c r="BH6" s="35">
        <f t="shared" si="7"/>
        <v>1764.22</v>
      </c>
      <c r="BI6" s="35">
        <f t="shared" si="7"/>
        <v>1646.97</v>
      </c>
      <c r="BJ6" s="35">
        <f t="shared" si="7"/>
        <v>1516.73</v>
      </c>
      <c r="BK6" s="35">
        <f t="shared" si="7"/>
        <v>1063.93</v>
      </c>
      <c r="BL6" s="35">
        <f t="shared" si="7"/>
        <v>1060.8599999999999</v>
      </c>
      <c r="BM6" s="35">
        <f t="shared" si="7"/>
        <v>1006.65</v>
      </c>
      <c r="BN6" s="35">
        <f t="shared" si="7"/>
        <v>998.42</v>
      </c>
      <c r="BO6" s="35">
        <f t="shared" si="7"/>
        <v>1095.52</v>
      </c>
      <c r="BP6" s="34" t="str">
        <f>IF(BP7="","",IF(BP7="-","【-】","【"&amp;SUBSTITUTE(TEXT(BP7,"#,##0.00"),"-","△")&amp;"】"))</f>
        <v>【1,042.34】</v>
      </c>
      <c r="BQ6" s="35">
        <f>IF(BQ7="",NA(),BQ7)</f>
        <v>17.510000000000002</v>
      </c>
      <c r="BR6" s="35">
        <f t="shared" ref="BR6:BZ6" si="8">IF(BR7="",NA(),BR7)</f>
        <v>14.87</v>
      </c>
      <c r="BS6" s="35">
        <f t="shared" si="8"/>
        <v>18.82</v>
      </c>
      <c r="BT6" s="35">
        <f t="shared" si="8"/>
        <v>15.93</v>
      </c>
      <c r="BU6" s="35">
        <f t="shared" si="8"/>
        <v>13.84</v>
      </c>
      <c r="BV6" s="35">
        <f t="shared" si="8"/>
        <v>46.26</v>
      </c>
      <c r="BW6" s="35">
        <f t="shared" si="8"/>
        <v>45.81</v>
      </c>
      <c r="BX6" s="35">
        <f t="shared" si="8"/>
        <v>43.43</v>
      </c>
      <c r="BY6" s="35">
        <f t="shared" si="8"/>
        <v>41.41</v>
      </c>
      <c r="BZ6" s="35">
        <f t="shared" si="8"/>
        <v>39.64</v>
      </c>
      <c r="CA6" s="34" t="str">
        <f>IF(CA7="","",IF(CA7="-","【-】","【"&amp;SUBSTITUTE(TEXT(CA7,"#,##0.00"),"-","△")&amp;"】"))</f>
        <v>【42.60】</v>
      </c>
      <c r="CB6" s="35">
        <f>IF(CB7="",NA(),CB7)</f>
        <v>917.9</v>
      </c>
      <c r="CC6" s="35">
        <f t="shared" ref="CC6:CK6" si="9">IF(CC7="",NA(),CC7)</f>
        <v>1087.46</v>
      </c>
      <c r="CD6" s="35">
        <f t="shared" si="9"/>
        <v>865.66</v>
      </c>
      <c r="CE6" s="35">
        <f t="shared" si="9"/>
        <v>1049.03</v>
      </c>
      <c r="CF6" s="35">
        <f t="shared" si="9"/>
        <v>1228.5999999999999</v>
      </c>
      <c r="CG6" s="35">
        <f t="shared" si="9"/>
        <v>376.4</v>
      </c>
      <c r="CH6" s="35">
        <f t="shared" si="9"/>
        <v>383.92</v>
      </c>
      <c r="CI6" s="35">
        <f t="shared" si="9"/>
        <v>400.44</v>
      </c>
      <c r="CJ6" s="35">
        <f t="shared" si="9"/>
        <v>417.56</v>
      </c>
      <c r="CK6" s="35">
        <f t="shared" si="9"/>
        <v>449.72</v>
      </c>
      <c r="CL6" s="34" t="str">
        <f>IF(CL7="","",IF(CL7="-","【-】","【"&amp;SUBSTITUTE(TEXT(CL7,"#,##0.00"),"-","△")&amp;"】"))</f>
        <v>【410.22】</v>
      </c>
      <c r="CM6" s="35">
        <f>IF(CM7="",NA(),CM7)</f>
        <v>41.67</v>
      </c>
      <c r="CN6" s="35">
        <f t="shared" ref="CN6:CV6" si="10">IF(CN7="",NA(),CN7)</f>
        <v>39.74</v>
      </c>
      <c r="CO6" s="35">
        <f t="shared" si="10"/>
        <v>39.74</v>
      </c>
      <c r="CP6" s="35">
        <f t="shared" si="10"/>
        <v>39.1</v>
      </c>
      <c r="CQ6" s="35">
        <f t="shared" si="10"/>
        <v>39.74</v>
      </c>
      <c r="CR6" s="35">
        <f t="shared" si="10"/>
        <v>33.729999999999997</v>
      </c>
      <c r="CS6" s="35">
        <f t="shared" si="10"/>
        <v>33.21</v>
      </c>
      <c r="CT6" s="35">
        <f t="shared" si="10"/>
        <v>32.229999999999997</v>
      </c>
      <c r="CU6" s="35">
        <f t="shared" si="10"/>
        <v>32.479999999999997</v>
      </c>
      <c r="CV6" s="35">
        <f t="shared" si="10"/>
        <v>30.19</v>
      </c>
      <c r="CW6" s="34" t="str">
        <f>IF(CW7="","",IF(CW7="-","【-】","【"&amp;SUBSTITUTE(TEXT(CW7,"#,##0.00"),"-","△")&amp;"】"))</f>
        <v>【32.98】</v>
      </c>
      <c r="CX6" s="35">
        <f>IF(CX7="",NA(),CX7)</f>
        <v>99.31</v>
      </c>
      <c r="CY6" s="35">
        <f t="shared" ref="CY6:DG6" si="11">IF(CY7="",NA(),CY7)</f>
        <v>99.65</v>
      </c>
      <c r="CZ6" s="35">
        <f t="shared" si="11"/>
        <v>99.64</v>
      </c>
      <c r="DA6" s="35">
        <f t="shared" si="11"/>
        <v>99.62</v>
      </c>
      <c r="DB6" s="35">
        <f t="shared" si="11"/>
        <v>99.6</v>
      </c>
      <c r="DC6" s="35">
        <f t="shared" si="11"/>
        <v>79.989999999999995</v>
      </c>
      <c r="DD6" s="35">
        <f t="shared" si="11"/>
        <v>79.98</v>
      </c>
      <c r="DE6" s="35">
        <f t="shared" si="11"/>
        <v>80.8</v>
      </c>
      <c r="DF6" s="35">
        <f t="shared" si="11"/>
        <v>79.2</v>
      </c>
      <c r="DG6" s="35">
        <f t="shared" si="11"/>
        <v>79.09</v>
      </c>
      <c r="DH6" s="34" t="str">
        <f>IF(DH7="","",IF(DH7="-","【-】","【"&amp;SUBSTITUTE(TEXT(DH7,"#,##0.00"),"-","△")&amp;"】"))</f>
        <v>【80.45】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0.09</v>
      </c>
      <c r="EL6" s="35">
        <f t="shared" si="14"/>
        <v>0.02</v>
      </c>
      <c r="EM6" s="35">
        <f t="shared" si="14"/>
        <v>0.01</v>
      </c>
      <c r="EN6" s="35">
        <f t="shared" si="14"/>
        <v>1.6</v>
      </c>
      <c r="EO6" s="34" t="str">
        <f>IF(EO7="","",IF(EO7="-","【-】","【"&amp;SUBSTITUTE(TEXT(EO7,"#,##0.00"),"-","△")&amp;"】"))</f>
        <v>【1.09】</v>
      </c>
    </row>
    <row r="7" spans="1:145" s="36" customFormat="1" x14ac:dyDescent="0.15">
      <c r="A7" s="28"/>
      <c r="B7" s="37">
        <v>2020</v>
      </c>
      <c r="C7" s="37">
        <v>342114</v>
      </c>
      <c r="D7" s="37">
        <v>47</v>
      </c>
      <c r="E7" s="37">
        <v>17</v>
      </c>
      <c r="F7" s="37">
        <v>6</v>
      </c>
      <c r="G7" s="37">
        <v>0</v>
      </c>
      <c r="H7" s="37" t="s">
        <v>99</v>
      </c>
      <c r="I7" s="37" t="s">
        <v>100</v>
      </c>
      <c r="J7" s="37" t="s">
        <v>101</v>
      </c>
      <c r="K7" s="37" t="s">
        <v>102</v>
      </c>
      <c r="L7" s="37" t="s">
        <v>103</v>
      </c>
      <c r="M7" s="37" t="s">
        <v>104</v>
      </c>
      <c r="N7" s="38" t="s">
        <v>105</v>
      </c>
      <c r="O7" s="38" t="s">
        <v>106</v>
      </c>
      <c r="P7" s="38">
        <v>0.95</v>
      </c>
      <c r="Q7" s="38">
        <v>100</v>
      </c>
      <c r="R7" s="38">
        <v>2801</v>
      </c>
      <c r="S7" s="38">
        <v>26616</v>
      </c>
      <c r="T7" s="38">
        <v>78.66</v>
      </c>
      <c r="U7" s="38">
        <v>338.37</v>
      </c>
      <c r="V7" s="38">
        <v>253</v>
      </c>
      <c r="W7" s="38">
        <v>0.1</v>
      </c>
      <c r="X7" s="38">
        <v>2530</v>
      </c>
      <c r="Y7" s="38">
        <v>90.9</v>
      </c>
      <c r="Z7" s="38">
        <v>92.12</v>
      </c>
      <c r="AA7" s="38">
        <v>92.7</v>
      </c>
      <c r="AB7" s="38">
        <v>91.05</v>
      </c>
      <c r="AC7" s="38">
        <v>91.38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1777.47</v>
      </c>
      <c r="BG7" s="38">
        <v>1872.03</v>
      </c>
      <c r="BH7" s="38">
        <v>1764.22</v>
      </c>
      <c r="BI7" s="38">
        <v>1646.97</v>
      </c>
      <c r="BJ7" s="38">
        <v>1516.73</v>
      </c>
      <c r="BK7" s="38">
        <v>1063.93</v>
      </c>
      <c r="BL7" s="38">
        <v>1060.8599999999999</v>
      </c>
      <c r="BM7" s="38">
        <v>1006.65</v>
      </c>
      <c r="BN7" s="38">
        <v>998.42</v>
      </c>
      <c r="BO7" s="38">
        <v>1095.52</v>
      </c>
      <c r="BP7" s="38">
        <v>1042.3399999999999</v>
      </c>
      <c r="BQ7" s="38">
        <v>17.510000000000002</v>
      </c>
      <c r="BR7" s="38">
        <v>14.87</v>
      </c>
      <c r="BS7" s="38">
        <v>18.82</v>
      </c>
      <c r="BT7" s="38">
        <v>15.93</v>
      </c>
      <c r="BU7" s="38">
        <v>13.84</v>
      </c>
      <c r="BV7" s="38">
        <v>46.26</v>
      </c>
      <c r="BW7" s="38">
        <v>45.81</v>
      </c>
      <c r="BX7" s="38">
        <v>43.43</v>
      </c>
      <c r="BY7" s="38">
        <v>41.41</v>
      </c>
      <c r="BZ7" s="38">
        <v>39.64</v>
      </c>
      <c r="CA7" s="38">
        <v>42.6</v>
      </c>
      <c r="CB7" s="38">
        <v>917.9</v>
      </c>
      <c r="CC7" s="38">
        <v>1087.46</v>
      </c>
      <c r="CD7" s="38">
        <v>865.66</v>
      </c>
      <c r="CE7" s="38">
        <v>1049.03</v>
      </c>
      <c r="CF7" s="38">
        <v>1228.5999999999999</v>
      </c>
      <c r="CG7" s="38">
        <v>376.4</v>
      </c>
      <c r="CH7" s="38">
        <v>383.92</v>
      </c>
      <c r="CI7" s="38">
        <v>400.44</v>
      </c>
      <c r="CJ7" s="38">
        <v>417.56</v>
      </c>
      <c r="CK7" s="38">
        <v>449.72</v>
      </c>
      <c r="CL7" s="38">
        <v>410.22</v>
      </c>
      <c r="CM7" s="38">
        <v>41.67</v>
      </c>
      <c r="CN7" s="38">
        <v>39.74</v>
      </c>
      <c r="CO7" s="38">
        <v>39.74</v>
      </c>
      <c r="CP7" s="38">
        <v>39.1</v>
      </c>
      <c r="CQ7" s="38">
        <v>39.74</v>
      </c>
      <c r="CR7" s="38">
        <v>33.729999999999997</v>
      </c>
      <c r="CS7" s="38">
        <v>33.21</v>
      </c>
      <c r="CT7" s="38">
        <v>32.229999999999997</v>
      </c>
      <c r="CU7" s="38">
        <v>32.479999999999997</v>
      </c>
      <c r="CV7" s="38">
        <v>30.19</v>
      </c>
      <c r="CW7" s="38">
        <v>32.979999999999997</v>
      </c>
      <c r="CX7" s="38">
        <v>99.31</v>
      </c>
      <c r="CY7" s="38">
        <v>99.65</v>
      </c>
      <c r="CZ7" s="38">
        <v>99.64</v>
      </c>
      <c r="DA7" s="38">
        <v>99.62</v>
      </c>
      <c r="DB7" s="38">
        <v>99.6</v>
      </c>
      <c r="DC7" s="38">
        <v>79.989999999999995</v>
      </c>
      <c r="DD7" s="38">
        <v>79.98</v>
      </c>
      <c r="DE7" s="38">
        <v>80.8</v>
      </c>
      <c r="DF7" s="38">
        <v>79.2</v>
      </c>
      <c r="DG7" s="38">
        <v>79.09</v>
      </c>
      <c r="DH7" s="38">
        <v>80.45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0.09</v>
      </c>
      <c r="EL7" s="38">
        <v>0.02</v>
      </c>
      <c r="EM7" s="38">
        <v>0.01</v>
      </c>
      <c r="EN7" s="38">
        <v>1.6</v>
      </c>
      <c r="EO7" s="38">
        <v>1.0900000000000001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116</v>
      </c>
      <c r="E13" t="s">
        <v>117</v>
      </c>
      <c r="F13" t="s">
        <v>118</v>
      </c>
      <c r="G13" t="s">
        <v>119</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000752 横峰　路子</cp:lastModifiedBy>
  <dcterms:created xsi:type="dcterms:W3CDTF">2021-12-03T08:05:41Z</dcterms:created>
  <dcterms:modified xsi:type="dcterms:W3CDTF">2022-01-28T01:18:39Z</dcterms:modified>
  <cp:category/>
</cp:coreProperties>
</file>