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10.1.199.6\業務課\02 経営分析(経営比較分析表)\R2経営比較分析表_比較分析\"/>
    </mc:Choice>
  </mc:AlternateContent>
  <xr:revisionPtr revIDLastSave="0" documentId="13_ncr:1_{91506B00-5B79-4C1A-8B85-E5778266E00E}" xr6:coauthVersionLast="45" xr6:coauthVersionMax="45" xr10:uidLastSave="{00000000-0000-0000-0000-000000000000}"/>
  <workbookProtection workbookAlgorithmName="SHA-512" workbookHashValue="Bj8+0dmEVNSMJ1DFUSXtq5RtnjLJRyDBgtHfOOU4NdSt8R6iOX60qNZT5D3m4DRWyKy+ANZzU2jJBmg6GwNv8w==" workbookSaltValue="71HyXu8gZT00awYxY1AdF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AL8" i="4"/>
  <c r="I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<sst xmlns="http://schemas.openxmlformats.org/spreadsheetml/2006/main" count="231" uniqueCount="117">
  <si>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</si>
  <si>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</si>
  <si>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</si>
  <si>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</si>
  <si>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</si>
  <si>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</si>
  <si>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</si>
  <si>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</si>
  <si>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</si>
  <si>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</si>
  <si>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</si>
  <si>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</si>
  <si>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</si>
  <si>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</si>
  <si>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</si>
  <si>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</si>
  <si>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</si>
  <si>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</si>
  <si>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</si>
  <si>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</si>
  <si>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</si>
  <si>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</si>
  <si>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</si>
  <si>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</si>
  <si>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</si>
  <si>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</si>
  <si>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</si>
  <si>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</si>
  <si>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</si>
  <si>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</si>
  <si>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</si>
  <si>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</si>
  <si>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</si>
  <si>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</si>
  <si>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</si>
  <si>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</si>
  <si>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</si>
  <si>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</si>
  <si>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</si>
  <si>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</si>
  <si>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</si>
  <si>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</si>
  <si>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</si>
  <si>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</si>
  <si>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</si>
  <si>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</si>
  <si>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</si>
  <si>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</si>
  <si>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</si>
  <si>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</si>
  <si>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</si>
  <si>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</si>
  <si>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</si>
  <si>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</si>
  <si>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</si>
  <si>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</si>
  <si>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</si>
  <si>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</si>
  <si>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</si>
  <si>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</si>
  <si>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</si>
  <si>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</si>
  <si>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</si>
  <si>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</si>
  <si>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</si>
  <si>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</si>
  <si>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</si>
  <si>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</si>
  <si>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</si>
  <si>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</si>
  <si>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</si>
  <si>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</si>
  <si>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</si>
  <si>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</si>
  <si>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</si>
  <si>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</si>
  <si>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</si>
  <si>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</si>
  <si>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</si>
  <si>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</si>
  <si>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</si>
  <si>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</si>
  <si>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</si>
  <si>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</si>
  <si>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</si>
  <si>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</si>
  <si>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</si>
  <si>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</si>
  <si>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</si>
  <si>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</si>
  <si>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</si>
  <si>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</si>
  <si>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</si>
  <si>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</si>
  <si>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</si>
  <si>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</si>
  <si>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</si>
  <si>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</si>
  <si>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</si>
  <si>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</si>
  <si>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</si>
  <si>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</si>
  <si>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</si>
  <si>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</si>
  <si>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</si>
  <si>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</si>
  <si>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</si>
  <si>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</si>
  <si>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</si>
  <si>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</si>
  <si>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</si>
  <si>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</si>
  <si>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</si>
  <si>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</si>
  <si>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①経常収支比率
　類似団体平均値を下回っていますが、100％を超えており、単年度収支は黒字となっています。
②累積欠損金比率
　累積欠損金は発生していません。
③流動比率
　100％を大きく上回り、短期的な支払能力は十分有しています。
④企業債残高対事業規模比率
　類似団体平均値を大きく下回りますが、施設・設備の改築・更新等が十分にできていないことが、企業債残高減少の要因ともなっています。
⑤経費回収率
　100％を下回っており、汚水処理に係る費用を使用料で賄えていない状況です。下水道使用料が適切であるか、見直しが必要です。
⑤汚水処理原価
 類似団体平均値を下回る状態ですが、増加傾向にあります。
⑦施設利用率
　80％を上回っており、施設規模は適切であると言えます。
⑧水洗化率
　処理区域内の人口の動向によって多少の増減はあるものの、下水道事業は概成しており、数値は横ばいで推移しています。
　</t>
    <rPh sb="1" eb="3">
      <t>ケイジョウ</t>
    </rPh>
    <rPh sb="3" eb="5">
      <t>シュウシ</t>
    </rPh>
    <rPh sb="5" eb="7">
      <t>ヒリツ</t>
    </rPh>
    <rPh sb="9" eb="11">
      <t>ルイジ</t>
    </rPh>
    <rPh sb="11" eb="13">
      <t>ダンタイ</t>
    </rPh>
    <rPh sb="13" eb="16">
      <t>ヘイキンチ</t>
    </rPh>
    <rPh sb="17" eb="19">
      <t>シタマワ</t>
    </rPh>
    <rPh sb="31" eb="32">
      <t>コ</t>
    </rPh>
    <rPh sb="37" eb="40">
      <t>タンネンド</t>
    </rPh>
    <rPh sb="40" eb="42">
      <t>シュウシ</t>
    </rPh>
    <rPh sb="43" eb="45">
      <t>クロジ</t>
    </rPh>
    <rPh sb="55" eb="57">
      <t>ルイセキ</t>
    </rPh>
    <rPh sb="57" eb="59">
      <t>ケッソン</t>
    </rPh>
    <rPh sb="59" eb="60">
      <t>キン</t>
    </rPh>
    <rPh sb="60" eb="62">
      <t>ヒリツ</t>
    </rPh>
    <rPh sb="64" eb="66">
      <t>ルイセキ</t>
    </rPh>
    <rPh sb="66" eb="68">
      <t>ケッソン</t>
    </rPh>
    <rPh sb="68" eb="69">
      <t>キン</t>
    </rPh>
    <rPh sb="70" eb="72">
      <t>ハッセイ</t>
    </rPh>
    <rPh sb="81" eb="83">
      <t>リュウドウ</t>
    </rPh>
    <rPh sb="83" eb="85">
      <t>ヒリツ</t>
    </rPh>
    <rPh sb="92" eb="93">
      <t>オオ</t>
    </rPh>
    <rPh sb="95" eb="97">
      <t>ウワマワ</t>
    </rPh>
    <rPh sb="99" eb="102">
      <t>タンキテキ</t>
    </rPh>
    <rPh sb="103" eb="105">
      <t>シハライ</t>
    </rPh>
    <rPh sb="105" eb="107">
      <t>ノウリョク</t>
    </rPh>
    <rPh sb="108" eb="110">
      <t>ジュウブン</t>
    </rPh>
    <rPh sb="110" eb="111">
      <t>ユウ</t>
    </rPh>
    <rPh sb="119" eb="121">
      <t>キギョウ</t>
    </rPh>
    <rPh sb="121" eb="122">
      <t>サイ</t>
    </rPh>
    <rPh sb="122" eb="124">
      <t>ザンダカ</t>
    </rPh>
    <rPh sb="124" eb="125">
      <t>タイ</t>
    </rPh>
    <rPh sb="125" eb="127">
      <t>ジギョウ</t>
    </rPh>
    <rPh sb="127" eb="129">
      <t>キボ</t>
    </rPh>
    <rPh sb="129" eb="131">
      <t>ヒリツ</t>
    </rPh>
    <rPh sb="133" eb="135">
      <t>ルイジ</t>
    </rPh>
    <rPh sb="135" eb="137">
      <t>ダンタイ</t>
    </rPh>
    <rPh sb="137" eb="139">
      <t>ヘイキン</t>
    </rPh>
    <rPh sb="139" eb="140">
      <t>チ</t>
    </rPh>
    <rPh sb="141" eb="142">
      <t>オオ</t>
    </rPh>
    <rPh sb="144" eb="146">
      <t>シタマワ</t>
    </rPh>
    <rPh sb="151" eb="153">
      <t>シセツ</t>
    </rPh>
    <rPh sb="154" eb="156">
      <t>セツビ</t>
    </rPh>
    <rPh sb="157" eb="159">
      <t>カイチク</t>
    </rPh>
    <rPh sb="160" eb="162">
      <t>コウシン</t>
    </rPh>
    <rPh sb="162" eb="163">
      <t>トウ</t>
    </rPh>
    <rPh sb="164" eb="166">
      <t>ジュウブン</t>
    </rPh>
    <rPh sb="177" eb="179">
      <t>キギョウ</t>
    </rPh>
    <rPh sb="179" eb="180">
      <t>サイ</t>
    </rPh>
    <rPh sb="180" eb="182">
      <t>ザンダカ</t>
    </rPh>
    <rPh sb="182" eb="184">
      <t>ゲンショウ</t>
    </rPh>
    <rPh sb="185" eb="187">
      <t>ヨウイン</t>
    </rPh>
    <rPh sb="198" eb="200">
      <t>ケイヒ</t>
    </rPh>
    <rPh sb="200" eb="202">
      <t>カイシュウ</t>
    </rPh>
    <rPh sb="202" eb="203">
      <t>リツ</t>
    </rPh>
    <rPh sb="210" eb="212">
      <t>シタマワ</t>
    </rPh>
    <rPh sb="217" eb="221">
      <t>オスイショリ</t>
    </rPh>
    <rPh sb="222" eb="223">
      <t>カカ</t>
    </rPh>
    <rPh sb="224" eb="226">
      <t>ヒヨウ</t>
    </rPh>
    <rPh sb="227" eb="230">
      <t>シヨウリョウ</t>
    </rPh>
    <rPh sb="231" eb="232">
      <t>マカナ</t>
    </rPh>
    <rPh sb="237" eb="239">
      <t>ジョウキョウ</t>
    </rPh>
    <rPh sb="242" eb="245">
      <t>ゲスイドウ</t>
    </rPh>
    <rPh sb="245" eb="248">
      <t>シヨウリョウ</t>
    </rPh>
    <rPh sb="249" eb="251">
      <t>テキセツ</t>
    </rPh>
    <rPh sb="256" eb="258">
      <t>ミナオ</t>
    </rPh>
    <rPh sb="260" eb="262">
      <t>ヒツヨウ</t>
    </rPh>
    <rPh sb="267" eb="269">
      <t>オスイ</t>
    </rPh>
    <rPh sb="269" eb="271">
      <t>ショリ</t>
    </rPh>
    <rPh sb="271" eb="273">
      <t>ゲンカ</t>
    </rPh>
    <rPh sb="275" eb="277">
      <t>ルイジ</t>
    </rPh>
    <rPh sb="277" eb="279">
      <t>ダンタイ</t>
    </rPh>
    <rPh sb="279" eb="282">
      <t>ヘイキンチ</t>
    </rPh>
    <rPh sb="283" eb="285">
      <t>シタマワ</t>
    </rPh>
    <rPh sb="286" eb="288">
      <t>ジョウタイ</t>
    </rPh>
    <rPh sb="292" eb="294">
      <t>ゾウカ</t>
    </rPh>
    <rPh sb="294" eb="296">
      <t>ケイコウ</t>
    </rPh>
    <rPh sb="304" eb="306">
      <t>シセツ</t>
    </rPh>
    <rPh sb="306" eb="308">
      <t>リヨウ</t>
    </rPh>
    <rPh sb="308" eb="309">
      <t>リツ</t>
    </rPh>
    <rPh sb="315" eb="317">
      <t>ウワマワ</t>
    </rPh>
    <rPh sb="322" eb="324">
      <t>シセツ</t>
    </rPh>
    <rPh sb="324" eb="326">
      <t>キボ</t>
    </rPh>
    <rPh sb="327" eb="329">
      <t>テキセツ</t>
    </rPh>
    <rPh sb="333" eb="334">
      <t>イ</t>
    </rPh>
    <rPh sb="340" eb="343">
      <t>スイセンカ</t>
    </rPh>
    <rPh sb="343" eb="344">
      <t>リツ</t>
    </rPh>
    <rPh sb="346" eb="348">
      <t>ショリ</t>
    </rPh>
    <rPh sb="348" eb="350">
      <t>クイキ</t>
    </rPh>
    <rPh sb="350" eb="351">
      <t>ナイ</t>
    </rPh>
    <rPh sb="352" eb="354">
      <t>ジンコウ</t>
    </rPh>
    <rPh sb="355" eb="357">
      <t>ドウコウ</t>
    </rPh>
    <rPh sb="361" eb="363">
      <t>タショウ</t>
    </rPh>
    <rPh sb="364" eb="366">
      <t>ゾウゲン</t>
    </rPh>
    <rPh sb="373" eb="376">
      <t>ゲスイドウ</t>
    </rPh>
    <rPh sb="376" eb="378">
      <t>ジギョウ</t>
    </rPh>
    <rPh sb="379" eb="381">
      <t>ガイセイ</t>
    </rPh>
    <rPh sb="386" eb="388">
      <t>スウチ</t>
    </rPh>
    <rPh sb="389" eb="390">
      <t>ヨコ</t>
    </rPh>
    <rPh sb="393" eb="395">
      <t>スイイ</t>
    </rPh>
    <phoneticPr fontId="4"/>
  </si>
  <si>
    <t>①有形固定資産減価償却率
　長寿命化に取り組み、計画的な施設更新を行っていますが、施設の老朽化が進行しており、徐々に増加していく傾向にあります。
②管渠老朽化率
　昭和30年代後半より管渠を敷設しているため、老朽化の進んだ管が多く存在します。計画的な管の更新が必要です。
③管渠改善率
　管渠の改善がほとんどできていない状況です。管渠の改築・更新ができていないため、管渠の老朽化が進んでいます。長寿命化に取り組みつつ、計画的に更新を行います。</t>
    <rPh sb="1" eb="3">
      <t>ユウケイ</t>
    </rPh>
    <rPh sb="3" eb="5">
      <t>コテイ</t>
    </rPh>
    <rPh sb="5" eb="7">
      <t>シサン</t>
    </rPh>
    <rPh sb="7" eb="9">
      <t>ゲンカ</t>
    </rPh>
    <rPh sb="9" eb="11">
      <t>ショウキャク</t>
    </rPh>
    <rPh sb="11" eb="12">
      <t>リツ</t>
    </rPh>
    <rPh sb="14" eb="18">
      <t>チョウジュミョウカ</t>
    </rPh>
    <rPh sb="19" eb="20">
      <t>ト</t>
    </rPh>
    <rPh sb="21" eb="22">
      <t>ク</t>
    </rPh>
    <rPh sb="24" eb="26">
      <t>ケイカク</t>
    </rPh>
    <rPh sb="26" eb="27">
      <t>テキ</t>
    </rPh>
    <rPh sb="28" eb="30">
      <t>シセツ</t>
    </rPh>
    <rPh sb="30" eb="32">
      <t>コウシン</t>
    </rPh>
    <rPh sb="33" eb="34">
      <t>オコナ</t>
    </rPh>
    <rPh sb="41" eb="43">
      <t>シセツ</t>
    </rPh>
    <rPh sb="44" eb="47">
      <t>ロウキュウカ</t>
    </rPh>
    <rPh sb="48" eb="50">
      <t>シンコウ</t>
    </rPh>
    <rPh sb="55" eb="57">
      <t>ジョジョ</t>
    </rPh>
    <rPh sb="58" eb="60">
      <t>ゾウカ</t>
    </rPh>
    <rPh sb="64" eb="66">
      <t>ケイコウ</t>
    </rPh>
    <rPh sb="74" eb="76">
      <t>カンキョ</t>
    </rPh>
    <rPh sb="76" eb="79">
      <t>ロウキュウカ</t>
    </rPh>
    <rPh sb="79" eb="80">
      <t>リツ</t>
    </rPh>
    <rPh sb="82" eb="84">
      <t>ショウワ</t>
    </rPh>
    <rPh sb="144" eb="146">
      <t>カンキョ</t>
    </rPh>
    <rPh sb="147" eb="149">
      <t>カイゼン</t>
    </rPh>
    <rPh sb="160" eb="162">
      <t>ジョウキョウ</t>
    </rPh>
    <rPh sb="165" eb="167">
      <t>カンキョ</t>
    </rPh>
    <rPh sb="168" eb="170">
      <t>カイチク</t>
    </rPh>
    <rPh sb="171" eb="173">
      <t>コウシン</t>
    </rPh>
    <rPh sb="183" eb="185">
      <t>カンキョ</t>
    </rPh>
    <rPh sb="186" eb="189">
      <t>ロウキュウカ</t>
    </rPh>
    <rPh sb="190" eb="191">
      <t>スス</t>
    </rPh>
    <rPh sb="197" eb="201">
      <t>チョウジュミョウカ</t>
    </rPh>
    <rPh sb="202" eb="203">
      <t>ト</t>
    </rPh>
    <rPh sb="204" eb="205">
      <t>ク</t>
    </rPh>
    <rPh sb="209" eb="212">
      <t>ケイカクテキ</t>
    </rPh>
    <rPh sb="213" eb="215">
      <t>コウシン</t>
    </rPh>
    <rPh sb="216" eb="217">
      <t>オコナ</t>
    </rPh>
    <phoneticPr fontId="4"/>
  </si>
  <si>
    <t>　経営的には、累積欠損金、流動比率及び企業債残高対事業規模比率の数値に問題がないことから、適正であると言えます。しかし、使用料収入が年々減少しており、経常収支比率も低下傾向にあることから、経費の節減に努めるとともに、計画的な施設更新を見据えた使用料体系の見直が必要です。
　施設面では、早くから下水道整備に取り組んできたため、施設の老朽化対策が大きな課題となっています。これまで，施設の延命化と維持費の平準化等による中長期的な費用の抑制を図る「下水道長寿命化計画」を進めてきましたが、今後はストックマネジメントによる計画的な施設更新を図っていく必要があります。
　令和2年12月に策定した下水道事業経営戦略に基づき、引き続き経営の合理化に努めるとともに、計画的な施設更新が図れるよう使用料体系を見直すなど、いっそうの経営の健全化に努めていきます。</t>
    <rPh sb="11" eb="12">
      <t>キン</t>
    </rPh>
    <rPh sb="13" eb="15">
      <t>リュウドウ</t>
    </rPh>
    <rPh sb="15" eb="17">
      <t>ヒリツ</t>
    </rPh>
    <rPh sb="17" eb="18">
      <t>オヨ</t>
    </rPh>
    <rPh sb="19" eb="21">
      <t>キギョウ</t>
    </rPh>
    <rPh sb="21" eb="22">
      <t>サイ</t>
    </rPh>
    <rPh sb="22" eb="24">
      <t>ザンダカ</t>
    </rPh>
    <rPh sb="24" eb="25">
      <t>タイ</t>
    </rPh>
    <rPh sb="25" eb="27">
      <t>ジギョウ</t>
    </rPh>
    <rPh sb="27" eb="29">
      <t>キボ</t>
    </rPh>
    <rPh sb="29" eb="31">
      <t>ヒリツ</t>
    </rPh>
    <rPh sb="32" eb="34">
      <t>スウチ</t>
    </rPh>
    <rPh sb="35" eb="37">
      <t>モンダイ</t>
    </rPh>
    <rPh sb="45" eb="47">
      <t>テキセイ</t>
    </rPh>
    <rPh sb="51" eb="52">
      <t>イ</t>
    </rPh>
    <rPh sb="137" eb="139">
      <t>シセツ</t>
    </rPh>
    <rPh sb="139" eb="140">
      <t>メン</t>
    </rPh>
    <rPh sb="282" eb="284">
      <t>レイワ</t>
    </rPh>
    <rPh sb="285" eb="286">
      <t>ネン</t>
    </rPh>
    <rPh sb="288" eb="289">
      <t>ガツ</t>
    </rPh>
    <rPh sb="290" eb="292">
      <t>サクテイ</t>
    </rPh>
    <rPh sb="294" eb="297">
      <t>ゲスイドウ</t>
    </rPh>
    <rPh sb="297" eb="299">
      <t>ジギョウ</t>
    </rPh>
    <rPh sb="299" eb="301">
      <t>ケイエイ</t>
    </rPh>
    <rPh sb="301" eb="303">
      <t>センリャク</t>
    </rPh>
    <rPh sb="304" eb="305">
      <t>モト</t>
    </rPh>
    <rPh sb="308" eb="309">
      <t>ヒ</t>
    </rPh>
    <rPh sb="310" eb="311">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</si>
</sst>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6A-4BF4-9468-DF0CF325597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0.23</c:v>
                </c:pt>
                <c:pt idx="2">
                  <c:v>0.21</c:v>
                </c:pt>
                <c:pt idx="3">
                  <c:v>0.17</c:v>
                </c:pt>
                <c:pt idx="4">
                  <c:v>0.15</c:v>
                </c:pt>
              </c:numCache>
            </c:numRef>
          </c:val>
          <c:smooth val="0"/>
          <c:extLst>
            <c:ext xmlns:c16="http://schemas.microsoft.com/office/drawing/2014/chart" uri="{C3380CC4-5D6E-409C-BE32-E72D297353CC}">
              <c16:uniqueId val="{00000001-EF6A-4BF4-9468-DF0CF325597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72.94</c:v>
                </c:pt>
                <c:pt idx="1">
                  <c:v>80.7</c:v>
                </c:pt>
                <c:pt idx="2">
                  <c:v>73.849999999999994</c:v>
                </c:pt>
                <c:pt idx="3">
                  <c:v>82.41</c:v>
                </c:pt>
                <c:pt idx="4">
                  <c:v>82.34</c:v>
                </c:pt>
              </c:numCache>
            </c:numRef>
          </c:val>
          <c:extLst>
            <c:ext xmlns:c16="http://schemas.microsoft.com/office/drawing/2014/chart" uri="{C3380CC4-5D6E-409C-BE32-E72D297353CC}">
              <c16:uniqueId val="{00000000-3F06-4869-A9DB-0ED5D42398B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59.35</c:v>
                </c:pt>
                <c:pt idx="1">
                  <c:v>58.4</c:v>
                </c:pt>
                <c:pt idx="2">
                  <c:v>58</c:v>
                </c:pt>
                <c:pt idx="3">
                  <c:v>57.42</c:v>
                </c:pt>
                <c:pt idx="4">
                  <c:v>56.72</c:v>
                </c:pt>
              </c:numCache>
            </c:numRef>
          </c:val>
          <c:smooth val="0"/>
          <c:extLst>
            <c:ext xmlns:c16="http://schemas.microsoft.com/office/drawing/2014/chart" uri="{C3380CC4-5D6E-409C-BE32-E72D297353CC}">
              <c16:uniqueId val="{00000001-3F06-4869-A9DB-0ED5D42398B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99.59</c:v>
                </c:pt>
                <c:pt idx="1">
                  <c:v>99.52</c:v>
                </c:pt>
                <c:pt idx="2">
                  <c:v>99.57</c:v>
                </c:pt>
                <c:pt idx="3">
                  <c:v>99.6</c:v>
                </c:pt>
                <c:pt idx="4">
                  <c:v>99.62</c:v>
                </c:pt>
              </c:numCache>
            </c:numRef>
          </c:val>
          <c:extLst>
            <c:ext xmlns:c16="http://schemas.microsoft.com/office/drawing/2014/chart" uri="{C3380CC4-5D6E-409C-BE32-E72D297353CC}">
              <c16:uniqueId val="{00000000-8F5E-4AFB-9E58-8F08DEE9C39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89.88</c:v>
                </c:pt>
                <c:pt idx="1">
                  <c:v>89.68</c:v>
                </c:pt>
                <c:pt idx="2">
                  <c:v>89.79</c:v>
                </c:pt>
                <c:pt idx="3">
                  <c:v>90.42</c:v>
                </c:pt>
                <c:pt idx="4">
                  <c:v>90.72</c:v>
                </c:pt>
              </c:numCache>
            </c:numRef>
          </c:val>
          <c:smooth val="0"/>
          <c:extLst>
            <c:ext xmlns:c16="http://schemas.microsoft.com/office/drawing/2014/chart" uri="{C3380CC4-5D6E-409C-BE32-E72D297353CC}">
              <c16:uniqueId val="{00000001-8F5E-4AFB-9E58-8F08DEE9C39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109.8</c:v>
                </c:pt>
                <c:pt idx="1">
                  <c:v>107.56</c:v>
                </c:pt>
                <c:pt idx="2">
                  <c:v>108.11</c:v>
                </c:pt>
                <c:pt idx="3">
                  <c:v>107.46</c:v>
                </c:pt>
                <c:pt idx="4">
                  <c:v>105.82</c:v>
                </c:pt>
              </c:numCache>
            </c:numRef>
          </c:val>
          <c:extLst>
            <c:ext xmlns:c16="http://schemas.microsoft.com/office/drawing/2014/chart" uri="{C3380CC4-5D6E-409C-BE32-E72D297353CC}">
              <c16:uniqueId val="{00000000-82B1-48CB-B1B9-A5460C8F7B7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105.98</c:v>
                </c:pt>
                <c:pt idx="1">
                  <c:v>105.53</c:v>
                </c:pt>
                <c:pt idx="2">
                  <c:v>105.06</c:v>
                </c:pt>
                <c:pt idx="3">
                  <c:v>106.81</c:v>
                </c:pt>
                <c:pt idx="4">
                  <c:v>106.5</c:v>
                </c:pt>
              </c:numCache>
            </c:numRef>
          </c:val>
          <c:smooth val="0"/>
          <c:extLst>
            <c:ext xmlns:c16="http://schemas.microsoft.com/office/drawing/2014/chart" uri="{C3380CC4-5D6E-409C-BE32-E72D297353CC}">
              <c16:uniqueId val="{00000001-82B1-48CB-B1B9-A5460C8F7B7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37.36</c:v>
                </c:pt>
                <c:pt idx="1">
                  <c:v>38.979999999999997</c:v>
                </c:pt>
                <c:pt idx="2">
                  <c:v>41.87</c:v>
                </c:pt>
                <c:pt idx="3">
                  <c:v>43.82</c:v>
                </c:pt>
                <c:pt idx="4">
                  <c:v>46.77</c:v>
                </c:pt>
              </c:numCache>
            </c:numRef>
          </c:val>
          <c:extLst>
            <c:ext xmlns:c16="http://schemas.microsoft.com/office/drawing/2014/chart" uri="{C3380CC4-5D6E-409C-BE32-E72D297353CC}">
              <c16:uniqueId val="{00000000-2B4B-4F73-B8F4-4851B7B94F0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27.12</c:v>
                </c:pt>
                <c:pt idx="1">
                  <c:v>29.5</c:v>
                </c:pt>
                <c:pt idx="2">
                  <c:v>30.6</c:v>
                </c:pt>
                <c:pt idx="3">
                  <c:v>29.23</c:v>
                </c:pt>
                <c:pt idx="4">
                  <c:v>20.78</c:v>
                </c:pt>
              </c:numCache>
            </c:numRef>
          </c:val>
          <c:smooth val="0"/>
          <c:extLst>
            <c:ext xmlns:c16="http://schemas.microsoft.com/office/drawing/2014/chart" uri="{C3380CC4-5D6E-409C-BE32-E72D297353CC}">
              <c16:uniqueId val="{00000001-2B4B-4F73-B8F4-4851B7B94F0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0.82</c:v>
                </c:pt>
                <c:pt idx="1">
                  <c:v>1.25</c:v>
                </c:pt>
                <c:pt idx="2">
                  <c:v>2.35</c:v>
                </c:pt>
                <c:pt idx="3">
                  <c:v>2.9</c:v>
                </c:pt>
                <c:pt idx="4">
                  <c:v>5.32</c:v>
                </c:pt>
              </c:numCache>
            </c:numRef>
          </c:val>
          <c:extLst>
            <c:ext xmlns:c16="http://schemas.microsoft.com/office/drawing/2014/chart" uri="{C3380CC4-5D6E-409C-BE32-E72D297353CC}">
              <c16:uniqueId val="{00000000-2D1D-40EE-82D7-FD074CF40EE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1.93</c:v>
                </c:pt>
                <c:pt idx="1">
                  <c:v>1.92</c:v>
                </c:pt>
                <c:pt idx="2">
                  <c:v>1.83</c:v>
                </c:pt>
                <c:pt idx="3">
                  <c:v>1.37</c:v>
                </c:pt>
                <c:pt idx="4">
                  <c:v>1.34</c:v>
                </c:pt>
              </c:numCache>
            </c:numRef>
          </c:val>
          <c:smooth val="0"/>
          <c:extLst>
            <c:ext xmlns:c16="http://schemas.microsoft.com/office/drawing/2014/chart" uri="{C3380CC4-5D6E-409C-BE32-E72D297353CC}">
              <c16:uniqueId val="{00000001-2D1D-40EE-82D7-FD074CF40EE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ED-484F-B350-4F62CB65732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41.15</c:v>
                </c:pt>
                <c:pt idx="1">
                  <c:v>39.08</c:v>
                </c:pt>
                <c:pt idx="2">
                  <c:v>41.56</c:v>
                </c:pt>
                <c:pt idx="3">
                  <c:v>34.4</c:v>
                </c:pt>
                <c:pt idx="4">
                  <c:v>18.36</c:v>
                </c:pt>
              </c:numCache>
            </c:numRef>
          </c:val>
          <c:smooth val="0"/>
          <c:extLst>
            <c:ext xmlns:c16="http://schemas.microsoft.com/office/drawing/2014/chart" uri="{C3380CC4-5D6E-409C-BE32-E72D297353CC}">
              <c16:uniqueId val="{00000001-73ED-484F-B350-4F62CB65732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164.66</c:v>
                </c:pt>
                <c:pt idx="1">
                  <c:v>138.15</c:v>
                </c:pt>
                <c:pt idx="2">
                  <c:v>186.84</c:v>
                </c:pt>
                <c:pt idx="3">
                  <c:v>180.93</c:v>
                </c:pt>
                <c:pt idx="4">
                  <c:v>238.59</c:v>
                </c:pt>
              </c:numCache>
            </c:numRef>
          </c:val>
          <c:extLst>
            <c:ext xmlns:c16="http://schemas.microsoft.com/office/drawing/2014/chart" uri="{C3380CC4-5D6E-409C-BE32-E72D297353CC}">
              <c16:uniqueId val="{00000000-CF49-488E-BC86-F7D44BC23ED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88.12</c:v>
                </c:pt>
                <c:pt idx="1">
                  <c:v>81.33</c:v>
                </c:pt>
                <c:pt idx="2">
                  <c:v>80.81</c:v>
                </c:pt>
                <c:pt idx="3">
                  <c:v>68.17</c:v>
                </c:pt>
                <c:pt idx="4">
                  <c:v>55.6</c:v>
                </c:pt>
              </c:numCache>
            </c:numRef>
          </c:val>
          <c:smooth val="0"/>
          <c:extLst>
            <c:ext xmlns:c16="http://schemas.microsoft.com/office/drawing/2014/chart" uri="{C3380CC4-5D6E-409C-BE32-E72D297353CC}">
              <c16:uniqueId val="{00000001-CF49-488E-BC86-F7D44BC23ED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506.48</c:v>
                </c:pt>
                <c:pt idx="1">
                  <c:v>501.09</c:v>
                </c:pt>
                <c:pt idx="2">
                  <c:v>499</c:v>
                </c:pt>
                <c:pt idx="3">
                  <c:v>481.3</c:v>
                </c:pt>
                <c:pt idx="4">
                  <c:v>442.4</c:v>
                </c:pt>
              </c:numCache>
            </c:numRef>
          </c:val>
          <c:extLst>
            <c:ext xmlns:c16="http://schemas.microsoft.com/office/drawing/2014/chart" uri="{C3380CC4-5D6E-409C-BE32-E72D297353CC}">
              <c16:uniqueId val="{00000000-4987-4B51-880E-C6D067A7F73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716.96</c:v>
                </c:pt>
                <c:pt idx="1">
                  <c:v>799.11</c:v>
                </c:pt>
                <c:pt idx="2">
                  <c:v>768.62</c:v>
                </c:pt>
                <c:pt idx="3">
                  <c:v>789.44</c:v>
                </c:pt>
                <c:pt idx="4">
                  <c:v>789.08</c:v>
                </c:pt>
              </c:numCache>
            </c:numRef>
          </c:val>
          <c:smooth val="0"/>
          <c:extLst>
            <c:ext xmlns:c16="http://schemas.microsoft.com/office/drawing/2014/chart" uri="{C3380CC4-5D6E-409C-BE32-E72D297353CC}">
              <c16:uniqueId val="{00000001-4987-4B51-880E-C6D067A7F73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100.61</c:v>
                </c:pt>
                <c:pt idx="1">
                  <c:v>96.22</c:v>
                </c:pt>
                <c:pt idx="2">
                  <c:v>98.52</c:v>
                </c:pt>
                <c:pt idx="3">
                  <c:v>95.75</c:v>
                </c:pt>
                <c:pt idx="4">
                  <c:v>91.14</c:v>
                </c:pt>
              </c:numCache>
            </c:numRef>
          </c:val>
          <c:extLst>
            <c:ext xmlns:c16="http://schemas.microsoft.com/office/drawing/2014/chart" uri="{C3380CC4-5D6E-409C-BE32-E72D297353CC}">
              <c16:uniqueId val="{00000000-9C9C-4154-B8D8-107F3BEEF92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88.09</c:v>
                </c:pt>
                <c:pt idx="1">
                  <c:v>87.69</c:v>
                </c:pt>
                <c:pt idx="2">
                  <c:v>88.06</c:v>
                </c:pt>
                <c:pt idx="3">
                  <c:v>87.29</c:v>
                </c:pt>
                <c:pt idx="4">
                  <c:v>88.25</c:v>
                </c:pt>
              </c:numCache>
            </c:numRef>
          </c:val>
          <c:smooth val="0"/>
          <c:extLst>
            <c:ext xmlns:c16="http://schemas.microsoft.com/office/drawing/2014/chart" uri="{C3380CC4-5D6E-409C-BE32-E72D297353CC}">
              <c16:uniqueId val="{00000001-9C9C-4154-B8D8-107F3BEEF92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95.88</c:v>
                </c:pt>
                <c:pt idx="1">
                  <c:v>106.08</c:v>
                </c:pt>
                <c:pt idx="2">
                  <c:v>102.21</c:v>
                </c:pt>
                <c:pt idx="3">
                  <c:v>104.58</c:v>
                </c:pt>
                <c:pt idx="4">
                  <c:v>109.91</c:v>
                </c:pt>
              </c:numCache>
            </c:numRef>
          </c:val>
          <c:extLst>
            <c:ext xmlns:c16="http://schemas.microsoft.com/office/drawing/2014/chart" uri="{C3380CC4-5D6E-409C-BE32-E72D297353CC}">
              <c16:uniqueId val="{00000000-3535-4C96-85B5-2355F4525D5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181.8</c:v>
                </c:pt>
                <c:pt idx="1">
                  <c:v>180.07</c:v>
                </c:pt>
                <c:pt idx="2">
                  <c:v>179.32</c:v>
                </c:pt>
                <c:pt idx="3">
                  <c:v>176.67</c:v>
                </c:pt>
                <c:pt idx="4">
                  <c:v>176.37</c:v>
                </c:pt>
              </c:numCache>
            </c:numRef>
          </c:val>
          <c:smooth val="0"/>
          <c:extLst>
            <c:ext xmlns:c16="http://schemas.microsoft.com/office/drawing/2014/chart" uri="{C3380CC4-5D6E-409C-BE32-E72D297353CC}">
              <c16:uniqueId val="{00000001-3535-4C96-85B5-2355F4525D5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59"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大竹市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26616</v>
      </c>
      <c r="AM8" s="51"/>
      <c r="AN8" s="51"/>
      <c r="AO8" s="51"/>
      <c r="AP8" s="51"/>
      <c r="AQ8" s="51"/>
      <c r="AR8" s="51"/>
      <c r="AS8" s="51"/>
      <c r="AT8" s="46">
        <f>データ!T6</f>
        <v>78.66</v>
      </c>
      <c r="AU8" s="46"/>
      <c r="AV8" s="46"/>
      <c r="AW8" s="46"/>
      <c r="AX8" s="46"/>
      <c r="AY8" s="46"/>
      <c r="AZ8" s="46"/>
      <c r="BA8" s="46"/>
      <c r="BB8" s="46">
        <f>データ!U6</f>
        <v>338.37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72.95</v>
      </c>
      <c r="J10" s="46"/>
      <c r="K10" s="46"/>
      <c r="L10" s="46"/>
      <c r="M10" s="46"/>
      <c r="N10" s="46"/>
      <c r="O10" s="46"/>
      <c r="P10" s="46">
        <f>データ!P6</f>
        <v>95.47</v>
      </c>
      <c r="Q10" s="46"/>
      <c r="R10" s="46"/>
      <c r="S10" s="46"/>
      <c r="T10" s="46"/>
      <c r="U10" s="46"/>
      <c r="V10" s="46"/>
      <c r="W10" s="46">
        <f>データ!Q6</f>
        <v>79.87</v>
      </c>
      <c r="X10" s="46"/>
      <c r="Y10" s="46"/>
      <c r="Z10" s="46"/>
      <c r="AA10" s="46"/>
      <c r="AB10" s="46"/>
      <c r="AC10" s="46"/>
      <c r="AD10" s="51">
        <f>データ!R6</f>
        <v>2801</v>
      </c>
      <c r="AE10" s="51"/>
      <c r="AF10" s="51"/>
      <c r="AG10" s="51"/>
      <c r="AH10" s="51"/>
      <c r="AI10" s="51"/>
      <c r="AJ10" s="51"/>
      <c r="AK10" s="2"/>
      <c r="AL10" s="51">
        <f>データ!V6</f>
        <v>25365</v>
      </c>
      <c r="AM10" s="51"/>
      <c r="AN10" s="51"/>
      <c r="AO10" s="51"/>
      <c r="AP10" s="51"/>
      <c r="AQ10" s="51"/>
      <c r="AR10" s="51"/>
      <c r="AS10" s="51"/>
      <c r="AT10" s="46">
        <f>データ!W6</f>
        <v>7.15</v>
      </c>
      <c r="AU10" s="46"/>
      <c r="AV10" s="46"/>
      <c r="AW10" s="46"/>
      <c r="AX10" s="46"/>
      <c r="AY10" s="46"/>
      <c r="AZ10" s="46"/>
      <c r="BA10" s="46"/>
      <c r="BB10" s="46">
        <f>データ!X6</f>
        <v>3547.55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dlajWI3/0HFZSLXML9gllZ3odpUFDbFRfG3SLgSuuoW3FLqlgdtLxE7WIIpzQ+TYS7EL/DpB/jkrzWDS3/j2rA==" saltValue="4MS+exZykB4r3+fQ9bFEZ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342114</v>
      </c>
      <c r="D6" s="33">
        <f t="shared" si="3"/>
        <v>46</v>
      </c>
      <c r="E6" s="33">
        <f t="shared" si="3"/>
        <v>17</v>
      </c>
      <c r="F6" s="33">
        <f t="shared" si="3"/>
        <v>1</v>
      </c>
      <c r="G6" s="33">
        <f t="shared" si="3"/>
        <v>0</v>
      </c>
      <c r="H6" s="33" t="str">
        <f t="shared" si="3"/>
        <v>広島県　大竹市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72.95</v>
      </c>
      <c r="P6" s="34">
        <f t="shared" si="3"/>
        <v>95.47</v>
      </c>
      <c r="Q6" s="34">
        <f t="shared" si="3"/>
        <v>79.87</v>
      </c>
      <c r="R6" s="34">
        <f t="shared" si="3"/>
        <v>2801</v>
      </c>
      <c r="S6" s="34">
        <f t="shared" si="3"/>
        <v>26616</v>
      </c>
      <c r="T6" s="34">
        <f t="shared" si="3"/>
        <v>78.66</v>
      </c>
      <c r="U6" s="34">
        <f t="shared" si="3"/>
        <v>338.37</v>
      </c>
      <c r="V6" s="34">
        <f t="shared" si="3"/>
        <v>25365</v>
      </c>
      <c r="W6" s="34">
        <f t="shared" si="3"/>
        <v>7.15</v>
      </c>
      <c r="X6" s="34">
        <f t="shared" si="3"/>
        <v>3547.55</v>
      </c>
      <c r="Y6" s="35">
        <f>IF(Y7="",NA(),Y7)</f>
        <v>109.8</v>
      </c>
      <c r="Z6" s="35">
        <f t="shared" ref="Z6:AH6" si="4">IF(Z7="",NA(),Z7)</f>
        <v>107.56</v>
      </c>
      <c r="AA6" s="35">
        <f t="shared" si="4"/>
        <v>108.11</v>
      </c>
      <c r="AB6" s="35">
        <f t="shared" si="4"/>
        <v>107.46</v>
      </c>
      <c r="AC6" s="35">
        <f t="shared" si="4"/>
        <v>105.82</v>
      </c>
      <c r="AD6" s="35">
        <f t="shared" si="4"/>
        <v>105.98</v>
      </c>
      <c r="AE6" s="35">
        <f t="shared" si="4"/>
        <v>105.53</v>
      </c>
      <c r="AF6" s="35">
        <f t="shared" si="4"/>
        <v>105.06</v>
      </c>
      <c r="AG6" s="35">
        <f t="shared" si="4"/>
        <v>106.81</v>
      </c>
      <c r="AH6" s="35">
        <f t="shared" si="4"/>
        <v>106.5</v>
      </c>
      <c r="AI6" s="34" t="str">
        <f>IF(AI7="","",IF(AI7="-","【-】","【"&amp;SUBSTITUTE(TEXT(AI7,"#,##0.00"),"-","△")&amp;"】"))</f>
        <v>【106.67】</v>
      </c>
      <c r="AJ6" s="34">
        <f>IF(AJ7="",NA(),AJ7)</f>
        <v>0</v>
      </c>
      <c r="AK6" s="34">
        <f t="shared" ref="AK6:AS6" si="5">IF(AK7="",NA(),AK7)</f>
        <v>0</v>
      </c>
      <c r="AL6" s="34">
        <f t="shared" si="5"/>
        <v>0</v>
      </c>
      <c r="AM6" s="34">
        <f t="shared" si="5"/>
        <v>0</v>
      </c>
      <c r="AN6" s="34">
        <f t="shared" si="5"/>
        <v>0</v>
      </c>
      <c r="AO6" s="35">
        <f t="shared" si="5"/>
        <v>41.15</v>
      </c>
      <c r="AP6" s="35">
        <f t="shared" si="5"/>
        <v>39.08</v>
      </c>
      <c r="AQ6" s="35">
        <f t="shared" si="5"/>
        <v>41.56</v>
      </c>
      <c r="AR6" s="35">
        <f t="shared" si="5"/>
        <v>34.4</v>
      </c>
      <c r="AS6" s="35">
        <f t="shared" si="5"/>
        <v>18.36</v>
      </c>
      <c r="AT6" s="34" t="str">
        <f>IF(AT7="","",IF(AT7="-","【-】","【"&amp;SUBSTITUTE(TEXT(AT7,"#,##0.00"),"-","△")&amp;"】"))</f>
        <v>【3.64】</v>
      </c>
      <c r="AU6" s="35">
        <f>IF(AU7="",NA(),AU7)</f>
        <v>164.66</v>
      </c>
      <c r="AV6" s="35">
        <f t="shared" ref="AV6:BD6" si="6">IF(AV7="",NA(),AV7)</f>
        <v>138.15</v>
      </c>
      <c r="AW6" s="35">
        <f t="shared" si="6"/>
        <v>186.84</v>
      </c>
      <c r="AX6" s="35">
        <f t="shared" si="6"/>
        <v>180.93</v>
      </c>
      <c r="AY6" s="35">
        <f t="shared" si="6"/>
        <v>238.59</v>
      </c>
      <c r="AZ6" s="35">
        <f t="shared" si="6"/>
        <v>88.12</v>
      </c>
      <c r="BA6" s="35">
        <f t="shared" si="6"/>
        <v>81.33</v>
      </c>
      <c r="BB6" s="35">
        <f t="shared" si="6"/>
        <v>80.81</v>
      </c>
      <c r="BC6" s="35">
        <f t="shared" si="6"/>
        <v>68.17</v>
      </c>
      <c r="BD6" s="35">
        <f t="shared" si="6"/>
        <v>55.6</v>
      </c>
      <c r="BE6" s="34" t="str">
        <f>IF(BE7="","",IF(BE7="-","【-】","【"&amp;SUBSTITUTE(TEXT(BE7,"#,##0.00"),"-","△")&amp;"】"))</f>
        <v>【67.52】</v>
      </c>
      <c r="BF6" s="35">
        <f>IF(BF7="",NA(),BF7)</f>
        <v>506.48</v>
      </c>
      <c r="BG6" s="35">
        <f t="shared" ref="BG6:BO6" si="7">IF(BG7="",NA(),BG7)</f>
        <v>501.09</v>
      </c>
      <c r="BH6" s="35">
        <f t="shared" si="7"/>
        <v>499</v>
      </c>
      <c r="BI6" s="35">
        <f t="shared" si="7"/>
        <v>481.3</v>
      </c>
      <c r="BJ6" s="35">
        <f t="shared" si="7"/>
        <v>442.4</v>
      </c>
      <c r="BK6" s="35">
        <f t="shared" si="7"/>
        <v>716.96</v>
      </c>
      <c r="BL6" s="35">
        <f t="shared" si="7"/>
        <v>799.11</v>
      </c>
      <c r="BM6" s="35">
        <f t="shared" si="7"/>
        <v>768.62</v>
      </c>
      <c r="BN6" s="35">
        <f t="shared" si="7"/>
        <v>789.44</v>
      </c>
      <c r="BO6" s="35">
        <f t="shared" si="7"/>
        <v>789.08</v>
      </c>
      <c r="BP6" s="34" t="str">
        <f>IF(BP7="","",IF(BP7="-","【-】","【"&amp;SUBSTITUTE(TEXT(BP7,"#,##0.00"),"-","△")&amp;"】"))</f>
        <v>【705.21】</v>
      </c>
      <c r="BQ6" s="35">
        <f>IF(BQ7="",NA(),BQ7)</f>
        <v>100.61</v>
      </c>
      <c r="BR6" s="35">
        <f t="shared" ref="BR6:BZ6" si="8">IF(BR7="",NA(),BR7)</f>
        <v>96.22</v>
      </c>
      <c r="BS6" s="35">
        <f t="shared" si="8"/>
        <v>98.52</v>
      </c>
      <c r="BT6" s="35">
        <f t="shared" si="8"/>
        <v>95.75</v>
      </c>
      <c r="BU6" s="35">
        <f t="shared" si="8"/>
        <v>91.14</v>
      </c>
      <c r="BV6" s="35">
        <f t="shared" si="8"/>
        <v>88.09</v>
      </c>
      <c r="BW6" s="35">
        <f t="shared" si="8"/>
        <v>87.69</v>
      </c>
      <c r="BX6" s="35">
        <f t="shared" si="8"/>
        <v>88.06</v>
      </c>
      <c r="BY6" s="35">
        <f t="shared" si="8"/>
        <v>87.29</v>
      </c>
      <c r="BZ6" s="35">
        <f t="shared" si="8"/>
        <v>88.25</v>
      </c>
      <c r="CA6" s="34" t="str">
        <f>IF(CA7="","",IF(CA7="-","【-】","【"&amp;SUBSTITUTE(TEXT(CA7,"#,##0.00"),"-","△")&amp;"】"))</f>
        <v>【98.96】</v>
      </c>
      <c r="CB6" s="35">
        <f>IF(CB7="",NA(),CB7)</f>
        <v>95.88</v>
      </c>
      <c r="CC6" s="35">
        <f t="shared" ref="CC6:CK6" si="9">IF(CC7="",NA(),CC7)</f>
        <v>106.08</v>
      </c>
      <c r="CD6" s="35">
        <f t="shared" si="9"/>
        <v>102.21</v>
      </c>
      <c r="CE6" s="35">
        <f t="shared" si="9"/>
        <v>104.58</v>
      </c>
      <c r="CF6" s="35">
        <f t="shared" si="9"/>
        <v>109.91</v>
      </c>
      <c r="CG6" s="35">
        <f t="shared" si="9"/>
        <v>181.8</v>
      </c>
      <c r="CH6" s="35">
        <f t="shared" si="9"/>
        <v>180.07</v>
      </c>
      <c r="CI6" s="35">
        <f t="shared" si="9"/>
        <v>179.32</v>
      </c>
      <c r="CJ6" s="35">
        <f t="shared" si="9"/>
        <v>176.67</v>
      </c>
      <c r="CK6" s="35">
        <f t="shared" si="9"/>
        <v>176.37</v>
      </c>
      <c r="CL6" s="34" t="str">
        <f>IF(CL7="","",IF(CL7="-","【-】","【"&amp;SUBSTITUTE(TEXT(CL7,"#,##0.00"),"-","△")&amp;"】"))</f>
        <v>【134.52】</v>
      </c>
      <c r="CM6" s="35">
        <f>IF(CM7="",NA(),CM7)</f>
        <v>72.94</v>
      </c>
      <c r="CN6" s="35">
        <f t="shared" ref="CN6:CV6" si="10">IF(CN7="",NA(),CN7)</f>
        <v>80.7</v>
      </c>
      <c r="CO6" s="35">
        <f t="shared" si="10"/>
        <v>73.849999999999994</v>
      </c>
      <c r="CP6" s="35">
        <f t="shared" si="10"/>
        <v>82.41</v>
      </c>
      <c r="CQ6" s="35">
        <f t="shared" si="10"/>
        <v>82.34</v>
      </c>
      <c r="CR6" s="35">
        <f t="shared" si="10"/>
        <v>59.35</v>
      </c>
      <c r="CS6" s="35">
        <f t="shared" si="10"/>
        <v>58.4</v>
      </c>
      <c r="CT6" s="35">
        <f t="shared" si="10"/>
        <v>58</v>
      </c>
      <c r="CU6" s="35">
        <f t="shared" si="10"/>
        <v>57.42</v>
      </c>
      <c r="CV6" s="35">
        <f t="shared" si="10"/>
        <v>56.72</v>
      </c>
      <c r="CW6" s="34" t="str">
        <f>IF(CW7="","",IF(CW7="-","【-】","【"&amp;SUBSTITUTE(TEXT(CW7,"#,##0.00"),"-","△")&amp;"】"))</f>
        <v>【59.57】</v>
      </c>
      <c r="CX6" s="35">
        <f>IF(CX7="",NA(),CX7)</f>
        <v>99.59</v>
      </c>
      <c r="CY6" s="35">
        <f t="shared" ref="CY6:DG6" si="11">IF(CY7="",NA(),CY7)</f>
        <v>99.52</v>
      </c>
      <c r="CZ6" s="35">
        <f t="shared" si="11"/>
        <v>99.57</v>
      </c>
      <c r="DA6" s="35">
        <f t="shared" si="11"/>
        <v>99.6</v>
      </c>
      <c r="DB6" s="35">
        <f t="shared" si="11"/>
        <v>99.62</v>
      </c>
      <c r="DC6" s="35">
        <f t="shared" si="11"/>
        <v>89.88</v>
      </c>
      <c r="DD6" s="35">
        <f t="shared" si="11"/>
        <v>89.68</v>
      </c>
      <c r="DE6" s="35">
        <f t="shared" si="11"/>
        <v>89.79</v>
      </c>
      <c r="DF6" s="35">
        <f t="shared" si="11"/>
        <v>90.42</v>
      </c>
      <c r="DG6" s="35">
        <f t="shared" si="11"/>
        <v>90.72</v>
      </c>
      <c r="DH6" s="34" t="str">
        <f>IF(DH7="","",IF(DH7="-","【-】","【"&amp;SUBSTITUTE(TEXT(DH7,"#,##0.00"),"-","△")&amp;"】"))</f>
        <v>【95.57】</v>
      </c>
      <c r="DI6" s="35">
        <f>IF(DI7="",NA(),DI7)</f>
        <v>37.36</v>
      </c>
      <c r="DJ6" s="35">
        <f t="shared" ref="DJ6:DR6" si="12">IF(DJ7="",NA(),DJ7)</f>
        <v>38.979999999999997</v>
      </c>
      <c r="DK6" s="35">
        <f t="shared" si="12"/>
        <v>41.87</v>
      </c>
      <c r="DL6" s="35">
        <f t="shared" si="12"/>
        <v>43.82</v>
      </c>
      <c r="DM6" s="35">
        <f t="shared" si="12"/>
        <v>46.77</v>
      </c>
      <c r="DN6" s="35">
        <f t="shared" si="12"/>
        <v>27.12</v>
      </c>
      <c r="DO6" s="35">
        <f t="shared" si="12"/>
        <v>29.5</v>
      </c>
      <c r="DP6" s="35">
        <f t="shared" si="12"/>
        <v>30.6</v>
      </c>
      <c r="DQ6" s="35">
        <f t="shared" si="12"/>
        <v>29.23</v>
      </c>
      <c r="DR6" s="35">
        <f t="shared" si="12"/>
        <v>20.78</v>
      </c>
      <c r="DS6" s="34" t="str">
        <f>IF(DS7="","",IF(DS7="-","【-】","【"&amp;SUBSTITUTE(TEXT(DS7,"#,##0.00"),"-","△")&amp;"】"))</f>
        <v>【36.52】</v>
      </c>
      <c r="DT6" s="35">
        <f>IF(DT7="",NA(),DT7)</f>
        <v>0.82</v>
      </c>
      <c r="DU6" s="35">
        <f t="shared" ref="DU6:EC6" si="13">IF(DU7="",NA(),DU7)</f>
        <v>1.25</v>
      </c>
      <c r="DV6" s="35">
        <f t="shared" si="13"/>
        <v>2.35</v>
      </c>
      <c r="DW6" s="35">
        <f t="shared" si="13"/>
        <v>2.9</v>
      </c>
      <c r="DX6" s="35">
        <f t="shared" si="13"/>
        <v>5.32</v>
      </c>
      <c r="DY6" s="35">
        <f t="shared" si="13"/>
        <v>1.93</v>
      </c>
      <c r="DZ6" s="35">
        <f t="shared" si="13"/>
        <v>1.92</v>
      </c>
      <c r="EA6" s="35">
        <f t="shared" si="13"/>
        <v>1.83</v>
      </c>
      <c r="EB6" s="35">
        <f t="shared" si="13"/>
        <v>1.37</v>
      </c>
      <c r="EC6" s="35">
        <f t="shared" si="13"/>
        <v>1.34</v>
      </c>
      <c r="ED6" s="34" t="str">
        <f>IF(ED7="","",IF(ED7="-","【-】","【"&amp;SUBSTITUTE(TEXT(ED7,"#,##0.00"),"-","△")&amp;"】"))</f>
        <v>【5.72】</v>
      </c>
      <c r="EE6" s="34">
        <f>IF(EE7="",NA(),EE7)</f>
        <v>0</v>
      </c>
      <c r="EF6" s="34">
        <f t="shared" ref="EF6:EN6" si="14">IF(EF7="",NA(),EF7)</f>
        <v>0</v>
      </c>
      <c r="EG6" s="34">
        <f t="shared" si="14"/>
        <v>0</v>
      </c>
      <c r="EH6" s="34">
        <f t="shared" si="14"/>
        <v>0</v>
      </c>
      <c r="EI6" s="34">
        <f t="shared" si="14"/>
        <v>0</v>
      </c>
      <c r="EJ6" s="35">
        <f t="shared" si="14"/>
        <v>0.19</v>
      </c>
      <c r="EK6" s="35">
        <f t="shared" si="14"/>
        <v>0.23</v>
      </c>
      <c r="EL6" s="35">
        <f t="shared" si="14"/>
        <v>0.21</v>
      </c>
      <c r="EM6" s="35">
        <f t="shared" si="14"/>
        <v>0.17</v>
      </c>
      <c r="EN6" s="35">
        <f t="shared" si="14"/>
        <v>0.15</v>
      </c>
      <c r="EO6" s="34" t="str">
        <f>IF(EO7="","",IF(EO7="-","【-】","【"&amp;SUBSTITUTE(TEXT(EO7,"#,##0.00"),"-","△")&amp;"】"))</f>
        <v>【0.30】</v>
      </c>
    </row>
    <row r="7" spans="1:148" s="36" customFormat="1" x14ac:dyDescent="0.15">
      <c r="A7" s="28"/>
      <c r="B7" s="37">
        <v>2020</v>
      </c>
      <c r="C7" s="37">
        <v>342114</v>
      </c>
      <c r="D7" s="37">
        <v>46</v>
      </c>
      <c r="E7" s="37">
        <v>17</v>
      </c>
      <c r="F7" s="37">
        <v>1</v>
      </c>
      <c r="G7" s="37">
        <v>0</v>
      </c>
      <c r="H7" s="37" t="s">
        <v>96</v>
      </c>
      <c r="I7" s="37" t="s">
        <v>97</v>
      </c>
      <c r="J7" s="37" t="s">
        <v>98</v>
      </c>
      <c r="K7" s="37" t="s">
        <v>99</v>
      </c>
      <c r="L7" s="37" t="s">
        <v>100</v>
      </c>
      <c r="M7" s="37" t="s">
        <v>101</v>
      </c>
      <c r="N7" s="38" t="s">
        <v>102</v>
      </c>
      <c r="O7" s="38">
        <v>72.95</v>
      </c>
      <c r="P7" s="38">
        <v>95.47</v>
      </c>
      <c r="Q7" s="38">
        <v>79.87</v>
      </c>
      <c r="R7" s="38">
        <v>2801</v>
      </c>
      <c r="S7" s="38">
        <v>26616</v>
      </c>
      <c r="T7" s="38">
        <v>78.66</v>
      </c>
      <c r="U7" s="38">
        <v>338.37</v>
      </c>
      <c r="V7" s="38">
        <v>25365</v>
      </c>
      <c r="W7" s="38">
        <v>7.15</v>
      </c>
      <c r="X7" s="38">
        <v>3547.55</v>
      </c>
      <c r="Y7" s="38">
        <v>109.8</v>
      </c>
      <c r="Z7" s="38">
        <v>107.56</v>
      </c>
      <c r="AA7" s="38">
        <v>108.11</v>
      </c>
      <c r="AB7" s="38">
        <v>107.46</v>
      </c>
      <c r="AC7" s="38">
        <v>105.82</v>
      </c>
      <c r="AD7" s="38">
        <v>105.98</v>
      </c>
      <c r="AE7" s="38">
        <v>105.53</v>
      </c>
      <c r="AF7" s="38">
        <v>105.06</v>
      </c>
      <c r="AG7" s="38">
        <v>106.81</v>
      </c>
      <c r="AH7" s="38">
        <v>106.5</v>
      </c>
      <c r="AI7" s="38">
        <v>106.67</v>
      </c>
      <c r="AJ7" s="38">
        <v>0</v>
      </c>
      <c r="AK7" s="38">
        <v>0</v>
      </c>
      <c r="AL7" s="38">
        <v>0</v>
      </c>
      <c r="AM7" s="38">
        <v>0</v>
      </c>
      <c r="AN7" s="38">
        <v>0</v>
      </c>
      <c r="AO7" s="38">
        <v>41.15</v>
      </c>
      <c r="AP7" s="38">
        <v>39.08</v>
      </c>
      <c r="AQ7" s="38">
        <v>41.56</v>
      </c>
      <c r="AR7" s="38">
        <v>34.4</v>
      </c>
      <c r="AS7" s="38">
        <v>18.36</v>
      </c>
      <c r="AT7" s="38">
        <v>3.64</v>
      </c>
      <c r="AU7" s="38">
        <v>164.66</v>
      </c>
      <c r="AV7" s="38">
        <v>138.15</v>
      </c>
      <c r="AW7" s="38">
        <v>186.84</v>
      </c>
      <c r="AX7" s="38">
        <v>180.93</v>
      </c>
      <c r="AY7" s="38">
        <v>238.59</v>
      </c>
      <c r="AZ7" s="38">
        <v>88.12</v>
      </c>
      <c r="BA7" s="38">
        <v>81.33</v>
      </c>
      <c r="BB7" s="38">
        <v>80.81</v>
      </c>
      <c r="BC7" s="38">
        <v>68.17</v>
      </c>
      <c r="BD7" s="38">
        <v>55.6</v>
      </c>
      <c r="BE7" s="38">
        <v>67.52</v>
      </c>
      <c r="BF7" s="38">
        <v>506.48</v>
      </c>
      <c r="BG7" s="38">
        <v>501.09</v>
      </c>
      <c r="BH7" s="38">
        <v>499</v>
      </c>
      <c r="BI7" s="38">
        <v>481.3</v>
      </c>
      <c r="BJ7" s="38">
        <v>442.4</v>
      </c>
      <c r="BK7" s="38">
        <v>716.96</v>
      </c>
      <c r="BL7" s="38">
        <v>799.11</v>
      </c>
      <c r="BM7" s="38">
        <v>768.62</v>
      </c>
      <c r="BN7" s="38">
        <v>789.44</v>
      </c>
      <c r="BO7" s="38">
        <v>789.08</v>
      </c>
      <c r="BP7" s="38">
        <v>705.21</v>
      </c>
      <c r="BQ7" s="38">
        <v>100.61</v>
      </c>
      <c r="BR7" s="38">
        <v>96.22</v>
      </c>
      <c r="BS7" s="38">
        <v>98.52</v>
      </c>
      <c r="BT7" s="38">
        <v>95.75</v>
      </c>
      <c r="BU7" s="38">
        <v>91.14</v>
      </c>
      <c r="BV7" s="38">
        <v>88.09</v>
      </c>
      <c r="BW7" s="38">
        <v>87.69</v>
      </c>
      <c r="BX7" s="38">
        <v>88.06</v>
      </c>
      <c r="BY7" s="38">
        <v>87.29</v>
      </c>
      <c r="BZ7" s="38">
        <v>88.25</v>
      </c>
      <c r="CA7" s="38">
        <v>98.96</v>
      </c>
      <c r="CB7" s="38">
        <v>95.88</v>
      </c>
      <c r="CC7" s="38">
        <v>106.08</v>
      </c>
      <c r="CD7" s="38">
        <v>102.21</v>
      </c>
      <c r="CE7" s="38">
        <v>104.58</v>
      </c>
      <c r="CF7" s="38">
        <v>109.91</v>
      </c>
      <c r="CG7" s="38">
        <v>181.8</v>
      </c>
      <c r="CH7" s="38">
        <v>180.07</v>
      </c>
      <c r="CI7" s="38">
        <v>179.32</v>
      </c>
      <c r="CJ7" s="38">
        <v>176.67</v>
      </c>
      <c r="CK7" s="38">
        <v>176.37</v>
      </c>
      <c r="CL7" s="38">
        <v>134.52000000000001</v>
      </c>
      <c r="CM7" s="38">
        <v>72.94</v>
      </c>
      <c r="CN7" s="38">
        <v>80.7</v>
      </c>
      <c r="CO7" s="38">
        <v>73.849999999999994</v>
      </c>
      <c r="CP7" s="38">
        <v>82.41</v>
      </c>
      <c r="CQ7" s="38">
        <v>82.34</v>
      </c>
      <c r="CR7" s="38">
        <v>59.35</v>
      </c>
      <c r="CS7" s="38">
        <v>58.4</v>
      </c>
      <c r="CT7" s="38">
        <v>58</v>
      </c>
      <c r="CU7" s="38">
        <v>57.42</v>
      </c>
      <c r="CV7" s="38">
        <v>56.72</v>
      </c>
      <c r="CW7" s="38">
        <v>59.57</v>
      </c>
      <c r="CX7" s="38">
        <v>99.59</v>
      </c>
      <c r="CY7" s="38">
        <v>99.52</v>
      </c>
      <c r="CZ7" s="38">
        <v>99.57</v>
      </c>
      <c r="DA7" s="38">
        <v>99.6</v>
      </c>
      <c r="DB7" s="38">
        <v>99.62</v>
      </c>
      <c r="DC7" s="38">
        <v>89.88</v>
      </c>
      <c r="DD7" s="38">
        <v>89.68</v>
      </c>
      <c r="DE7" s="38">
        <v>89.79</v>
      </c>
      <c r="DF7" s="38">
        <v>90.42</v>
      </c>
      <c r="DG7" s="38">
        <v>90.72</v>
      </c>
      <c r="DH7" s="38">
        <v>95.57</v>
      </c>
      <c r="DI7" s="38">
        <v>37.36</v>
      </c>
      <c r="DJ7" s="38">
        <v>38.979999999999997</v>
      </c>
      <c r="DK7" s="38">
        <v>41.87</v>
      </c>
      <c r="DL7" s="38">
        <v>43.82</v>
      </c>
      <c r="DM7" s="38">
        <v>46.77</v>
      </c>
      <c r="DN7" s="38">
        <v>27.12</v>
      </c>
      <c r="DO7" s="38">
        <v>29.5</v>
      </c>
      <c r="DP7" s="38">
        <v>30.6</v>
      </c>
      <c r="DQ7" s="38">
        <v>29.23</v>
      </c>
      <c r="DR7" s="38">
        <v>20.78</v>
      </c>
      <c r="DS7" s="38">
        <v>36.520000000000003</v>
      </c>
      <c r="DT7" s="38">
        <v>0.82</v>
      </c>
      <c r="DU7" s="38">
        <v>1.25</v>
      </c>
      <c r="DV7" s="38">
        <v>2.35</v>
      </c>
      <c r="DW7" s="38">
        <v>2.9</v>
      </c>
      <c r="DX7" s="38">
        <v>5.32</v>
      </c>
      <c r="DY7" s="38">
        <v>1.93</v>
      </c>
      <c r="DZ7" s="38">
        <v>1.92</v>
      </c>
      <c r="EA7" s="38">
        <v>1.83</v>
      </c>
      <c r="EB7" s="38">
        <v>1.37</v>
      </c>
      <c r="EC7" s="38">
        <v>1.34</v>
      </c>
      <c r="ED7" s="38">
        <v>5.72</v>
      </c>
      <c r="EE7" s="38">
        <v>0</v>
      </c>
      <c r="EF7" s="38">
        <v>0</v>
      </c>
      <c r="EG7" s="38">
        <v>0</v>
      </c>
      <c r="EH7" s="38">
        <v>0</v>
      </c>
      <c r="EI7" s="38">
        <v>0</v>
      </c>
      <c r="EJ7" s="38">
        <v>0.19</v>
      </c>
      <c r="EK7" s="38">
        <v>0.23</v>
      </c>
      <c r="EL7" s="38">
        <v>0.21</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000752 横峰　路子</cp:lastModifiedBy>
  <dcterms:created xsi:type="dcterms:W3CDTF">2021-12-03T07:17:27Z</dcterms:created>
  <dcterms:modified xsi:type="dcterms:W3CDTF">2022-01-28T01:12:14Z</dcterms:modified>
  <cp:category/>
</cp:coreProperties>
</file>