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文書：02財政係\R03\4308決算\02地方財政状況調査表(30年)\01 公営企業関係\01 県通知等（上下水道課へ転送する）\040111 安芸高田市【0201〆】公営企業に係る経営比較分析表（R2年度決算）の分析等について（依頼）\03 回答\"/>
    </mc:Choice>
  </mc:AlternateContent>
  <workbookProtection workbookAlgorithmName="SHA-512" workbookHashValue="Fys2Y1EjOmqZONJNdq2MsDWa5OCt+utK05wtqLqVfEcm41U5d972S0rU57APSWuQFFbIh0ZugtvT5SM/mPurow==" workbookSaltValue="3nJTzLQCHrAvSWk1YJS9IA==" workbookSpinCount="100000" lockStructure="1"/>
  <bookViews>
    <workbookView xWindow="0" yWindow="0" windowWidth="19200" windowHeight="1062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G85" i="4"/>
  <c r="F85" i="4"/>
  <c r="E85" i="4"/>
  <c r="AT10" i="4"/>
  <c r="AL10" i="4"/>
  <c r="AD10" i="4"/>
  <c r="W10" i="4"/>
  <c r="I10" i="4"/>
  <c r="B10" i="4"/>
  <c r="BB8" i="4"/>
  <c r="AL8" i="4"/>
  <c r="AD8" i="4"/>
  <c r="P8" i="4"/>
  <c r="I8" i="4"/>
  <c r="B8" i="4"/>
</calcChain>
</file>

<file path=xl/sharedStrings.xml><?xml version="1.0" encoding="utf-8"?>
<sst xmlns="http://schemas.openxmlformats.org/spreadsheetml/2006/main" count="319" uniqueCount="115">
  <si>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</si>
  <si>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</si>
  <si>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</si>
  <si>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</si>
  <si>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</si>
  <si>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</si>
  <si>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</si>
  <si>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</si>
  <si>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</si>
  <si>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</si>
  <si>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</si>
  <si>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</si>
  <si>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</si>
  <si>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</si>
  <si>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</si>
  <si>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</si>
  <si>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</si>
  <si>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</si>
  <si>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</si>
  <si>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</si>
  <si>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</si>
  <si>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</si>
  <si>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</si>
  <si>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</si>
  <si>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</si>
  <si>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</si>
  <si>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</si>
  <si>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</si>
  <si>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</si>
  <si>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</si>
  <si>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</si>
  <si>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</si>
  <si>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</si>
  <si>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</si>
  <si>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</si>
  <si>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</si>
  <si>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</si>
  <si>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</si>
  <si>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</si>
  <si>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</si>
  <si>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</si>
  <si>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</si>
  <si>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</si>
  <si>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</si>
  <si>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</si>
  <si>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</si>
  <si>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</si>
  <si>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</si>
  <si>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</si>
  <si>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</si>
  <si>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</si>
  <si>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</si>
  <si>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</si>
  <si>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</si>
  <si>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</si>
  <si>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</si>
  <si>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</si>
  <si>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</si>
  <si>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</si>
  <si>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</si>
  <si>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</si>
  <si>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</si>
  <si>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</si>
  <si>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</si>
  <si>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</si>
  <si>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</si>
  <si>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</si>
  <si>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</si>
  <si>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</si>
  <si>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</si>
  <si>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</si>
  <si>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</si>
  <si>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</si>
  <si>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</si>
  <si>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</si>
  <si>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</si>
  <si>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</si>
  <si>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</si>
  <si>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</si>
  <si>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</si>
  <si>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</si>
  <si>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</si>
  <si>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</si>
  <si>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</si>
  <si>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</si>
  <si>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</si>
  <si>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</si>
  <si>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</si>
  <si>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</si>
  <si>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</si>
  <si>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</si>
  <si>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</si>
  <si>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</si>
  <si>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</si>
  <si>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</si>
  <si>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安芸高田市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</si>
  <si>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</si>
  <si>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</si>
  <si>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</si>
  <si>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</si>
  <si>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</si>
  <si>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</si>
  <si>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</si>
  <si>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</si>
  <si>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</si>
  <si>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</si>
  <si>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</si>
  <si>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</si>
  <si>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</si>
  <si>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</si>
  <si>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</si>
  <si>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</si>
  <si>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平成6年度から供用を開始し、向原浄化センターは供用開始後25年を経過している。当施設は長寿命化計画を策定し平成29年度から令和2年度の5年間で対策事業を実施した。他の地区・施設についても施設の老朽化や耐用年数を考慮し、地区ごとにストックマネジメント計画により、計画的な更新を実施していく。</t>
    <phoneticPr fontId="4"/>
  </si>
  <si>
    <t>　平成28年度から年次更新している経営戦略から経営状況を把握し、事業の継続を目的として効率性・健全性を高めていく。
　また、加入促進による水洗化率の向上や使用料改定による収入の確保に努めていく。施設については、老朽化する施設や機器を維持管理面からの視点を併せ計画的かつ効率的な更新を実施していく必要がある。</t>
    <phoneticPr fontId="4"/>
  </si>
  <si>
    <t>　R2年度から、公共下水道および特定環境保全公共下水道を、下水道事業に統合した。このため、当年度数値のみの記載となっている。
　単年度の収支を表す「①経常収支比率」は115.53%であるが、これは向原浄化センター長寿命化対策工事の最終年度であったため施設修繕費用が少なかったものと考えられる。
　経費を使用料でどの程度賄えているかを表した「⑤経費回収率」は、71.39%で(前年度数値87.28%)で前年度より大きく下降している。1㎥当たりの処理に要した費用を示す「⑥汚水処理原価」は283.58円で(前年度222.32円)で大きく増加している。また、施設の一日の処理能力に対する平均処理水量の割合を示した「⑦施設利用率」は、53.89%(前年度46.08%)で上昇傾向にある。
　これらの要因には、処理区域内人口の減少に加え、使用料で回収すべき経費を使用料で賄えられていないため、使用料以外の他会計補助金にたよった経営になっているものと考える。
　今後、施設の更新費用等の増加が予想されるなか、適正な使用料収入の確保と汚水処理経費の削減が必要である。</t>
    <rPh sb="76" eb="78">
      <t>ケイジョウ</t>
    </rPh>
    <rPh sb="99" eb="101">
      <t>ムカイハラ</t>
    </rPh>
    <rPh sb="101" eb="103">
      <t>ジョウカ</t>
    </rPh>
    <rPh sb="107" eb="111">
      <t>チョウジュミョウカ</t>
    </rPh>
    <rPh sb="111" eb="113">
      <t>タイサク</t>
    </rPh>
    <rPh sb="113" eb="115">
      <t>コウジ</t>
    </rPh>
    <rPh sb="116" eb="118">
      <t>サイシュウ</t>
    </rPh>
    <rPh sb="118" eb="120">
      <t>ネンド</t>
    </rPh>
    <rPh sb="126" eb="128">
      <t>シセツ</t>
    </rPh>
    <rPh sb="128" eb="130">
      <t>シュウゼン</t>
    </rPh>
    <rPh sb="130" eb="132">
      <t>ヒヨウ</t>
    </rPh>
    <rPh sb="133" eb="134">
      <t>スク</t>
    </rPh>
    <rPh sb="141" eb="142">
      <t>カンガ</t>
    </rPh>
    <rPh sb="188" eb="189">
      <t>ゼン</t>
    </rPh>
    <rPh sb="191" eb="193">
      <t>スウチ</t>
    </rPh>
    <rPh sb="209" eb="211">
      <t>カコウ</t>
    </rPh>
    <rPh sb="249" eb="250">
      <t>エン</t>
    </rPh>
    <rPh sb="252" eb="255">
      <t>ゼンネンド</t>
    </rPh>
    <rPh sb="264" eb="265">
      <t>オオ</t>
    </rPh>
    <rPh sb="267" eb="269">
      <t>ゾウカ</t>
    </rPh>
    <rPh sb="321" eb="324">
      <t>ゼンネンド</t>
    </rPh>
    <rPh sb="332" eb="334">
      <t>ジョウショウ</t>
    </rPh>
    <rPh sb="351" eb="353">
      <t>ショリ</t>
    </rPh>
    <rPh sb="353" eb="355">
      <t>クイキ</t>
    </rPh>
    <rPh sb="355" eb="356">
      <t>ナイ</t>
    </rPh>
    <rPh sb="356" eb="358">
      <t>ジンコウ</t>
    </rPh>
    <rPh sb="359" eb="361">
      <t>ゲンショウ</t>
    </rPh>
    <rPh sb="362" eb="363">
      <t>クワ</t>
    </rPh>
    <rPh sb="365" eb="368">
      <t>シヨウリョウ</t>
    </rPh>
    <rPh sb="369" eb="371">
      <t>カイシュウ</t>
    </rPh>
    <rPh sb="374" eb="376">
      <t>ケイヒ</t>
    </rPh>
    <rPh sb="377" eb="380">
      <t>シヨウリョウ</t>
    </rPh>
    <rPh sb="381" eb="382">
      <t>マカナ</t>
    </rPh>
    <rPh sb="392" eb="395">
      <t>シヨウリョウ</t>
    </rPh>
    <rPh sb="395" eb="397">
      <t>イガイ</t>
    </rPh>
    <rPh sb="398" eb="399">
      <t>タ</t>
    </rPh>
    <rPh sb="399" eb="401">
      <t>カイケイ</t>
    </rPh>
    <rPh sb="401" eb="404">
      <t>ホジョキン</t>
    </rPh>
    <rPh sb="409" eb="411">
      <t>ケイエイ</t>
    </rPh>
    <rPh sb="420" eb="421">
      <t>カンガ</t>
    </rPh>
    <rPh sb="426" eb="428">
      <t>コンゴ</t>
    </rPh>
    <rPh sb="429" eb="431">
      <t>シセツ</t>
    </rPh>
    <rPh sb="432" eb="434">
      <t>コウシン</t>
    </rPh>
    <rPh sb="434" eb="436">
      <t>ヒヨウ</t>
    </rPh>
    <rPh sb="436" eb="437">
      <t>トウ</t>
    </rPh>
    <rPh sb="438" eb="440">
      <t>ゾウカ</t>
    </rPh>
    <rPh sb="441" eb="443">
      <t>ヨソウ</t>
    </rPh>
    <rPh sb="449" eb="451">
      <t>テキセイ</t>
    </rPh>
    <rPh sb="452" eb="455">
      <t>シヨウリョウ</t>
    </rPh>
    <rPh sb="455" eb="457">
      <t>シュウニュウ</t>
    </rPh>
    <rPh sb="458" eb="460">
      <t>カクホ</t>
    </rPh>
    <rPh sb="461" eb="463">
      <t>オスイ</t>
    </rPh>
    <rPh sb="463" eb="465">
      <t>ショリ</t>
    </rPh>
    <rPh sb="465" eb="467">
      <t>ケイヒ</t>
    </rPh>
    <rPh sb="468" eb="470">
      <t>サクゲン</t>
    </rPh>
    <rPh sb="471" eb="473">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</si>
</sst>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36A5-42D8-A330-21BCF66AE65C}"/>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0.39</c:v>
                </c:pt>
              </c:numCache>
            </c:numRef>
          </c:val>
          <c:smooth val="0"/>
          <c:extLst>
            <c:ext xmlns:c16="http://schemas.microsoft.com/office/drawing/2014/chart" uri="{C3380CC4-5D6E-409C-BE32-E72D297353CC}">
              <c16:uniqueId val="{00000001-36A5-42D8-A330-21BCF66AE65C}"/>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53.89</c:v>
                </c:pt>
              </c:numCache>
            </c:numRef>
          </c:val>
          <c:extLst>
            <c:ext xmlns:c16="http://schemas.microsoft.com/office/drawing/2014/chart" uri="{C3380CC4-5D6E-409C-BE32-E72D297353CC}">
              <c16:uniqueId val="{00000000-06D5-4A12-804C-D97FB6C73C7E}"/>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42.4</c:v>
                </c:pt>
              </c:numCache>
            </c:numRef>
          </c:val>
          <c:smooth val="0"/>
          <c:extLst>
            <c:ext xmlns:c16="http://schemas.microsoft.com/office/drawing/2014/chart" uri="{C3380CC4-5D6E-409C-BE32-E72D297353CC}">
              <c16:uniqueId val="{00000001-06D5-4A12-804C-D97FB6C73C7E}"/>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84.67</c:v>
                </c:pt>
              </c:numCache>
            </c:numRef>
          </c:val>
          <c:extLst>
            <c:ext xmlns:c16="http://schemas.microsoft.com/office/drawing/2014/chart" uri="{C3380CC4-5D6E-409C-BE32-E72D297353CC}">
              <c16:uniqueId val="{00000000-F25F-4966-B6A6-30F3078873BE}"/>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84.19</c:v>
                </c:pt>
              </c:numCache>
            </c:numRef>
          </c:val>
          <c:smooth val="0"/>
          <c:extLst>
            <c:ext xmlns:c16="http://schemas.microsoft.com/office/drawing/2014/chart" uri="{C3380CC4-5D6E-409C-BE32-E72D297353CC}">
              <c16:uniqueId val="{00000001-F25F-4966-B6A6-30F3078873BE}"/>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115.53</c:v>
                </c:pt>
              </c:numCache>
            </c:numRef>
          </c:val>
          <c:extLst>
            <c:ext xmlns:c16="http://schemas.microsoft.com/office/drawing/2014/chart" uri="{C3380CC4-5D6E-409C-BE32-E72D297353CC}">
              <c16:uniqueId val="{00000000-9063-4234-AF92-0D36B9CBBAE1}"/>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105.78</c:v>
                </c:pt>
              </c:numCache>
            </c:numRef>
          </c:val>
          <c:smooth val="0"/>
          <c:extLst>
            <c:ext xmlns:c16="http://schemas.microsoft.com/office/drawing/2014/chart" uri="{C3380CC4-5D6E-409C-BE32-E72D297353CC}">
              <c16:uniqueId val="{00000001-9063-4234-AF92-0D36B9CBBAE1}"/>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42.27</c:v>
                </c:pt>
              </c:numCache>
            </c:numRef>
          </c:val>
          <c:extLst>
            <c:ext xmlns:c16="http://schemas.microsoft.com/office/drawing/2014/chart" uri="{C3380CC4-5D6E-409C-BE32-E72D297353CC}">
              <c16:uniqueId val="{00000000-AEAF-487C-B144-A2CD936339D6}"/>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21.36</c:v>
                </c:pt>
              </c:numCache>
            </c:numRef>
          </c:val>
          <c:smooth val="0"/>
          <c:extLst>
            <c:ext xmlns:c16="http://schemas.microsoft.com/office/drawing/2014/chart" uri="{C3380CC4-5D6E-409C-BE32-E72D297353CC}">
              <c16:uniqueId val="{00000001-AEAF-487C-B144-A2CD936339D6}"/>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8966-433F-85CA-9E3A33C6769E}"/>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0.01</c:v>
                </c:pt>
              </c:numCache>
            </c:numRef>
          </c:val>
          <c:smooth val="0"/>
          <c:extLst>
            <c:ext xmlns:c16="http://schemas.microsoft.com/office/drawing/2014/chart" uri="{C3380CC4-5D6E-409C-BE32-E72D297353CC}">
              <c16:uniqueId val="{00000001-8966-433F-85CA-9E3A33C6769E}"/>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2C6C-408A-89CE-FFB9199B647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63.96</c:v>
                </c:pt>
              </c:numCache>
            </c:numRef>
          </c:val>
          <c:smooth val="0"/>
          <c:extLst>
            <c:ext xmlns:c16="http://schemas.microsoft.com/office/drawing/2014/chart" uri="{C3380CC4-5D6E-409C-BE32-E72D297353CC}">
              <c16:uniqueId val="{00000001-2C6C-408A-89CE-FFB9199B647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60.89</c:v>
                </c:pt>
              </c:numCache>
            </c:numRef>
          </c:val>
          <c:extLst>
            <c:ext xmlns:c16="http://schemas.microsoft.com/office/drawing/2014/chart" uri="{C3380CC4-5D6E-409C-BE32-E72D297353CC}">
              <c16:uniqueId val="{00000000-0C26-44F3-8979-64AAF2153C97}"/>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44.24</c:v>
                </c:pt>
              </c:numCache>
            </c:numRef>
          </c:val>
          <c:smooth val="0"/>
          <c:extLst>
            <c:ext xmlns:c16="http://schemas.microsoft.com/office/drawing/2014/chart" uri="{C3380CC4-5D6E-409C-BE32-E72D297353CC}">
              <c16:uniqueId val="{00000001-0C26-44F3-8979-64AAF2153C97}"/>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8114-498F-A2F5-84420CA1BAE0}"/>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1258.43</c:v>
                </c:pt>
              </c:numCache>
            </c:numRef>
          </c:val>
          <c:smooth val="0"/>
          <c:extLst>
            <c:ext xmlns:c16="http://schemas.microsoft.com/office/drawing/2014/chart" uri="{C3380CC4-5D6E-409C-BE32-E72D297353CC}">
              <c16:uniqueId val="{00000001-8114-498F-A2F5-84420CA1BAE0}"/>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71.39</c:v>
                </c:pt>
              </c:numCache>
            </c:numRef>
          </c:val>
          <c:extLst>
            <c:ext xmlns:c16="http://schemas.microsoft.com/office/drawing/2014/chart" uri="{C3380CC4-5D6E-409C-BE32-E72D297353CC}">
              <c16:uniqueId val="{00000000-5089-4A6E-A9AD-313FC224566F}"/>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73.36</c:v>
                </c:pt>
              </c:numCache>
            </c:numRef>
          </c:val>
          <c:smooth val="0"/>
          <c:extLst>
            <c:ext xmlns:c16="http://schemas.microsoft.com/office/drawing/2014/chart" uri="{C3380CC4-5D6E-409C-BE32-E72D297353CC}">
              <c16:uniqueId val="{00000001-5089-4A6E-A9AD-313FC224566F}"/>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283.58</c:v>
                </c:pt>
              </c:numCache>
            </c:numRef>
          </c:val>
          <c:extLst>
            <c:ext xmlns:c16="http://schemas.microsoft.com/office/drawing/2014/chart" uri="{C3380CC4-5D6E-409C-BE32-E72D297353CC}">
              <c16:uniqueId val="{00000000-CA32-48D4-AF45-555D8108566C}"/>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224.88</c:v>
                </c:pt>
              </c:numCache>
            </c:numRef>
          </c:val>
          <c:smooth val="0"/>
          <c:extLst>
            <c:ext xmlns:c16="http://schemas.microsoft.com/office/drawing/2014/chart" uri="{C3380CC4-5D6E-409C-BE32-E72D297353CC}">
              <c16:uniqueId val="{00000001-CA32-48D4-AF45-555D8108566C}"/>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【61.55】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Y10" zoomScale="80" zoomScaleNormal="8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375" bestFit="1" customWidth="1"/>
    <col min="81" max="82" width="4.37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広島県　安芸高田市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tr">
        <f>データ!$M$6</f>
        <v>非設置</v>
      </c>
      <c r="AE8" s="73"/>
      <c r="AF8" s="73"/>
      <c r="AG8" s="73"/>
      <c r="AH8" s="73"/>
      <c r="AI8" s="73"/>
      <c r="AJ8" s="73"/>
      <c r="AK8" s="3"/>
      <c r="AL8" s="69">
        <f>データ!S6</f>
        <v>28044</v>
      </c>
      <c r="AM8" s="69"/>
      <c r="AN8" s="69"/>
      <c r="AO8" s="69"/>
      <c r="AP8" s="69"/>
      <c r="AQ8" s="69"/>
      <c r="AR8" s="69"/>
      <c r="AS8" s="69"/>
      <c r="AT8" s="68">
        <f>データ!T6</f>
        <v>537.71</v>
      </c>
      <c r="AU8" s="68"/>
      <c r="AV8" s="68"/>
      <c r="AW8" s="68"/>
      <c r="AX8" s="68"/>
      <c r="AY8" s="68"/>
      <c r="AZ8" s="68"/>
      <c r="BA8" s="68"/>
      <c r="BB8" s="68">
        <f>データ!U6</f>
        <v>52.15</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69.349999999999994</v>
      </c>
      <c r="J10" s="68"/>
      <c r="K10" s="68"/>
      <c r="L10" s="68"/>
      <c r="M10" s="68"/>
      <c r="N10" s="68"/>
      <c r="O10" s="68"/>
      <c r="P10" s="68">
        <f>データ!P6</f>
        <v>19.920000000000002</v>
      </c>
      <c r="Q10" s="68"/>
      <c r="R10" s="68"/>
      <c r="S10" s="68"/>
      <c r="T10" s="68"/>
      <c r="U10" s="68"/>
      <c r="V10" s="68"/>
      <c r="W10" s="68">
        <f>データ!Q6</f>
        <v>71.62</v>
      </c>
      <c r="X10" s="68"/>
      <c r="Y10" s="68"/>
      <c r="Z10" s="68"/>
      <c r="AA10" s="68"/>
      <c r="AB10" s="68"/>
      <c r="AC10" s="68"/>
      <c r="AD10" s="69">
        <f>データ!R6</f>
        <v>3911</v>
      </c>
      <c r="AE10" s="69"/>
      <c r="AF10" s="69"/>
      <c r="AG10" s="69"/>
      <c r="AH10" s="69"/>
      <c r="AI10" s="69"/>
      <c r="AJ10" s="69"/>
      <c r="AK10" s="2"/>
      <c r="AL10" s="69">
        <f>データ!V6</f>
        <v>5552</v>
      </c>
      <c r="AM10" s="69"/>
      <c r="AN10" s="69"/>
      <c r="AO10" s="69"/>
      <c r="AP10" s="69"/>
      <c r="AQ10" s="69"/>
      <c r="AR10" s="69"/>
      <c r="AS10" s="69"/>
      <c r="AT10" s="68">
        <f>データ!W6</f>
        <v>2.71</v>
      </c>
      <c r="AU10" s="68"/>
      <c r="AV10" s="68"/>
      <c r="AW10" s="68"/>
      <c r="AX10" s="68"/>
      <c r="AY10" s="68"/>
      <c r="AZ10" s="68"/>
      <c r="BA10" s="68"/>
      <c r="BB10" s="68">
        <f>データ!X6</f>
        <v>2048.71</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114</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112</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113</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【104.83】</v>
      </c>
      <c r="F85" s="26" t="str">
        <f>データ!AT6</f>
        <v>【61.55】</v>
      </c>
      <c r="G85" s="26" t="str">
        <f>データ!BE6</f>
        <v>【45.34】</v>
      </c>
      <c r="H85" s="26" t="str">
        <f>データ!BP6</f>
        <v>【1,260.21】</v>
      </c>
      <c r="I85" s="26" t="str">
        <f>データ!CA6</f>
        <v>【75.29】</v>
      </c>
      <c r="J85" s="26" t="str">
        <f>データ!CL6</f>
        <v>【215.41】</v>
      </c>
      <c r="K85" s="26" t="str">
        <f>データ!CW6</f>
        <v>【42.90】</v>
      </c>
      <c r="L85" s="26" t="str">
        <f>データ!DH6</f>
        <v>【84.75】</v>
      </c>
      <c r="M85" s="26" t="str">
        <f>データ!DS6</f>
        <v>【23.60】</v>
      </c>
      <c r="N85" s="26" t="str">
        <f>データ!ED6</f>
        <v>【0.01】</v>
      </c>
      <c r="O85" s="26" t="str">
        <f>データ!EO6</f>
        <v>【0.30】</v>
      </c>
    </row>
  </sheetData>
  <sheetProtection algorithmName="SHA-512" hashValue="vCu0/AUGmgRCXpdLRkMwAQbwDILH3CcNmiyxkYSfKhr83W0DvJA8PRfpHjx2NS8w1c+hWBTr88fa5u//71JqRQ==" saltValue="V990o8bbJtOqZxVSiTbHz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8" scale="75"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54</v>
      </c>
      <c r="B4" s="30"/>
      <c r="C4" s="30"/>
      <c r="D4" s="30"/>
      <c r="E4" s="30"/>
      <c r="F4" s="30"/>
      <c r="G4" s="30"/>
      <c r="H4" s="80"/>
      <c r="I4" s="81"/>
      <c r="J4" s="81"/>
      <c r="K4" s="81"/>
      <c r="L4" s="81"/>
      <c r="M4" s="81"/>
      <c r="N4" s="81"/>
      <c r="O4" s="81"/>
      <c r="P4" s="81"/>
      <c r="Q4" s="81"/>
      <c r="R4" s="81"/>
      <c r="S4" s="81"/>
      <c r="T4" s="81"/>
      <c r="U4" s="81"/>
      <c r="V4" s="81"/>
      <c r="W4" s="81"/>
      <c r="X4" s="82"/>
      <c r="Y4" s="76" t="s">
        <v>55</v>
      </c>
      <c r="Z4" s="76"/>
      <c r="AA4" s="76"/>
      <c r="AB4" s="76"/>
      <c r="AC4" s="76"/>
      <c r="AD4" s="76"/>
      <c r="AE4" s="76"/>
      <c r="AF4" s="76"/>
      <c r="AG4" s="76"/>
      <c r="AH4" s="76"/>
      <c r="AI4" s="76"/>
      <c r="AJ4" s="76" t="s">
        <v>56</v>
      </c>
      <c r="AK4" s="76"/>
      <c r="AL4" s="76"/>
      <c r="AM4" s="76"/>
      <c r="AN4" s="76"/>
      <c r="AO4" s="76"/>
      <c r="AP4" s="76"/>
      <c r="AQ4" s="76"/>
      <c r="AR4" s="76"/>
      <c r="AS4" s="76"/>
      <c r="AT4" s="76"/>
      <c r="AU4" s="76" t="s">
        <v>57</v>
      </c>
      <c r="AV4" s="76"/>
      <c r="AW4" s="76"/>
      <c r="AX4" s="76"/>
      <c r="AY4" s="76"/>
      <c r="AZ4" s="76"/>
      <c r="BA4" s="76"/>
      <c r="BB4" s="76"/>
      <c r="BC4" s="76"/>
      <c r="BD4" s="76"/>
      <c r="BE4" s="76"/>
      <c r="BF4" s="76" t="s">
        <v>58</v>
      </c>
      <c r="BG4" s="76"/>
      <c r="BH4" s="76"/>
      <c r="BI4" s="76"/>
      <c r="BJ4" s="76"/>
      <c r="BK4" s="76"/>
      <c r="BL4" s="76"/>
      <c r="BM4" s="76"/>
      <c r="BN4" s="76"/>
      <c r="BO4" s="76"/>
      <c r="BP4" s="76"/>
      <c r="BQ4" s="76" t="s">
        <v>59</v>
      </c>
      <c r="BR4" s="76"/>
      <c r="BS4" s="76"/>
      <c r="BT4" s="76"/>
      <c r="BU4" s="76"/>
      <c r="BV4" s="76"/>
      <c r="BW4" s="76"/>
      <c r="BX4" s="76"/>
      <c r="BY4" s="76"/>
      <c r="BZ4" s="76"/>
      <c r="CA4" s="76"/>
      <c r="CB4" s="76" t="s">
        <v>60</v>
      </c>
      <c r="CC4" s="76"/>
      <c r="CD4" s="76"/>
      <c r="CE4" s="76"/>
      <c r="CF4" s="76"/>
      <c r="CG4" s="76"/>
      <c r="CH4" s="76"/>
      <c r="CI4" s="76"/>
      <c r="CJ4" s="76"/>
      <c r="CK4" s="76"/>
      <c r="CL4" s="76"/>
      <c r="CM4" s="76" t="s">
        <v>61</v>
      </c>
      <c r="CN4" s="76"/>
      <c r="CO4" s="76"/>
      <c r="CP4" s="76"/>
      <c r="CQ4" s="76"/>
      <c r="CR4" s="76"/>
      <c r="CS4" s="76"/>
      <c r="CT4" s="76"/>
      <c r="CU4" s="76"/>
      <c r="CV4" s="76"/>
      <c r="CW4" s="76"/>
      <c r="CX4" s="76" t="s">
        <v>62</v>
      </c>
      <c r="CY4" s="76"/>
      <c r="CZ4" s="76"/>
      <c r="DA4" s="76"/>
      <c r="DB4" s="76"/>
      <c r="DC4" s="76"/>
      <c r="DD4" s="76"/>
      <c r="DE4" s="76"/>
      <c r="DF4" s="76"/>
      <c r="DG4" s="76"/>
      <c r="DH4" s="76"/>
      <c r="DI4" s="76" t="s">
        <v>63</v>
      </c>
      <c r="DJ4" s="76"/>
      <c r="DK4" s="76"/>
      <c r="DL4" s="76"/>
      <c r="DM4" s="76"/>
      <c r="DN4" s="76"/>
      <c r="DO4" s="76"/>
      <c r="DP4" s="76"/>
      <c r="DQ4" s="76"/>
      <c r="DR4" s="76"/>
      <c r="DS4" s="76"/>
      <c r="DT4" s="76" t="s">
        <v>64</v>
      </c>
      <c r="DU4" s="76"/>
      <c r="DV4" s="76"/>
      <c r="DW4" s="76"/>
      <c r="DX4" s="76"/>
      <c r="DY4" s="76"/>
      <c r="DZ4" s="76"/>
      <c r="EA4" s="76"/>
      <c r="EB4" s="76"/>
      <c r="EC4" s="76"/>
      <c r="ED4" s="76"/>
      <c r="EE4" s="76" t="s">
        <v>65</v>
      </c>
      <c r="EF4" s="76"/>
      <c r="EG4" s="76"/>
      <c r="EH4" s="76"/>
      <c r="EI4" s="76"/>
      <c r="EJ4" s="76"/>
      <c r="EK4" s="76"/>
      <c r="EL4" s="76"/>
      <c r="EM4" s="76"/>
      <c r="EN4" s="76"/>
      <c r="EO4" s="76"/>
    </row>
    <row r="5" spans="1:148" x14ac:dyDescent="0.15">
      <c r="A5" s="28" t="s">
        <v>66</v>
      </c>
      <c r="B5" s="31"/>
      <c r="C5" s="31"/>
      <c r="D5" s="31"/>
      <c r="E5" s="31"/>
      <c r="F5" s="31"/>
      <c r="G5" s="31"/>
      <c r="H5" s="32" t="s">
        <v>67</v>
      </c>
      <c r="I5" s="32" t="s">
        <v>68</v>
      </c>
      <c r="J5" s="32" t="s">
        <v>69</v>
      </c>
      <c r="K5" s="32" t="s">
        <v>70</v>
      </c>
      <c r="L5" s="32" t="s">
        <v>71</v>
      </c>
      <c r="M5" s="32" t="s">
        <v>5</v>
      </c>
      <c r="N5" s="32" t="s">
        <v>72</v>
      </c>
      <c r="O5" s="32" t="s">
        <v>73</v>
      </c>
      <c r="P5" s="32" t="s">
        <v>74</v>
      </c>
      <c r="Q5" s="32" t="s">
        <v>75</v>
      </c>
      <c r="R5" s="32" t="s">
        <v>76</v>
      </c>
      <c r="S5" s="32" t="s">
        <v>77</v>
      </c>
      <c r="T5" s="32" t="s">
        <v>78</v>
      </c>
      <c r="U5" s="32" t="s">
        <v>79</v>
      </c>
      <c r="V5" s="32" t="s">
        <v>80</v>
      </c>
      <c r="W5" s="32" t="s">
        <v>81</v>
      </c>
      <c r="X5" s="32" t="s">
        <v>82</v>
      </c>
      <c r="Y5" s="32" t="s">
        <v>83</v>
      </c>
      <c r="Z5" s="32" t="s">
        <v>84</v>
      </c>
      <c r="AA5" s="32" t="s">
        <v>85</v>
      </c>
      <c r="AB5" s="32" t="s">
        <v>86</v>
      </c>
      <c r="AC5" s="32" t="s">
        <v>87</v>
      </c>
      <c r="AD5" s="32" t="s">
        <v>88</v>
      </c>
      <c r="AE5" s="32" t="s">
        <v>89</v>
      </c>
      <c r="AF5" s="32" t="s">
        <v>90</v>
      </c>
      <c r="AG5" s="32" t="s">
        <v>91</v>
      </c>
      <c r="AH5" s="32" t="s">
        <v>92</v>
      </c>
      <c r="AI5" s="32" t="s">
        <v>31</v>
      </c>
      <c r="AJ5" s="32" t="s">
        <v>83</v>
      </c>
      <c r="AK5" s="32" t="s">
        <v>84</v>
      </c>
      <c r="AL5" s="32" t="s">
        <v>85</v>
      </c>
      <c r="AM5" s="32" t="s">
        <v>86</v>
      </c>
      <c r="AN5" s="32" t="s">
        <v>87</v>
      </c>
      <c r="AO5" s="32" t="s">
        <v>88</v>
      </c>
      <c r="AP5" s="32" t="s">
        <v>89</v>
      </c>
      <c r="AQ5" s="32" t="s">
        <v>90</v>
      </c>
      <c r="AR5" s="32" t="s">
        <v>91</v>
      </c>
      <c r="AS5" s="32" t="s">
        <v>92</v>
      </c>
      <c r="AT5" s="32" t="s">
        <v>93</v>
      </c>
      <c r="AU5" s="32" t="s">
        <v>83</v>
      </c>
      <c r="AV5" s="32" t="s">
        <v>84</v>
      </c>
      <c r="AW5" s="32" t="s">
        <v>85</v>
      </c>
      <c r="AX5" s="32" t="s">
        <v>86</v>
      </c>
      <c r="AY5" s="32" t="s">
        <v>87</v>
      </c>
      <c r="AZ5" s="32" t="s">
        <v>88</v>
      </c>
      <c r="BA5" s="32" t="s">
        <v>89</v>
      </c>
      <c r="BB5" s="32" t="s">
        <v>90</v>
      </c>
      <c r="BC5" s="32" t="s">
        <v>91</v>
      </c>
      <c r="BD5" s="32" t="s">
        <v>92</v>
      </c>
      <c r="BE5" s="32" t="s">
        <v>93</v>
      </c>
      <c r="BF5" s="32" t="s">
        <v>83</v>
      </c>
      <c r="BG5" s="32" t="s">
        <v>84</v>
      </c>
      <c r="BH5" s="32" t="s">
        <v>85</v>
      </c>
      <c r="BI5" s="32" t="s">
        <v>86</v>
      </c>
      <c r="BJ5" s="32" t="s">
        <v>87</v>
      </c>
      <c r="BK5" s="32" t="s">
        <v>88</v>
      </c>
      <c r="BL5" s="32" t="s">
        <v>89</v>
      </c>
      <c r="BM5" s="32" t="s">
        <v>90</v>
      </c>
      <c r="BN5" s="32" t="s">
        <v>91</v>
      </c>
      <c r="BO5" s="32" t="s">
        <v>92</v>
      </c>
      <c r="BP5" s="32" t="s">
        <v>93</v>
      </c>
      <c r="BQ5" s="32" t="s">
        <v>83</v>
      </c>
      <c r="BR5" s="32" t="s">
        <v>84</v>
      </c>
      <c r="BS5" s="32" t="s">
        <v>85</v>
      </c>
      <c r="BT5" s="32" t="s">
        <v>86</v>
      </c>
      <c r="BU5" s="32" t="s">
        <v>87</v>
      </c>
      <c r="BV5" s="32" t="s">
        <v>88</v>
      </c>
      <c r="BW5" s="32" t="s">
        <v>89</v>
      </c>
      <c r="BX5" s="32" t="s">
        <v>90</v>
      </c>
      <c r="BY5" s="32" t="s">
        <v>91</v>
      </c>
      <c r="BZ5" s="32" t="s">
        <v>92</v>
      </c>
      <c r="CA5" s="32" t="s">
        <v>93</v>
      </c>
      <c r="CB5" s="32" t="s">
        <v>83</v>
      </c>
      <c r="CC5" s="32" t="s">
        <v>84</v>
      </c>
      <c r="CD5" s="32" t="s">
        <v>85</v>
      </c>
      <c r="CE5" s="32" t="s">
        <v>86</v>
      </c>
      <c r="CF5" s="32" t="s">
        <v>87</v>
      </c>
      <c r="CG5" s="32" t="s">
        <v>88</v>
      </c>
      <c r="CH5" s="32" t="s">
        <v>89</v>
      </c>
      <c r="CI5" s="32" t="s">
        <v>90</v>
      </c>
      <c r="CJ5" s="32" t="s">
        <v>91</v>
      </c>
      <c r="CK5" s="32" t="s">
        <v>92</v>
      </c>
      <c r="CL5" s="32" t="s">
        <v>93</v>
      </c>
      <c r="CM5" s="32" t="s">
        <v>83</v>
      </c>
      <c r="CN5" s="32" t="s">
        <v>84</v>
      </c>
      <c r="CO5" s="32" t="s">
        <v>85</v>
      </c>
      <c r="CP5" s="32" t="s">
        <v>86</v>
      </c>
      <c r="CQ5" s="32" t="s">
        <v>87</v>
      </c>
      <c r="CR5" s="32" t="s">
        <v>88</v>
      </c>
      <c r="CS5" s="32" t="s">
        <v>89</v>
      </c>
      <c r="CT5" s="32" t="s">
        <v>90</v>
      </c>
      <c r="CU5" s="32" t="s">
        <v>91</v>
      </c>
      <c r="CV5" s="32" t="s">
        <v>92</v>
      </c>
      <c r="CW5" s="32" t="s">
        <v>93</v>
      </c>
      <c r="CX5" s="32" t="s">
        <v>83</v>
      </c>
      <c r="CY5" s="32" t="s">
        <v>84</v>
      </c>
      <c r="CZ5" s="32" t="s">
        <v>85</v>
      </c>
      <c r="DA5" s="32" t="s">
        <v>86</v>
      </c>
      <c r="DB5" s="32" t="s">
        <v>87</v>
      </c>
      <c r="DC5" s="32" t="s">
        <v>88</v>
      </c>
      <c r="DD5" s="32" t="s">
        <v>89</v>
      </c>
      <c r="DE5" s="32" t="s">
        <v>90</v>
      </c>
      <c r="DF5" s="32" t="s">
        <v>91</v>
      </c>
      <c r="DG5" s="32" t="s">
        <v>92</v>
      </c>
      <c r="DH5" s="32" t="s">
        <v>93</v>
      </c>
      <c r="DI5" s="32" t="s">
        <v>83</v>
      </c>
      <c r="DJ5" s="32" t="s">
        <v>84</v>
      </c>
      <c r="DK5" s="32" t="s">
        <v>85</v>
      </c>
      <c r="DL5" s="32" t="s">
        <v>86</v>
      </c>
      <c r="DM5" s="32" t="s">
        <v>87</v>
      </c>
      <c r="DN5" s="32" t="s">
        <v>88</v>
      </c>
      <c r="DO5" s="32" t="s">
        <v>89</v>
      </c>
      <c r="DP5" s="32" t="s">
        <v>90</v>
      </c>
      <c r="DQ5" s="32" t="s">
        <v>91</v>
      </c>
      <c r="DR5" s="32" t="s">
        <v>92</v>
      </c>
      <c r="DS5" s="32" t="s">
        <v>93</v>
      </c>
      <c r="DT5" s="32" t="s">
        <v>83</v>
      </c>
      <c r="DU5" s="32" t="s">
        <v>84</v>
      </c>
      <c r="DV5" s="32" t="s">
        <v>85</v>
      </c>
      <c r="DW5" s="32" t="s">
        <v>86</v>
      </c>
      <c r="DX5" s="32" t="s">
        <v>87</v>
      </c>
      <c r="DY5" s="32" t="s">
        <v>88</v>
      </c>
      <c r="DZ5" s="32" t="s">
        <v>89</v>
      </c>
      <c r="EA5" s="32" t="s">
        <v>90</v>
      </c>
      <c r="EB5" s="32" t="s">
        <v>91</v>
      </c>
      <c r="EC5" s="32" t="s">
        <v>92</v>
      </c>
      <c r="ED5" s="32" t="s">
        <v>93</v>
      </c>
      <c r="EE5" s="32" t="s">
        <v>83</v>
      </c>
      <c r="EF5" s="32" t="s">
        <v>84</v>
      </c>
      <c r="EG5" s="32" t="s">
        <v>85</v>
      </c>
      <c r="EH5" s="32" t="s">
        <v>86</v>
      </c>
      <c r="EI5" s="32" t="s">
        <v>87</v>
      </c>
      <c r="EJ5" s="32" t="s">
        <v>88</v>
      </c>
      <c r="EK5" s="32" t="s">
        <v>89</v>
      </c>
      <c r="EL5" s="32" t="s">
        <v>90</v>
      </c>
      <c r="EM5" s="32" t="s">
        <v>91</v>
      </c>
      <c r="EN5" s="32" t="s">
        <v>92</v>
      </c>
      <c r="EO5" s="32" t="s">
        <v>93</v>
      </c>
    </row>
    <row r="6" spans="1:148" s="36" customFormat="1" x14ac:dyDescent="0.15">
      <c r="A6" s="28" t="s">
        <v>94</v>
      </c>
      <c r="B6" s="33">
        <f>B7</f>
        <v>2020</v>
      </c>
      <c r="C6" s="33">
        <f t="shared" ref="C6:X6" si="3">C7</f>
        <v>342149</v>
      </c>
      <c r="D6" s="33">
        <f t="shared" si="3"/>
        <v>46</v>
      </c>
      <c r="E6" s="33">
        <f t="shared" si="3"/>
        <v>17</v>
      </c>
      <c r="F6" s="33">
        <f t="shared" si="3"/>
        <v>4</v>
      </c>
      <c r="G6" s="33">
        <f t="shared" si="3"/>
        <v>0</v>
      </c>
      <c r="H6" s="33" t="str">
        <f t="shared" si="3"/>
        <v>広島県　安芸高田市</v>
      </c>
      <c r="I6" s="33" t="str">
        <f t="shared" si="3"/>
        <v>法適用</v>
      </c>
      <c r="J6" s="33" t="str">
        <f t="shared" si="3"/>
        <v>下水道事業</v>
      </c>
      <c r="K6" s="33" t="str">
        <f t="shared" si="3"/>
        <v>特定環境保全公共下水道</v>
      </c>
      <c r="L6" s="33" t="str">
        <f t="shared" si="3"/>
        <v>D2</v>
      </c>
      <c r="M6" s="33" t="str">
        <f t="shared" si="3"/>
        <v>非設置</v>
      </c>
      <c r="N6" s="34" t="str">
        <f t="shared" si="3"/>
        <v>-</v>
      </c>
      <c r="O6" s="34">
        <f t="shared" si="3"/>
        <v>69.349999999999994</v>
      </c>
      <c r="P6" s="34">
        <f t="shared" si="3"/>
        <v>19.920000000000002</v>
      </c>
      <c r="Q6" s="34">
        <f t="shared" si="3"/>
        <v>71.62</v>
      </c>
      <c r="R6" s="34">
        <f t="shared" si="3"/>
        <v>3911</v>
      </c>
      <c r="S6" s="34">
        <f t="shared" si="3"/>
        <v>28044</v>
      </c>
      <c r="T6" s="34">
        <f t="shared" si="3"/>
        <v>537.71</v>
      </c>
      <c r="U6" s="34">
        <f t="shared" si="3"/>
        <v>52.15</v>
      </c>
      <c r="V6" s="34">
        <f t="shared" si="3"/>
        <v>5552</v>
      </c>
      <c r="W6" s="34">
        <f t="shared" si="3"/>
        <v>2.71</v>
      </c>
      <c r="X6" s="34">
        <f t="shared" si="3"/>
        <v>2048.71</v>
      </c>
      <c r="Y6" s="35" t="str">
        <f>IF(Y7="",NA(),Y7)</f>
        <v>-</v>
      </c>
      <c r="Z6" s="35" t="str">
        <f t="shared" ref="Z6:AH6" si="4">IF(Z7="",NA(),Z7)</f>
        <v>-</v>
      </c>
      <c r="AA6" s="35" t="str">
        <f t="shared" si="4"/>
        <v>-</v>
      </c>
      <c r="AB6" s="35" t="str">
        <f t="shared" si="4"/>
        <v>-</v>
      </c>
      <c r="AC6" s="35">
        <f t="shared" si="4"/>
        <v>115.53</v>
      </c>
      <c r="AD6" s="35" t="str">
        <f t="shared" si="4"/>
        <v>-</v>
      </c>
      <c r="AE6" s="35" t="str">
        <f t="shared" si="4"/>
        <v>-</v>
      </c>
      <c r="AF6" s="35" t="str">
        <f t="shared" si="4"/>
        <v>-</v>
      </c>
      <c r="AG6" s="35" t="str">
        <f t="shared" si="4"/>
        <v>-</v>
      </c>
      <c r="AH6" s="35">
        <f t="shared" si="4"/>
        <v>105.78</v>
      </c>
      <c r="AI6" s="34" t="str">
        <f>IF(AI7="","",IF(AI7="-","【-】","【"&amp;SUBSTITUTE(TEXT(AI7,"#,##0.00"),"-","△")&amp;"】"))</f>
        <v>【104.83】</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63.96</v>
      </c>
      <c r="AT6" s="34" t="str">
        <f>IF(AT7="","",IF(AT7="-","【-】","【"&amp;SUBSTITUTE(TEXT(AT7,"#,##0.00"),"-","△")&amp;"】"))</f>
        <v>【61.55】</v>
      </c>
      <c r="AU6" s="35" t="str">
        <f>IF(AU7="",NA(),AU7)</f>
        <v>-</v>
      </c>
      <c r="AV6" s="35" t="str">
        <f t="shared" ref="AV6:BD6" si="6">IF(AV7="",NA(),AV7)</f>
        <v>-</v>
      </c>
      <c r="AW6" s="35" t="str">
        <f t="shared" si="6"/>
        <v>-</v>
      </c>
      <c r="AX6" s="35" t="str">
        <f t="shared" si="6"/>
        <v>-</v>
      </c>
      <c r="AY6" s="35">
        <f t="shared" si="6"/>
        <v>60.89</v>
      </c>
      <c r="AZ6" s="35" t="str">
        <f t="shared" si="6"/>
        <v>-</v>
      </c>
      <c r="BA6" s="35" t="str">
        <f t="shared" si="6"/>
        <v>-</v>
      </c>
      <c r="BB6" s="35" t="str">
        <f t="shared" si="6"/>
        <v>-</v>
      </c>
      <c r="BC6" s="35" t="str">
        <f t="shared" si="6"/>
        <v>-</v>
      </c>
      <c r="BD6" s="35">
        <f t="shared" si="6"/>
        <v>44.24</v>
      </c>
      <c r="BE6" s="34" t="str">
        <f>IF(BE7="","",IF(BE7="-","【-】","【"&amp;SUBSTITUTE(TEXT(BE7,"#,##0.00"),"-","△")&amp;"】"))</f>
        <v>【45.34】</v>
      </c>
      <c r="BF6" s="35" t="str">
        <f>IF(BF7="",NA(),BF7)</f>
        <v>-</v>
      </c>
      <c r="BG6" s="35" t="str">
        <f t="shared" ref="BG6:BO6" si="7">IF(BG7="",NA(),BG7)</f>
        <v>-</v>
      </c>
      <c r="BH6" s="35" t="str">
        <f t="shared" si="7"/>
        <v>-</v>
      </c>
      <c r="BI6" s="35" t="str">
        <f t="shared" si="7"/>
        <v>-</v>
      </c>
      <c r="BJ6" s="34">
        <f t="shared" si="7"/>
        <v>0</v>
      </c>
      <c r="BK6" s="35" t="str">
        <f t="shared" si="7"/>
        <v>-</v>
      </c>
      <c r="BL6" s="35" t="str">
        <f t="shared" si="7"/>
        <v>-</v>
      </c>
      <c r="BM6" s="35" t="str">
        <f t="shared" si="7"/>
        <v>-</v>
      </c>
      <c r="BN6" s="35" t="str">
        <f t="shared" si="7"/>
        <v>-</v>
      </c>
      <c r="BO6" s="35">
        <f t="shared" si="7"/>
        <v>1258.43</v>
      </c>
      <c r="BP6" s="34" t="str">
        <f>IF(BP7="","",IF(BP7="-","【-】","【"&amp;SUBSTITUTE(TEXT(BP7,"#,##0.00"),"-","△")&amp;"】"))</f>
        <v>【1,260.21】</v>
      </c>
      <c r="BQ6" s="35" t="str">
        <f>IF(BQ7="",NA(),BQ7)</f>
        <v>-</v>
      </c>
      <c r="BR6" s="35" t="str">
        <f t="shared" ref="BR6:BZ6" si="8">IF(BR7="",NA(),BR7)</f>
        <v>-</v>
      </c>
      <c r="BS6" s="35" t="str">
        <f t="shared" si="8"/>
        <v>-</v>
      </c>
      <c r="BT6" s="35" t="str">
        <f t="shared" si="8"/>
        <v>-</v>
      </c>
      <c r="BU6" s="35">
        <f t="shared" si="8"/>
        <v>71.39</v>
      </c>
      <c r="BV6" s="35" t="str">
        <f t="shared" si="8"/>
        <v>-</v>
      </c>
      <c r="BW6" s="35" t="str">
        <f t="shared" si="8"/>
        <v>-</v>
      </c>
      <c r="BX6" s="35" t="str">
        <f t="shared" si="8"/>
        <v>-</v>
      </c>
      <c r="BY6" s="35" t="str">
        <f t="shared" si="8"/>
        <v>-</v>
      </c>
      <c r="BZ6" s="35">
        <f t="shared" si="8"/>
        <v>73.36</v>
      </c>
      <c r="CA6" s="34" t="str">
        <f>IF(CA7="","",IF(CA7="-","【-】","【"&amp;SUBSTITUTE(TEXT(CA7,"#,##0.00"),"-","△")&amp;"】"))</f>
        <v>【75.29】</v>
      </c>
      <c r="CB6" s="35" t="str">
        <f>IF(CB7="",NA(),CB7)</f>
        <v>-</v>
      </c>
      <c r="CC6" s="35" t="str">
        <f t="shared" ref="CC6:CK6" si="9">IF(CC7="",NA(),CC7)</f>
        <v>-</v>
      </c>
      <c r="CD6" s="35" t="str">
        <f t="shared" si="9"/>
        <v>-</v>
      </c>
      <c r="CE6" s="35" t="str">
        <f t="shared" si="9"/>
        <v>-</v>
      </c>
      <c r="CF6" s="35">
        <f t="shared" si="9"/>
        <v>283.58</v>
      </c>
      <c r="CG6" s="35" t="str">
        <f t="shared" si="9"/>
        <v>-</v>
      </c>
      <c r="CH6" s="35" t="str">
        <f t="shared" si="9"/>
        <v>-</v>
      </c>
      <c r="CI6" s="35" t="str">
        <f t="shared" si="9"/>
        <v>-</v>
      </c>
      <c r="CJ6" s="35" t="str">
        <f t="shared" si="9"/>
        <v>-</v>
      </c>
      <c r="CK6" s="35">
        <f t="shared" si="9"/>
        <v>224.88</v>
      </c>
      <c r="CL6" s="34" t="str">
        <f>IF(CL7="","",IF(CL7="-","【-】","【"&amp;SUBSTITUTE(TEXT(CL7,"#,##0.00"),"-","△")&amp;"】"))</f>
        <v>【215.41】</v>
      </c>
      <c r="CM6" s="35" t="str">
        <f>IF(CM7="",NA(),CM7)</f>
        <v>-</v>
      </c>
      <c r="CN6" s="35" t="str">
        <f t="shared" ref="CN6:CV6" si="10">IF(CN7="",NA(),CN7)</f>
        <v>-</v>
      </c>
      <c r="CO6" s="35" t="str">
        <f t="shared" si="10"/>
        <v>-</v>
      </c>
      <c r="CP6" s="35" t="str">
        <f t="shared" si="10"/>
        <v>-</v>
      </c>
      <c r="CQ6" s="35">
        <f t="shared" si="10"/>
        <v>53.89</v>
      </c>
      <c r="CR6" s="35" t="str">
        <f t="shared" si="10"/>
        <v>-</v>
      </c>
      <c r="CS6" s="35" t="str">
        <f t="shared" si="10"/>
        <v>-</v>
      </c>
      <c r="CT6" s="35" t="str">
        <f t="shared" si="10"/>
        <v>-</v>
      </c>
      <c r="CU6" s="35" t="str">
        <f t="shared" si="10"/>
        <v>-</v>
      </c>
      <c r="CV6" s="35">
        <f t="shared" si="10"/>
        <v>42.4</v>
      </c>
      <c r="CW6" s="34" t="str">
        <f>IF(CW7="","",IF(CW7="-","【-】","【"&amp;SUBSTITUTE(TEXT(CW7,"#,##0.00"),"-","△")&amp;"】"))</f>
        <v>【42.90】</v>
      </c>
      <c r="CX6" s="35" t="str">
        <f>IF(CX7="",NA(),CX7)</f>
        <v>-</v>
      </c>
      <c r="CY6" s="35" t="str">
        <f t="shared" ref="CY6:DG6" si="11">IF(CY7="",NA(),CY7)</f>
        <v>-</v>
      </c>
      <c r="CZ6" s="35" t="str">
        <f t="shared" si="11"/>
        <v>-</v>
      </c>
      <c r="DA6" s="35" t="str">
        <f t="shared" si="11"/>
        <v>-</v>
      </c>
      <c r="DB6" s="35">
        <f t="shared" si="11"/>
        <v>84.67</v>
      </c>
      <c r="DC6" s="35" t="str">
        <f t="shared" si="11"/>
        <v>-</v>
      </c>
      <c r="DD6" s="35" t="str">
        <f t="shared" si="11"/>
        <v>-</v>
      </c>
      <c r="DE6" s="35" t="str">
        <f t="shared" si="11"/>
        <v>-</v>
      </c>
      <c r="DF6" s="35" t="str">
        <f t="shared" si="11"/>
        <v>-</v>
      </c>
      <c r="DG6" s="35">
        <f t="shared" si="11"/>
        <v>84.19</v>
      </c>
      <c r="DH6" s="34" t="str">
        <f>IF(DH7="","",IF(DH7="-","【-】","【"&amp;SUBSTITUTE(TEXT(DH7,"#,##0.00"),"-","△")&amp;"】"))</f>
        <v>【84.75】</v>
      </c>
      <c r="DI6" s="35" t="str">
        <f>IF(DI7="",NA(),DI7)</f>
        <v>-</v>
      </c>
      <c r="DJ6" s="35" t="str">
        <f t="shared" ref="DJ6:DR6" si="12">IF(DJ7="",NA(),DJ7)</f>
        <v>-</v>
      </c>
      <c r="DK6" s="35" t="str">
        <f t="shared" si="12"/>
        <v>-</v>
      </c>
      <c r="DL6" s="35" t="str">
        <f t="shared" si="12"/>
        <v>-</v>
      </c>
      <c r="DM6" s="35">
        <f t="shared" si="12"/>
        <v>42.27</v>
      </c>
      <c r="DN6" s="35" t="str">
        <f t="shared" si="12"/>
        <v>-</v>
      </c>
      <c r="DO6" s="35" t="str">
        <f t="shared" si="12"/>
        <v>-</v>
      </c>
      <c r="DP6" s="35" t="str">
        <f t="shared" si="12"/>
        <v>-</v>
      </c>
      <c r="DQ6" s="35" t="str">
        <f t="shared" si="12"/>
        <v>-</v>
      </c>
      <c r="DR6" s="35">
        <f t="shared" si="12"/>
        <v>21.36</v>
      </c>
      <c r="DS6" s="34" t="str">
        <f>IF(DS7="","",IF(DS7="-","【-】","【"&amp;SUBSTITUTE(TEXT(DS7,"#,##0.00"),"-","△")&amp;"】"))</f>
        <v>【23.60】</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5">
        <f t="shared" si="13"/>
        <v>0.01</v>
      </c>
      <c r="ED6" s="34" t="str">
        <f>IF(ED7="","",IF(ED7="-","【-】","【"&amp;SUBSTITUTE(TEXT(ED7,"#,##0.00"),"-","△")&amp;"】"))</f>
        <v>【0.01】</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0.39</v>
      </c>
      <c r="EO6" s="34" t="str">
        <f>IF(EO7="","",IF(EO7="-","【-】","【"&amp;SUBSTITUTE(TEXT(EO7,"#,##0.00"),"-","△")&amp;"】"))</f>
        <v>【0.30】</v>
      </c>
    </row>
    <row r="7" spans="1:148" s="36" customFormat="1" x14ac:dyDescent="0.15">
      <c r="A7" s="28"/>
      <c r="B7" s="37">
        <v>2020</v>
      </c>
      <c r="C7" s="37">
        <v>342149</v>
      </c>
      <c r="D7" s="37">
        <v>46</v>
      </c>
      <c r="E7" s="37">
        <v>17</v>
      </c>
      <c r="F7" s="37">
        <v>4</v>
      </c>
      <c r="G7" s="37">
        <v>0</v>
      </c>
      <c r="H7" s="37" t="s">
        <v>95</v>
      </c>
      <c r="I7" s="37" t="s">
        <v>96</v>
      </c>
      <c r="J7" s="37" t="s">
        <v>97</v>
      </c>
      <c r="K7" s="37" t="s">
        <v>98</v>
      </c>
      <c r="L7" s="37" t="s">
        <v>99</v>
      </c>
      <c r="M7" s="37" t="s">
        <v>100</v>
      </c>
      <c r="N7" s="38" t="s">
        <v>101</v>
      </c>
      <c r="O7" s="38">
        <v>69.349999999999994</v>
      </c>
      <c r="P7" s="38">
        <v>19.920000000000002</v>
      </c>
      <c r="Q7" s="38">
        <v>71.62</v>
      </c>
      <c r="R7" s="38">
        <v>3911</v>
      </c>
      <c r="S7" s="38">
        <v>28044</v>
      </c>
      <c r="T7" s="38">
        <v>537.71</v>
      </c>
      <c r="U7" s="38">
        <v>52.15</v>
      </c>
      <c r="V7" s="38">
        <v>5552</v>
      </c>
      <c r="W7" s="38">
        <v>2.71</v>
      </c>
      <c r="X7" s="38">
        <v>2048.71</v>
      </c>
      <c r="Y7" s="38" t="s">
        <v>101</v>
      </c>
      <c r="Z7" s="38" t="s">
        <v>101</v>
      </c>
      <c r="AA7" s="38" t="s">
        <v>101</v>
      </c>
      <c r="AB7" s="38" t="s">
        <v>101</v>
      </c>
      <c r="AC7" s="38">
        <v>115.53</v>
      </c>
      <c r="AD7" s="38" t="s">
        <v>101</v>
      </c>
      <c r="AE7" s="38" t="s">
        <v>101</v>
      </c>
      <c r="AF7" s="38" t="s">
        <v>101</v>
      </c>
      <c r="AG7" s="38" t="s">
        <v>101</v>
      </c>
      <c r="AH7" s="38">
        <v>105.78</v>
      </c>
      <c r="AI7" s="38">
        <v>104.83</v>
      </c>
      <c r="AJ7" s="38" t="s">
        <v>101</v>
      </c>
      <c r="AK7" s="38" t="s">
        <v>101</v>
      </c>
      <c r="AL7" s="38" t="s">
        <v>101</v>
      </c>
      <c r="AM7" s="38" t="s">
        <v>101</v>
      </c>
      <c r="AN7" s="38">
        <v>0</v>
      </c>
      <c r="AO7" s="38" t="s">
        <v>101</v>
      </c>
      <c r="AP7" s="38" t="s">
        <v>101</v>
      </c>
      <c r="AQ7" s="38" t="s">
        <v>101</v>
      </c>
      <c r="AR7" s="38" t="s">
        <v>101</v>
      </c>
      <c r="AS7" s="38">
        <v>63.96</v>
      </c>
      <c r="AT7" s="38">
        <v>61.55</v>
      </c>
      <c r="AU7" s="38" t="s">
        <v>101</v>
      </c>
      <c r="AV7" s="38" t="s">
        <v>101</v>
      </c>
      <c r="AW7" s="38" t="s">
        <v>101</v>
      </c>
      <c r="AX7" s="38" t="s">
        <v>101</v>
      </c>
      <c r="AY7" s="38">
        <v>60.89</v>
      </c>
      <c r="AZ7" s="38" t="s">
        <v>101</v>
      </c>
      <c r="BA7" s="38" t="s">
        <v>101</v>
      </c>
      <c r="BB7" s="38" t="s">
        <v>101</v>
      </c>
      <c r="BC7" s="38" t="s">
        <v>101</v>
      </c>
      <c r="BD7" s="38">
        <v>44.24</v>
      </c>
      <c r="BE7" s="38">
        <v>45.34</v>
      </c>
      <c r="BF7" s="38" t="s">
        <v>101</v>
      </c>
      <c r="BG7" s="38" t="s">
        <v>101</v>
      </c>
      <c r="BH7" s="38" t="s">
        <v>101</v>
      </c>
      <c r="BI7" s="38" t="s">
        <v>101</v>
      </c>
      <c r="BJ7" s="38">
        <v>0</v>
      </c>
      <c r="BK7" s="38" t="s">
        <v>101</v>
      </c>
      <c r="BL7" s="38" t="s">
        <v>101</v>
      </c>
      <c r="BM7" s="38" t="s">
        <v>101</v>
      </c>
      <c r="BN7" s="38" t="s">
        <v>101</v>
      </c>
      <c r="BO7" s="38">
        <v>1258.43</v>
      </c>
      <c r="BP7" s="38">
        <v>1260.21</v>
      </c>
      <c r="BQ7" s="38" t="s">
        <v>101</v>
      </c>
      <c r="BR7" s="38" t="s">
        <v>101</v>
      </c>
      <c r="BS7" s="38" t="s">
        <v>101</v>
      </c>
      <c r="BT7" s="38" t="s">
        <v>101</v>
      </c>
      <c r="BU7" s="38">
        <v>71.39</v>
      </c>
      <c r="BV7" s="38" t="s">
        <v>101</v>
      </c>
      <c r="BW7" s="38" t="s">
        <v>101</v>
      </c>
      <c r="BX7" s="38" t="s">
        <v>101</v>
      </c>
      <c r="BY7" s="38" t="s">
        <v>101</v>
      </c>
      <c r="BZ7" s="38">
        <v>73.36</v>
      </c>
      <c r="CA7" s="38">
        <v>75.290000000000006</v>
      </c>
      <c r="CB7" s="38" t="s">
        <v>101</v>
      </c>
      <c r="CC7" s="38" t="s">
        <v>101</v>
      </c>
      <c r="CD7" s="38" t="s">
        <v>101</v>
      </c>
      <c r="CE7" s="38" t="s">
        <v>101</v>
      </c>
      <c r="CF7" s="38">
        <v>283.58</v>
      </c>
      <c r="CG7" s="38" t="s">
        <v>101</v>
      </c>
      <c r="CH7" s="38" t="s">
        <v>101</v>
      </c>
      <c r="CI7" s="38" t="s">
        <v>101</v>
      </c>
      <c r="CJ7" s="38" t="s">
        <v>101</v>
      </c>
      <c r="CK7" s="38">
        <v>224.88</v>
      </c>
      <c r="CL7" s="38">
        <v>215.41</v>
      </c>
      <c r="CM7" s="38" t="s">
        <v>101</v>
      </c>
      <c r="CN7" s="38" t="s">
        <v>101</v>
      </c>
      <c r="CO7" s="38" t="s">
        <v>101</v>
      </c>
      <c r="CP7" s="38" t="s">
        <v>101</v>
      </c>
      <c r="CQ7" s="38">
        <v>53.89</v>
      </c>
      <c r="CR7" s="38" t="s">
        <v>101</v>
      </c>
      <c r="CS7" s="38" t="s">
        <v>101</v>
      </c>
      <c r="CT7" s="38" t="s">
        <v>101</v>
      </c>
      <c r="CU7" s="38" t="s">
        <v>101</v>
      </c>
      <c r="CV7" s="38">
        <v>42.4</v>
      </c>
      <c r="CW7" s="38">
        <v>42.9</v>
      </c>
      <c r="CX7" s="38" t="s">
        <v>101</v>
      </c>
      <c r="CY7" s="38" t="s">
        <v>101</v>
      </c>
      <c r="CZ7" s="38" t="s">
        <v>101</v>
      </c>
      <c r="DA7" s="38" t="s">
        <v>101</v>
      </c>
      <c r="DB7" s="38">
        <v>84.67</v>
      </c>
      <c r="DC7" s="38" t="s">
        <v>101</v>
      </c>
      <c r="DD7" s="38" t="s">
        <v>101</v>
      </c>
      <c r="DE7" s="38" t="s">
        <v>101</v>
      </c>
      <c r="DF7" s="38" t="s">
        <v>101</v>
      </c>
      <c r="DG7" s="38">
        <v>84.19</v>
      </c>
      <c r="DH7" s="38">
        <v>84.75</v>
      </c>
      <c r="DI7" s="38" t="s">
        <v>101</v>
      </c>
      <c r="DJ7" s="38" t="s">
        <v>101</v>
      </c>
      <c r="DK7" s="38" t="s">
        <v>101</v>
      </c>
      <c r="DL7" s="38" t="s">
        <v>101</v>
      </c>
      <c r="DM7" s="38">
        <v>42.27</v>
      </c>
      <c r="DN7" s="38" t="s">
        <v>101</v>
      </c>
      <c r="DO7" s="38" t="s">
        <v>101</v>
      </c>
      <c r="DP7" s="38" t="s">
        <v>101</v>
      </c>
      <c r="DQ7" s="38" t="s">
        <v>101</v>
      </c>
      <c r="DR7" s="38">
        <v>21.36</v>
      </c>
      <c r="DS7" s="38">
        <v>23.6</v>
      </c>
      <c r="DT7" s="38" t="s">
        <v>101</v>
      </c>
      <c r="DU7" s="38" t="s">
        <v>101</v>
      </c>
      <c r="DV7" s="38" t="s">
        <v>101</v>
      </c>
      <c r="DW7" s="38" t="s">
        <v>101</v>
      </c>
      <c r="DX7" s="38">
        <v>0</v>
      </c>
      <c r="DY7" s="38" t="s">
        <v>101</v>
      </c>
      <c r="DZ7" s="38" t="s">
        <v>101</v>
      </c>
      <c r="EA7" s="38" t="s">
        <v>101</v>
      </c>
      <c r="EB7" s="38" t="s">
        <v>101</v>
      </c>
      <c r="EC7" s="38">
        <v>0.01</v>
      </c>
      <c r="ED7" s="38">
        <v>0.01</v>
      </c>
      <c r="EE7" s="38" t="s">
        <v>101</v>
      </c>
      <c r="EF7" s="38" t="s">
        <v>101</v>
      </c>
      <c r="EG7" s="38" t="s">
        <v>101</v>
      </c>
      <c r="EH7" s="38" t="s">
        <v>101</v>
      </c>
      <c r="EI7" s="38">
        <v>0</v>
      </c>
      <c r="EJ7" s="38" t="s">
        <v>101</v>
      </c>
      <c r="EK7" s="38" t="s">
        <v>101</v>
      </c>
      <c r="EL7" s="38" t="s">
        <v>101</v>
      </c>
      <c r="EM7" s="38" t="s">
        <v>101</v>
      </c>
      <c r="EN7" s="38">
        <v>0.39</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102</v>
      </c>
      <c r="C9" s="40" t="s">
        <v>103</v>
      </c>
      <c r="D9" s="40" t="s">
        <v>104</v>
      </c>
      <c r="E9" s="40" t="s">
        <v>105</v>
      </c>
      <c r="F9" s="40" t="s">
        <v>106</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107</v>
      </c>
    </row>
    <row r="12" spans="1:148" x14ac:dyDescent="0.15">
      <c r="B12">
        <v>1</v>
      </c>
      <c r="C12">
        <v>1</v>
      </c>
      <c r="D12">
        <v>1</v>
      </c>
      <c r="E12">
        <v>1</v>
      </c>
      <c r="F12">
        <v>2</v>
      </c>
      <c r="G12" t="s">
        <v>108</v>
      </c>
    </row>
    <row r="13" spans="1:148" x14ac:dyDescent="0.15">
      <c r="B13" t="s">
        <v>109</v>
      </c>
      <c r="C13" t="s">
        <v>109</v>
      </c>
      <c r="D13" t="s">
        <v>109</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岡村 千夏</cp:lastModifiedBy>
  <cp:lastPrinted>2022-01-29T03:43:30Z</cp:lastPrinted>
  <dcterms:created xsi:type="dcterms:W3CDTF">2021-12-03T07:27:20Z</dcterms:created>
  <dcterms:modified xsi:type="dcterms:W3CDTF">2022-02-01T07:58:33Z</dcterms:modified>
  <cp:category/>
</cp:coreProperties>
</file>