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文書：02財政係\R03\4308決算\02地方財政状況調査表(30年)\01 公営企業関係\01 県通知等（上下水道課へ転送する）\040111 安芸高田市【0201〆】公営企業に係る経営比較分析表（R2年度決算）の分析等について（依頼）\03 回答\"/>
    </mc:Choice>
  </mc:AlternateContent>
  <workbookProtection workbookAlgorithmName="SHA-512" workbookHashValue="JNOaPJloPvRVYqkZHiBluUKkkef98/61AGXnJ6xrMb0ym0Gled7BwogANmt3JaGTpeFFWIGshZojntGjulk0UA==" workbookSaltValue="1XlYUsj+ntu4AwPtrq9V5Q==" workbookSpinCount="100000" lockStructure="1"/>
  <bookViews>
    <workbookView xWindow="0" yWindow="0" windowWidth="19200" windowHeight="10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AD10" i="4" s="1"/>
  <c r="Q6" i="5"/>
  <c r="W10" i="4" s="1"/>
  <c r="P6" i="5"/>
  <c r="O6" i="5"/>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E85" i="4"/>
  <c r="BB10" i="4"/>
  <c r="AT10" i="4"/>
  <c r="P10" i="4"/>
  <c r="I10" i="4"/>
  <c r="AT8" i="4"/>
  <c r="AL8" i="4"/>
  <c r="W8" i="4"/>
  <c r="P8" i="4"/>
  <c r="B6"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<sst xmlns="http://schemas.openxmlformats.org/spreadsheetml/2006/main" count="319" uniqueCount="117">
  <si>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</si>
  <si>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</si>
  <si>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</si>
  <si>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</si>
  <si>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</si>
  <si>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</si>
  <si>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</si>
  <si>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</si>
  <si>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</si>
  <si>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</si>
  <si>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</si>
  <si>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</si>
  <si>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</si>
  <si>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</si>
  <si>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</si>
  <si>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</si>
  <si>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</si>
  <si>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</si>
  <si>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</si>
  <si>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</si>
  <si>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</si>
  <si>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</si>
  <si>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</si>
  <si>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</si>
  <si>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</si>
  <si>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</si>
  <si>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</si>
  <si>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</si>
  <si>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</si>
  <si>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</si>
  <si>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</si>
  <si>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</si>
  <si>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</si>
  <si>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</si>
  <si>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</si>
  <si>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</si>
  <si>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</si>
  <si>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</si>
  <si>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</si>
  <si>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</si>
  <si>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</si>
  <si>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</si>
  <si>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</si>
  <si>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</si>
  <si>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</si>
  <si>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</si>
  <si>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</si>
  <si>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</si>
  <si>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</si>
  <si>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</si>
  <si>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</si>
  <si>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</si>
  <si>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</si>
  <si>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</si>
  <si>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</si>
  <si>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</si>
  <si>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</si>
  <si>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</si>
  <si>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</si>
  <si>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</si>
  <si>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</si>
  <si>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</si>
  <si>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</si>
  <si>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</si>
  <si>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</si>
  <si>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</si>
  <si>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</si>
  <si>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</si>
  <si>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</si>
  <si>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</si>
  <si>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</si>
  <si>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</si>
  <si>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</si>
  <si>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</si>
  <si>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</si>
  <si>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</si>
  <si>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</si>
  <si>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</si>
  <si>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</si>
  <si>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</si>
  <si>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</si>
  <si>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</si>
  <si>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</si>
  <si>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</si>
  <si>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</si>
  <si>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</si>
  <si>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</si>
  <si>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</si>
  <si>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</si>
  <si>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</si>
  <si>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</si>
  <si>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</si>
  <si>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</si>
  <si>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</si>
  <si>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</si>
  <si>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</si>
  <si>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</si>
  <si>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</si>
  <si>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</si>
  <si>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</si>
  <si>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</si>
  <si>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</si>
  <si>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</si>
  <si>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</si>
  <si>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</si>
  <si>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</si>
  <si>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</si>
  <si>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</si>
  <si>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</si>
  <si>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</si>
  <si>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</si>
  <si>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</si>
  <si>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</si>
  <si>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</si>
  <si>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平成28年度から、年次更新している経営戦略から経営状況を把握し、事業の継続を目的として、効率性・健全性を高めていく。
　また、加入促進による水洗化率の向上や使用料改定による収入確保に努めていく。施設については、老朽化する施設や機器を維持管理面からの視点を併せ計画的かつ効率的な更新を実施していく必要がある。</t>
    <phoneticPr fontId="4"/>
  </si>
  <si>
    <t>　R2年度から、公共下水道および特定環境保全公共下水道を、下水道事業に統合した。このため、当年度数値のみの記載となっている。
　単年度の収支を表す「①収益的収支比率」は、135.94％であるが、これは修繕費用が少なかったためであると考えられる。
　処理区域内で水洗化している戸の割合を示す「⑧水洗化率」は71.33％で(前年度数値71.93%)若干下降している。「⑤経営回収率」は71.60%で(前年度数値73.81%)と下降しており、１㎥当たりの処理に要した費用を示す「⑥汚水処理原価」も前年度(288.97円)に比べ下がっている。
　また、施設の一日の処理能力に対する平均処理水量の割合を示す「⑦施設利用率」は、75.38%(前年度数値72.08%)で上昇はしているが、　人口減少の影響から施設利用率の低下が懸念される。</t>
    <rPh sb="3" eb="5">
      <t>ネンド</t>
    </rPh>
    <rPh sb="8" eb="10">
      <t>コウキョウ</t>
    </rPh>
    <rPh sb="10" eb="13">
      <t>ゲスイドウ</t>
    </rPh>
    <rPh sb="16" eb="18">
      <t>トクテイ</t>
    </rPh>
    <rPh sb="18" eb="20">
      <t>カンキョウ</t>
    </rPh>
    <rPh sb="20" eb="22">
      <t>ホゼン</t>
    </rPh>
    <rPh sb="22" eb="24">
      <t>コウキョウ</t>
    </rPh>
    <rPh sb="24" eb="27">
      <t>ゲスイドウ</t>
    </rPh>
    <rPh sb="29" eb="32">
      <t>ゲスイドウ</t>
    </rPh>
    <rPh sb="32" eb="34">
      <t>ジギョウ</t>
    </rPh>
    <rPh sb="35" eb="37">
      <t>トウゴウ</t>
    </rPh>
    <rPh sb="45" eb="48">
      <t>トウネンド</t>
    </rPh>
    <rPh sb="48" eb="50">
      <t>スウチ</t>
    </rPh>
    <rPh sb="53" eb="55">
      <t>キサイ</t>
    </rPh>
    <rPh sb="101" eb="103">
      <t>シュウゼン</t>
    </rPh>
    <rPh sb="103" eb="105">
      <t>ヒヨウ</t>
    </rPh>
    <rPh sb="106" eb="107">
      <t>スク</t>
    </rPh>
    <rPh sb="117" eb="118">
      <t>カンガ</t>
    </rPh>
    <rPh sb="164" eb="166">
      <t>スウチ</t>
    </rPh>
    <rPh sb="173" eb="175">
      <t>ジャッカン</t>
    </rPh>
    <rPh sb="175" eb="177">
      <t>カコウ</t>
    </rPh>
    <rPh sb="199" eb="200">
      <t>ゼン</t>
    </rPh>
    <rPh sb="200" eb="201">
      <t>ネン</t>
    </rPh>
    <rPh sb="201" eb="202">
      <t>ド</t>
    </rPh>
    <rPh sb="202" eb="204">
      <t>スウチ</t>
    </rPh>
    <rPh sb="212" eb="214">
      <t>カコウ</t>
    </rPh>
    <rPh sb="256" eb="257">
      <t>エン</t>
    </rPh>
    <rPh sb="316" eb="319">
      <t>ゼンネンド</t>
    </rPh>
    <rPh sb="319" eb="321">
      <t>スウチ</t>
    </rPh>
    <rPh sb="329" eb="331">
      <t>ジョウショウ</t>
    </rPh>
    <phoneticPr fontId="4"/>
  </si>
  <si>
    <t>　平成13年度から供用開始し19年が経過している。現在、大規模な施設の更新時期は迎えていない。
　今後は更新時期に併せストックマネジメント計画により、計画的な更新を実施していく。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</si>
</sst>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744-4C12-B7E8-37FC6232340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0.32</c:v>
                </c:pt>
              </c:numCache>
            </c:numRef>
          </c:val>
          <c:smooth val="0"/>
          <c:extLst>
            <c:ext xmlns:c16="http://schemas.microsoft.com/office/drawing/2014/chart" uri="{C3380CC4-5D6E-409C-BE32-E72D297353CC}">
              <c16:uniqueId val="{00000001-7744-4C12-B7E8-37FC6232340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75.38</c:v>
                </c:pt>
              </c:numCache>
            </c:numRef>
          </c:val>
          <c:extLst>
            <c:ext xmlns:c16="http://schemas.microsoft.com/office/drawing/2014/chart" uri="{C3380CC4-5D6E-409C-BE32-E72D297353CC}">
              <c16:uniqueId val="{00000000-A1C4-41D0-8B6C-546F3458396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49.47</c:v>
                </c:pt>
              </c:numCache>
            </c:numRef>
          </c:val>
          <c:smooth val="0"/>
          <c:extLst>
            <c:ext xmlns:c16="http://schemas.microsoft.com/office/drawing/2014/chart" uri="{C3380CC4-5D6E-409C-BE32-E72D297353CC}">
              <c16:uniqueId val="{00000001-A1C4-41D0-8B6C-546F3458396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71.33</c:v>
                </c:pt>
              </c:numCache>
            </c:numRef>
          </c:val>
          <c:extLst>
            <c:ext xmlns:c16="http://schemas.microsoft.com/office/drawing/2014/chart" uri="{C3380CC4-5D6E-409C-BE32-E72D297353CC}">
              <c16:uniqueId val="{00000000-B8A8-4CAA-80B5-0EFEB12920A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82.06</c:v>
                </c:pt>
              </c:numCache>
            </c:numRef>
          </c:val>
          <c:smooth val="0"/>
          <c:extLst>
            <c:ext xmlns:c16="http://schemas.microsoft.com/office/drawing/2014/chart" uri="{C3380CC4-5D6E-409C-BE32-E72D297353CC}">
              <c16:uniqueId val="{00000001-B8A8-4CAA-80B5-0EFEB12920A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135.94</c:v>
                </c:pt>
              </c:numCache>
            </c:numRef>
          </c:val>
          <c:extLst>
            <c:ext xmlns:c16="http://schemas.microsoft.com/office/drawing/2014/chart" uri="{C3380CC4-5D6E-409C-BE32-E72D297353CC}">
              <c16:uniqueId val="{00000000-4CC6-439A-BA91-106F5FE9749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107.81</c:v>
                </c:pt>
              </c:numCache>
            </c:numRef>
          </c:val>
          <c:smooth val="0"/>
          <c:extLst>
            <c:ext xmlns:c16="http://schemas.microsoft.com/office/drawing/2014/chart" uri="{C3380CC4-5D6E-409C-BE32-E72D297353CC}">
              <c16:uniqueId val="{00000001-4CC6-439A-BA91-106F5FE9749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42.99</c:v>
                </c:pt>
              </c:numCache>
            </c:numRef>
          </c:val>
          <c:extLst>
            <c:ext xmlns:c16="http://schemas.microsoft.com/office/drawing/2014/chart" uri="{C3380CC4-5D6E-409C-BE32-E72D297353CC}">
              <c16:uniqueId val="{00000000-57BA-45A7-AB13-051FBA3086C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19.93</c:v>
                </c:pt>
              </c:numCache>
            </c:numRef>
          </c:val>
          <c:smooth val="0"/>
          <c:extLst>
            <c:ext xmlns:c16="http://schemas.microsoft.com/office/drawing/2014/chart" uri="{C3380CC4-5D6E-409C-BE32-E72D297353CC}">
              <c16:uniqueId val="{00000001-57BA-45A7-AB13-051FBA3086C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829-4D0D-BC3E-9E74F66614B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3829-4D0D-BC3E-9E74F66614B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F8A-482C-BA82-F925E30410A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18.2</c:v>
                </c:pt>
              </c:numCache>
            </c:numRef>
          </c:val>
          <c:smooth val="0"/>
          <c:extLst>
            <c:ext xmlns:c16="http://schemas.microsoft.com/office/drawing/2014/chart" uri="{C3380CC4-5D6E-409C-BE32-E72D297353CC}">
              <c16:uniqueId val="{00000001-7F8A-482C-BA82-F925E30410A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58.4</c:v>
                </c:pt>
              </c:numCache>
            </c:numRef>
          </c:val>
          <c:extLst>
            <c:ext xmlns:c16="http://schemas.microsoft.com/office/drawing/2014/chart" uri="{C3380CC4-5D6E-409C-BE32-E72D297353CC}">
              <c16:uniqueId val="{00000000-A9AC-4951-ADC7-6D84DFC3033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48.56</c:v>
                </c:pt>
              </c:numCache>
            </c:numRef>
          </c:val>
          <c:smooth val="0"/>
          <c:extLst>
            <c:ext xmlns:c16="http://schemas.microsoft.com/office/drawing/2014/chart" uri="{C3380CC4-5D6E-409C-BE32-E72D297353CC}">
              <c16:uniqueId val="{00000001-A9AC-4951-ADC7-6D84DFC3033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8D9-4F9C-B84C-2D8C1A32B2B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1245.0999999999999</c:v>
                </c:pt>
              </c:numCache>
            </c:numRef>
          </c:val>
          <c:smooth val="0"/>
          <c:extLst>
            <c:ext xmlns:c16="http://schemas.microsoft.com/office/drawing/2014/chart" uri="{C3380CC4-5D6E-409C-BE32-E72D297353CC}">
              <c16:uniqueId val="{00000001-C8D9-4F9C-B84C-2D8C1A32B2B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71.599999999999994</c:v>
                </c:pt>
              </c:numCache>
            </c:numRef>
          </c:val>
          <c:extLst>
            <c:ext xmlns:c16="http://schemas.microsoft.com/office/drawing/2014/chart" uri="{C3380CC4-5D6E-409C-BE32-E72D297353CC}">
              <c16:uniqueId val="{00000000-CC7E-4C27-B6D0-9989E2722CE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79.77</c:v>
                </c:pt>
              </c:numCache>
            </c:numRef>
          </c:val>
          <c:smooth val="0"/>
          <c:extLst>
            <c:ext xmlns:c16="http://schemas.microsoft.com/office/drawing/2014/chart" uri="{C3380CC4-5D6E-409C-BE32-E72D297353CC}">
              <c16:uniqueId val="{00000001-CC7E-4C27-B6D0-9989E2722CE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278.11</c:v>
                </c:pt>
              </c:numCache>
            </c:numRef>
          </c:val>
          <c:extLst>
            <c:ext xmlns:c16="http://schemas.microsoft.com/office/drawing/2014/chart" uri="{C3380CC4-5D6E-409C-BE32-E72D297353CC}">
              <c16:uniqueId val="{00000000-6E88-4286-874D-8635B93D1E5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214.56</c:v>
                </c:pt>
              </c:numCache>
            </c:numRef>
          </c:val>
          <c:smooth val="0"/>
          <c:extLst>
            <c:ext xmlns:c16="http://schemas.microsoft.com/office/drawing/2014/chart" uri="{C3380CC4-5D6E-409C-BE32-E72D297353CC}">
              <c16:uniqueId val="{00000001-6E88-4286-874D-8635B93D1E5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3" zoomScale="80" zoomScaleNormal="8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375" bestFit="1" customWidth="1"/>
    <col min="81" max="82" width="4.37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安芸高田市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28044</v>
      </c>
      <c r="AM8" s="51"/>
      <c r="AN8" s="51"/>
      <c r="AO8" s="51"/>
      <c r="AP8" s="51"/>
      <c r="AQ8" s="51"/>
      <c r="AR8" s="51"/>
      <c r="AS8" s="51"/>
      <c r="AT8" s="46">
        <f>データ!T6</f>
        <v>537.71</v>
      </c>
      <c r="AU8" s="46"/>
      <c r="AV8" s="46"/>
      <c r="AW8" s="46"/>
      <c r="AX8" s="46"/>
      <c r="AY8" s="46"/>
      <c r="AZ8" s="46"/>
      <c r="BA8" s="46"/>
      <c r="BB8" s="46">
        <f>データ!U6</f>
        <v>52.15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55.61</v>
      </c>
      <c r="J10" s="46"/>
      <c r="K10" s="46"/>
      <c r="L10" s="46"/>
      <c r="M10" s="46"/>
      <c r="N10" s="46"/>
      <c r="O10" s="46"/>
      <c r="P10" s="46">
        <f>データ!P6</f>
        <v>14.91</v>
      </c>
      <c r="Q10" s="46"/>
      <c r="R10" s="46"/>
      <c r="S10" s="46"/>
      <c r="T10" s="46"/>
      <c r="U10" s="46"/>
      <c r="V10" s="46"/>
      <c r="W10" s="46">
        <f>データ!Q6</f>
        <v>93.8</v>
      </c>
      <c r="X10" s="46"/>
      <c r="Y10" s="46"/>
      <c r="Z10" s="46"/>
      <c r="AA10" s="46"/>
      <c r="AB10" s="46"/>
      <c r="AC10" s="46"/>
      <c r="AD10" s="51">
        <f>データ!R6</f>
        <v>3911</v>
      </c>
      <c r="AE10" s="51"/>
      <c r="AF10" s="51"/>
      <c r="AG10" s="51"/>
      <c r="AH10" s="51"/>
      <c r="AI10" s="51"/>
      <c r="AJ10" s="51"/>
      <c r="AK10" s="2"/>
      <c r="AL10" s="51">
        <f>データ!V6</f>
        <v>4157</v>
      </c>
      <c r="AM10" s="51"/>
      <c r="AN10" s="51"/>
      <c r="AO10" s="51"/>
      <c r="AP10" s="51"/>
      <c r="AQ10" s="51"/>
      <c r="AR10" s="51"/>
      <c r="AS10" s="51"/>
      <c r="AT10" s="46">
        <f>データ!W6</f>
        <v>1.78</v>
      </c>
      <c r="AU10" s="46"/>
      <c r="AV10" s="46"/>
      <c r="AW10" s="46"/>
      <c r="AX10" s="46"/>
      <c r="AY10" s="46"/>
      <c r="AZ10" s="46"/>
      <c r="BA10" s="46"/>
      <c r="BB10" s="46">
        <f>データ!X6</f>
        <v>2335.39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5mHONcqHuH2IBx+D7y2H5311ghX4Jhv8tWVHCCwXHYj+2iQn4F7K/kYr3hxd0v5exB17LG5808Lwk1iKKwussg==" saltValue="yBm4okj8osVXfyqvzJA+8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342149</v>
      </c>
      <c r="D6" s="33">
        <f t="shared" si="3"/>
        <v>46</v>
      </c>
      <c r="E6" s="33">
        <f t="shared" si="3"/>
        <v>17</v>
      </c>
      <c r="F6" s="33">
        <f t="shared" si="3"/>
        <v>1</v>
      </c>
      <c r="G6" s="33">
        <f t="shared" si="3"/>
        <v>0</v>
      </c>
      <c r="H6" s="33" t="str">
        <f t="shared" si="3"/>
        <v>広島県　安芸高田市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55.61</v>
      </c>
      <c r="P6" s="34">
        <f t="shared" si="3"/>
        <v>14.91</v>
      </c>
      <c r="Q6" s="34">
        <f t="shared" si="3"/>
        <v>93.8</v>
      </c>
      <c r="R6" s="34">
        <f t="shared" si="3"/>
        <v>3911</v>
      </c>
      <c r="S6" s="34">
        <f t="shared" si="3"/>
        <v>28044</v>
      </c>
      <c r="T6" s="34">
        <f t="shared" si="3"/>
        <v>537.71</v>
      </c>
      <c r="U6" s="34">
        <f t="shared" si="3"/>
        <v>52.15</v>
      </c>
      <c r="V6" s="34">
        <f t="shared" si="3"/>
        <v>4157</v>
      </c>
      <c r="W6" s="34">
        <f t="shared" si="3"/>
        <v>1.78</v>
      </c>
      <c r="X6" s="34">
        <f t="shared" si="3"/>
        <v>2335.39</v>
      </c>
      <c r="Y6" s="35" t="str">
        <f>IF(Y7="",NA(),Y7)</f>
        <v>-</v>
      </c>
      <c r="Z6" s="35" t="str">
        <f t="shared" ref="Z6:AH6" si="4">IF(Z7="",NA(),Z7)</f>
        <v>-</v>
      </c>
      <c r="AA6" s="35" t="str">
        <f t="shared" si="4"/>
        <v>-</v>
      </c>
      <c r="AB6" s="35" t="str">
        <f t="shared" si="4"/>
        <v>-</v>
      </c>
      <c r="AC6" s="35">
        <f t="shared" si="4"/>
        <v>135.94</v>
      </c>
      <c r="AD6" s="35" t="str">
        <f t="shared" si="4"/>
        <v>-</v>
      </c>
      <c r="AE6" s="35" t="str">
        <f t="shared" si="4"/>
        <v>-</v>
      </c>
      <c r="AF6" s="35" t="str">
        <f t="shared" si="4"/>
        <v>-</v>
      </c>
      <c r="AG6" s="35" t="str">
        <f t="shared" si="4"/>
        <v>-</v>
      </c>
      <c r="AH6" s="35">
        <f t="shared" si="4"/>
        <v>107.81</v>
      </c>
      <c r="AI6" s="34" t="str">
        <f>IF(AI7="","",IF(AI7="-","【-】","【"&amp;SUBSTITUTE(TEXT(AI7,"#,##0.00"),"-","△")&amp;"】"))</f>
        <v>【106.67】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18.2</v>
      </c>
      <c r="AT6" s="34" t="str">
        <f>IF(AT7="","",IF(AT7="-","【-】","【"&amp;SUBSTITUTE(TEXT(AT7,"#,##0.00"),"-","△")&amp;"】"))</f>
        <v>【3.64】</v>
      </c>
      <c r="AU6" s="35" t="str">
        <f>IF(AU7="",NA(),AU7)</f>
        <v>-</v>
      </c>
      <c r="AV6" s="35" t="str">
        <f t="shared" ref="AV6:BD6" si="6">IF(AV7="",NA(),AV7)</f>
        <v>-</v>
      </c>
      <c r="AW6" s="35" t="str">
        <f t="shared" si="6"/>
        <v>-</v>
      </c>
      <c r="AX6" s="35" t="str">
        <f t="shared" si="6"/>
        <v>-</v>
      </c>
      <c r="AY6" s="35">
        <f t="shared" si="6"/>
        <v>58.4</v>
      </c>
      <c r="AZ6" s="35" t="str">
        <f t="shared" si="6"/>
        <v>-</v>
      </c>
      <c r="BA6" s="35" t="str">
        <f t="shared" si="6"/>
        <v>-</v>
      </c>
      <c r="BB6" s="35" t="str">
        <f t="shared" si="6"/>
        <v>-</v>
      </c>
      <c r="BC6" s="35" t="str">
        <f t="shared" si="6"/>
        <v>-</v>
      </c>
      <c r="BD6" s="35">
        <f t="shared" si="6"/>
        <v>48.56</v>
      </c>
      <c r="BE6" s="34" t="str">
        <f>IF(BE7="","",IF(BE7="-","【-】","【"&amp;SUBSTITUTE(TEXT(BE7,"#,##0.00"),"-","△")&amp;"】"))</f>
        <v>【67.52】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1245.0999999999999</v>
      </c>
      <c r="BP6" s="34" t="str">
        <f>IF(BP7="","",IF(BP7="-","【-】","【"&amp;SUBSTITUTE(TEXT(BP7,"#,##0.00"),"-","△")&amp;"】"))</f>
        <v>【705.21】</v>
      </c>
      <c r="BQ6" s="35" t="str">
        <f>IF(BQ7="",NA(),BQ7)</f>
        <v>-</v>
      </c>
      <c r="BR6" s="35" t="str">
        <f t="shared" ref="BR6:BZ6" si="8">IF(BR7="",NA(),BR7)</f>
        <v>-</v>
      </c>
      <c r="BS6" s="35" t="str">
        <f t="shared" si="8"/>
        <v>-</v>
      </c>
      <c r="BT6" s="35" t="str">
        <f t="shared" si="8"/>
        <v>-</v>
      </c>
      <c r="BU6" s="35">
        <f t="shared" si="8"/>
        <v>71.599999999999994</v>
      </c>
      <c r="BV6" s="35" t="str">
        <f t="shared" si="8"/>
        <v>-</v>
      </c>
      <c r="BW6" s="35" t="str">
        <f t="shared" si="8"/>
        <v>-</v>
      </c>
      <c r="BX6" s="35" t="str">
        <f t="shared" si="8"/>
        <v>-</v>
      </c>
      <c r="BY6" s="35" t="str">
        <f t="shared" si="8"/>
        <v>-</v>
      </c>
      <c r="BZ6" s="35">
        <f t="shared" si="8"/>
        <v>79.77</v>
      </c>
      <c r="CA6" s="34" t="str">
        <f>IF(CA7="","",IF(CA7="-","【-】","【"&amp;SUBSTITUTE(TEXT(CA7,"#,##0.00"),"-","△")&amp;"】"))</f>
        <v>【98.96】</v>
      </c>
      <c r="CB6" s="35" t="str">
        <f>IF(CB7="",NA(),CB7)</f>
        <v>-</v>
      </c>
      <c r="CC6" s="35" t="str">
        <f t="shared" ref="CC6:CK6" si="9">IF(CC7="",NA(),CC7)</f>
        <v>-</v>
      </c>
      <c r="CD6" s="35" t="str">
        <f t="shared" si="9"/>
        <v>-</v>
      </c>
      <c r="CE6" s="35" t="str">
        <f t="shared" si="9"/>
        <v>-</v>
      </c>
      <c r="CF6" s="35">
        <f t="shared" si="9"/>
        <v>278.11</v>
      </c>
      <c r="CG6" s="35" t="str">
        <f t="shared" si="9"/>
        <v>-</v>
      </c>
      <c r="CH6" s="35" t="str">
        <f t="shared" si="9"/>
        <v>-</v>
      </c>
      <c r="CI6" s="35" t="str">
        <f t="shared" si="9"/>
        <v>-</v>
      </c>
      <c r="CJ6" s="35" t="str">
        <f t="shared" si="9"/>
        <v>-</v>
      </c>
      <c r="CK6" s="35">
        <f t="shared" si="9"/>
        <v>214.56</v>
      </c>
      <c r="CL6" s="34" t="str">
        <f>IF(CL7="","",IF(CL7="-","【-】","【"&amp;SUBSTITUTE(TEXT(CL7,"#,##0.00"),"-","△")&amp;"】"))</f>
        <v>【134.52】</v>
      </c>
      <c r="CM6" s="35" t="str">
        <f>IF(CM7="",NA(),CM7)</f>
        <v>-</v>
      </c>
      <c r="CN6" s="35" t="str">
        <f t="shared" ref="CN6:CV6" si="10">IF(CN7="",NA(),CN7)</f>
        <v>-</v>
      </c>
      <c r="CO6" s="35" t="str">
        <f t="shared" si="10"/>
        <v>-</v>
      </c>
      <c r="CP6" s="35" t="str">
        <f t="shared" si="10"/>
        <v>-</v>
      </c>
      <c r="CQ6" s="35">
        <f t="shared" si="10"/>
        <v>75.38</v>
      </c>
      <c r="CR6" s="35" t="str">
        <f t="shared" si="10"/>
        <v>-</v>
      </c>
      <c r="CS6" s="35" t="str">
        <f t="shared" si="10"/>
        <v>-</v>
      </c>
      <c r="CT6" s="35" t="str">
        <f t="shared" si="10"/>
        <v>-</v>
      </c>
      <c r="CU6" s="35" t="str">
        <f t="shared" si="10"/>
        <v>-</v>
      </c>
      <c r="CV6" s="35">
        <f t="shared" si="10"/>
        <v>49.47</v>
      </c>
      <c r="CW6" s="34" t="str">
        <f>IF(CW7="","",IF(CW7="-","【-】","【"&amp;SUBSTITUTE(TEXT(CW7,"#,##0.00"),"-","△")&amp;"】"))</f>
        <v>【59.57】</v>
      </c>
      <c r="CX6" s="35" t="str">
        <f>IF(CX7="",NA(),CX7)</f>
        <v>-</v>
      </c>
      <c r="CY6" s="35" t="str">
        <f t="shared" ref="CY6:DG6" si="11">IF(CY7="",NA(),CY7)</f>
        <v>-</v>
      </c>
      <c r="CZ6" s="35" t="str">
        <f t="shared" si="11"/>
        <v>-</v>
      </c>
      <c r="DA6" s="35" t="str">
        <f t="shared" si="11"/>
        <v>-</v>
      </c>
      <c r="DB6" s="35">
        <f t="shared" si="11"/>
        <v>71.33</v>
      </c>
      <c r="DC6" s="35" t="str">
        <f t="shared" si="11"/>
        <v>-</v>
      </c>
      <c r="DD6" s="35" t="str">
        <f t="shared" si="11"/>
        <v>-</v>
      </c>
      <c r="DE6" s="35" t="str">
        <f t="shared" si="11"/>
        <v>-</v>
      </c>
      <c r="DF6" s="35" t="str">
        <f t="shared" si="11"/>
        <v>-</v>
      </c>
      <c r="DG6" s="35">
        <f t="shared" si="11"/>
        <v>82.06</v>
      </c>
      <c r="DH6" s="34" t="str">
        <f>IF(DH7="","",IF(DH7="-","【-】","【"&amp;SUBSTITUTE(TEXT(DH7,"#,##0.00"),"-","△")&amp;"】"))</f>
        <v>【95.57】</v>
      </c>
      <c r="DI6" s="35" t="str">
        <f>IF(DI7="",NA(),DI7)</f>
        <v>-</v>
      </c>
      <c r="DJ6" s="35" t="str">
        <f t="shared" ref="DJ6:DR6" si="12">IF(DJ7="",NA(),DJ7)</f>
        <v>-</v>
      </c>
      <c r="DK6" s="35" t="str">
        <f t="shared" si="12"/>
        <v>-</v>
      </c>
      <c r="DL6" s="35" t="str">
        <f t="shared" si="12"/>
        <v>-</v>
      </c>
      <c r="DM6" s="35">
        <f t="shared" si="12"/>
        <v>42.99</v>
      </c>
      <c r="DN6" s="35" t="str">
        <f t="shared" si="12"/>
        <v>-</v>
      </c>
      <c r="DO6" s="35" t="str">
        <f t="shared" si="12"/>
        <v>-</v>
      </c>
      <c r="DP6" s="35" t="str">
        <f t="shared" si="12"/>
        <v>-</v>
      </c>
      <c r="DQ6" s="35" t="str">
        <f t="shared" si="12"/>
        <v>-</v>
      </c>
      <c r="DR6" s="35">
        <f t="shared" si="12"/>
        <v>19.93</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0.32</v>
      </c>
      <c r="EO6" s="34" t="str">
        <f>IF(EO7="","",IF(EO7="-","【-】","【"&amp;SUBSTITUTE(TEXT(EO7,"#,##0.00"),"-","△")&amp;"】"))</f>
        <v>【0.30】</v>
      </c>
    </row>
    <row r="7" spans="1:148" s="36" customFormat="1" x14ac:dyDescent="0.15">
      <c r="A7" s="28"/>
      <c r="B7" s="37">
        <v>2020</v>
      </c>
      <c r="C7" s="37">
        <v>342149</v>
      </c>
      <c r="D7" s="37">
        <v>46</v>
      </c>
      <c r="E7" s="37">
        <v>17</v>
      </c>
      <c r="F7" s="37">
        <v>1</v>
      </c>
      <c r="G7" s="37">
        <v>0</v>
      </c>
      <c r="H7" s="37" t="s">
        <v>96</v>
      </c>
      <c r="I7" s="37" t="s">
        <v>97</v>
      </c>
      <c r="J7" s="37" t="s">
        <v>98</v>
      </c>
      <c r="K7" s="37" t="s">
        <v>99</v>
      </c>
      <c r="L7" s="37" t="s">
        <v>100</v>
      </c>
      <c r="M7" s="37" t="s">
        <v>101</v>
      </c>
      <c r="N7" s="38" t="s">
        <v>102</v>
      </c>
      <c r="O7" s="38">
        <v>55.61</v>
      </c>
      <c r="P7" s="38">
        <v>14.91</v>
      </c>
      <c r="Q7" s="38">
        <v>93.8</v>
      </c>
      <c r="R7" s="38">
        <v>3911</v>
      </c>
      <c r="S7" s="38">
        <v>28044</v>
      </c>
      <c r="T7" s="38">
        <v>537.71</v>
      </c>
      <c r="U7" s="38">
        <v>52.15</v>
      </c>
      <c r="V7" s="38">
        <v>4157</v>
      </c>
      <c r="W7" s="38">
        <v>1.78</v>
      </c>
      <c r="X7" s="38">
        <v>2335.39</v>
      </c>
      <c r="Y7" s="38" t="s">
        <v>102</v>
      </c>
      <c r="Z7" s="38" t="s">
        <v>102</v>
      </c>
      <c r="AA7" s="38" t="s">
        <v>102</v>
      </c>
      <c r="AB7" s="38" t="s">
        <v>102</v>
      </c>
      <c r="AC7" s="38">
        <v>135.94</v>
      </c>
      <c r="AD7" s="38" t="s">
        <v>102</v>
      </c>
      <c r="AE7" s="38" t="s">
        <v>102</v>
      </c>
      <c r="AF7" s="38" t="s">
        <v>102</v>
      </c>
      <c r="AG7" s="38" t="s">
        <v>102</v>
      </c>
      <c r="AH7" s="38">
        <v>107.81</v>
      </c>
      <c r="AI7" s="38">
        <v>106.67</v>
      </c>
      <c r="AJ7" s="38" t="s">
        <v>102</v>
      </c>
      <c r="AK7" s="38" t="s">
        <v>102</v>
      </c>
      <c r="AL7" s="38" t="s">
        <v>102</v>
      </c>
      <c r="AM7" s="38" t="s">
        <v>102</v>
      </c>
      <c r="AN7" s="38">
        <v>0</v>
      </c>
      <c r="AO7" s="38" t="s">
        <v>102</v>
      </c>
      <c r="AP7" s="38" t="s">
        <v>102</v>
      </c>
      <c r="AQ7" s="38" t="s">
        <v>102</v>
      </c>
      <c r="AR7" s="38" t="s">
        <v>102</v>
      </c>
      <c r="AS7" s="38">
        <v>18.2</v>
      </c>
      <c r="AT7" s="38">
        <v>3.64</v>
      </c>
      <c r="AU7" s="38" t="s">
        <v>102</v>
      </c>
      <c r="AV7" s="38" t="s">
        <v>102</v>
      </c>
      <c r="AW7" s="38" t="s">
        <v>102</v>
      </c>
      <c r="AX7" s="38" t="s">
        <v>102</v>
      </c>
      <c r="AY7" s="38">
        <v>58.4</v>
      </c>
      <c r="AZ7" s="38" t="s">
        <v>102</v>
      </c>
      <c r="BA7" s="38" t="s">
        <v>102</v>
      </c>
      <c r="BB7" s="38" t="s">
        <v>102</v>
      </c>
      <c r="BC7" s="38" t="s">
        <v>102</v>
      </c>
      <c r="BD7" s="38">
        <v>48.56</v>
      </c>
      <c r="BE7" s="38">
        <v>67.52</v>
      </c>
      <c r="BF7" s="38" t="s">
        <v>102</v>
      </c>
      <c r="BG7" s="38" t="s">
        <v>102</v>
      </c>
      <c r="BH7" s="38" t="s">
        <v>102</v>
      </c>
      <c r="BI7" s="38" t="s">
        <v>102</v>
      </c>
      <c r="BJ7" s="38">
        <v>0</v>
      </c>
      <c r="BK7" s="38" t="s">
        <v>102</v>
      </c>
      <c r="BL7" s="38" t="s">
        <v>102</v>
      </c>
      <c r="BM7" s="38" t="s">
        <v>102</v>
      </c>
      <c r="BN7" s="38" t="s">
        <v>102</v>
      </c>
      <c r="BO7" s="38">
        <v>1245.0999999999999</v>
      </c>
      <c r="BP7" s="38">
        <v>705.21</v>
      </c>
      <c r="BQ7" s="38" t="s">
        <v>102</v>
      </c>
      <c r="BR7" s="38" t="s">
        <v>102</v>
      </c>
      <c r="BS7" s="38" t="s">
        <v>102</v>
      </c>
      <c r="BT7" s="38" t="s">
        <v>102</v>
      </c>
      <c r="BU7" s="38">
        <v>71.599999999999994</v>
      </c>
      <c r="BV7" s="38" t="s">
        <v>102</v>
      </c>
      <c r="BW7" s="38" t="s">
        <v>102</v>
      </c>
      <c r="BX7" s="38" t="s">
        <v>102</v>
      </c>
      <c r="BY7" s="38" t="s">
        <v>102</v>
      </c>
      <c r="BZ7" s="38">
        <v>79.77</v>
      </c>
      <c r="CA7" s="38">
        <v>98.96</v>
      </c>
      <c r="CB7" s="38" t="s">
        <v>102</v>
      </c>
      <c r="CC7" s="38" t="s">
        <v>102</v>
      </c>
      <c r="CD7" s="38" t="s">
        <v>102</v>
      </c>
      <c r="CE7" s="38" t="s">
        <v>102</v>
      </c>
      <c r="CF7" s="38">
        <v>278.11</v>
      </c>
      <c r="CG7" s="38" t="s">
        <v>102</v>
      </c>
      <c r="CH7" s="38" t="s">
        <v>102</v>
      </c>
      <c r="CI7" s="38" t="s">
        <v>102</v>
      </c>
      <c r="CJ7" s="38" t="s">
        <v>102</v>
      </c>
      <c r="CK7" s="38">
        <v>214.56</v>
      </c>
      <c r="CL7" s="38">
        <v>134.52000000000001</v>
      </c>
      <c r="CM7" s="38" t="s">
        <v>102</v>
      </c>
      <c r="CN7" s="38" t="s">
        <v>102</v>
      </c>
      <c r="CO7" s="38" t="s">
        <v>102</v>
      </c>
      <c r="CP7" s="38" t="s">
        <v>102</v>
      </c>
      <c r="CQ7" s="38">
        <v>75.38</v>
      </c>
      <c r="CR7" s="38" t="s">
        <v>102</v>
      </c>
      <c r="CS7" s="38" t="s">
        <v>102</v>
      </c>
      <c r="CT7" s="38" t="s">
        <v>102</v>
      </c>
      <c r="CU7" s="38" t="s">
        <v>102</v>
      </c>
      <c r="CV7" s="38">
        <v>49.47</v>
      </c>
      <c r="CW7" s="38">
        <v>59.57</v>
      </c>
      <c r="CX7" s="38" t="s">
        <v>102</v>
      </c>
      <c r="CY7" s="38" t="s">
        <v>102</v>
      </c>
      <c r="CZ7" s="38" t="s">
        <v>102</v>
      </c>
      <c r="DA7" s="38" t="s">
        <v>102</v>
      </c>
      <c r="DB7" s="38">
        <v>71.33</v>
      </c>
      <c r="DC7" s="38" t="s">
        <v>102</v>
      </c>
      <c r="DD7" s="38" t="s">
        <v>102</v>
      </c>
      <c r="DE7" s="38" t="s">
        <v>102</v>
      </c>
      <c r="DF7" s="38" t="s">
        <v>102</v>
      </c>
      <c r="DG7" s="38">
        <v>82.06</v>
      </c>
      <c r="DH7" s="38">
        <v>95.57</v>
      </c>
      <c r="DI7" s="38" t="s">
        <v>102</v>
      </c>
      <c r="DJ7" s="38" t="s">
        <v>102</v>
      </c>
      <c r="DK7" s="38" t="s">
        <v>102</v>
      </c>
      <c r="DL7" s="38" t="s">
        <v>102</v>
      </c>
      <c r="DM7" s="38">
        <v>42.99</v>
      </c>
      <c r="DN7" s="38" t="s">
        <v>102</v>
      </c>
      <c r="DO7" s="38" t="s">
        <v>102</v>
      </c>
      <c r="DP7" s="38" t="s">
        <v>102</v>
      </c>
      <c r="DQ7" s="38" t="s">
        <v>102</v>
      </c>
      <c r="DR7" s="38">
        <v>19.93</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0.32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岡村 千夏</cp:lastModifiedBy>
  <cp:lastPrinted>2022-01-29T03:43:03Z</cp:lastPrinted>
  <dcterms:created xsi:type="dcterms:W3CDTF">2021-12-03T07:17:30Z</dcterms:created>
  <dcterms:modified xsi:type="dcterms:W3CDTF">2022-02-01T07:53:26Z</dcterms:modified>
  <cp:category/>
</cp:coreProperties>
</file>