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deguchi432\Desktop\"/>
    </mc:Choice>
  </mc:AlternateContent>
  <workbookProtection workbookAlgorithmName="SHA-512" workbookHashValue="7O7fIUBm5sAWQDrdJyUqBF/iAxgzyYtLYyYf9ibyJJ8I63GZQlPDenIZbB3D6FVVFbpzLW+lSHdF5PNHn8n4aQ==" workbookSaltValue="+dmailOhTaPKYzvXqqBp9w==" workbookSpinCount="100000" lockStructure="1"/>
  <bookViews>
    <workbookView xWindow="0" yWindow="0" windowWidth="28800" windowHeight="1230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AD10" i="4"/>
  <c r="I10" i="4"/>
  <c r="B10" i="4"/>
  <c r="AL8" i="4"/>
  <c r="P8" i="4"/>
  <c r="I8" i="4"/>
</calcChain>
</file>

<file path=xl/sharedStrings.xml><?xml version="1.0" encoding="utf-8"?>
<sst xmlns="http://schemas.openxmlformats.org/spreadsheetml/2006/main" count="231" uniqueCount="117">
  <si>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</si>
  <si>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</si>
  <si>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</si>
  <si>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</si>
  <si>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</si>
  <si>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</si>
  <si>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</si>
  <si>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</si>
  <si>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</si>
  <si>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</si>
  <si>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</si>
  <si>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</si>
  <si>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</si>
  <si>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</si>
  <si>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</si>
  <si>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</si>
  <si>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</si>
  <si>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</si>
  <si>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</si>
  <si>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</si>
  <si>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</si>
  <si>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</si>
  <si>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</si>
  <si>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</si>
  <si>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</si>
  <si>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</si>
  <si>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</si>
  <si>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</si>
  <si>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</si>
  <si>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</si>
  <si>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</si>
  <si>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</si>
  <si>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</si>
  <si>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</si>
  <si>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</si>
  <si>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</si>
  <si>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</si>
  <si>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</si>
  <si>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</si>
  <si>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</si>
  <si>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</si>
  <si>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</si>
  <si>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</si>
  <si>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</si>
  <si>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</si>
  <si>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</si>
  <si>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</si>
  <si>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</si>
  <si>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</si>
  <si>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</si>
  <si>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</si>
  <si>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</si>
  <si>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</si>
  <si>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</si>
  <si>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</si>
  <si>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</si>
  <si>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</si>
  <si>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</si>
  <si>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</si>
  <si>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</si>
  <si>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</si>
  <si>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</si>
  <si>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</si>
  <si>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</si>
  <si>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</si>
  <si>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</si>
  <si>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</si>
  <si>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</si>
  <si>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</si>
  <si>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</si>
  <si>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</si>
  <si>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</si>
  <si>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</si>
  <si>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</si>
  <si>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</si>
  <si>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</si>
  <si>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</si>
  <si>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</si>
  <si>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</si>
  <si>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</si>
  <si>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</si>
  <si>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</si>
  <si>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</si>
  <si>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</si>
  <si>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</si>
  <si>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</si>
  <si>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</si>
  <si>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</si>
  <si>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</si>
  <si>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</si>
  <si>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</si>
  <si>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</si>
  <si>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</si>
  <si>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</si>
  <si>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</si>
  <si>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</si>
  <si>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江田島市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</si>
  <si>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</si>
  <si>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</si>
  <si>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</si>
  <si>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</si>
  <si>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</si>
  <si>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</si>
  <si>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</si>
  <si>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</si>
  <si>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</si>
  <si>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</si>
  <si>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</si>
  <si>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</si>
  <si>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</si>
  <si>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</si>
  <si>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</si>
  <si>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</si>
  <si>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</si>
  <si>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【有形固定資産減価償却率・管渠老朽化率・管渠改善率】
　管渠老化率，管渠改善率はともに0％で推移している。
　平成6年度に供用開始し，26年が経過した。管渠が耐用年数を経過するにはまだ年数があるとはいえ，今後，経年による施設の老朽化，維持修繕，更新費用が増大する見込みであり，長寿命化計画（ストックマネジメント計画）に基づき計画的な更新を図っていく必要がある。</t>
    <phoneticPr fontId="4"/>
  </si>
  <si>
    <t>　令和2年度に整備計画を見直し，江田島市の下水道事業は，完了した。今後は，水洗化率の向上のため，未接続世帯の実態の把握，啓発等により接続推進を継続していく。
　安定した経営には課題が多い。引き続き，基準外繰入の解消のため，令和3年10月に使用料の料金改定を行う。また，維持管理経費の節約などにも努める。
　企業債残高が多額で，将来的な負担が大きい。大規模な施設改修を予定しているので，企業債残高は，増加する見込みである。将来的な負担の増大が予想されるため，引き続き経費の節約など，経営健全化に努める。
　管渠の老朽化率等は低いものの，今後，経年による修繕・更新費用の増大も見込まれるため，経営戦略及び長寿命化計画（ストックマネジメント計画）に基づき計画的な修繕・更新に取り組む。</t>
    <phoneticPr fontId="4"/>
  </si>
  <si>
    <t>【経常収支比率・累積欠損金比率】
　経常収支比率は100％で推移しており，累積欠損も発生していないが，一般会計繰入金によるものであり，引き続き基準外繰入の縮小・解消に向け，経営改善に取り組む必要がある。
【流動比率】
　流動負債の建設改良費に充てられた企業債の比率が高いことによる。
【企業債対事業規模比率】
　類似団体平均を大きく上回っており，整備に伴う企業債の借入による企業債残高が多額である。今後大規模な施設改修を見込んでおり，増加が見込まれる。
【経費回収率・汚水処理原価・施設利用率・水洗化率】
　水洗化率は,徐々に増加しているが，約70％前後と低く，類似団体平均を大きく下回っている。高齢化や家屋の老朽化，経済的理由などによる未接続世帯が多い。水洗化促進員の訪問等による普及促進を引き続き継続していく必要がある。
　汚水処理原価は，約200円で類似団体よりも低い状態で推移していたが，令和元年度は，維持管理費増加に伴い，経費回収率，施設利用率ともに類似団体平均を下回った。令和3年10月より使用料の料金改定を行う。引き続き接続の推進による収入の増加を図るとともに，維持管理経費の節減に努め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</si>
</sst>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520-411E-BCB9-D2941E9D0B0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0.39</c:v>
                </c:pt>
              </c:numCache>
            </c:numRef>
          </c:val>
          <c:smooth val="0"/>
          <c:extLst>
            <c:ext xmlns:c16="http://schemas.microsoft.com/office/drawing/2014/chart" uri="{C3380CC4-5D6E-409C-BE32-E72D297353CC}">
              <c16:uniqueId val="{00000001-8520-411E-BCB9-D2941E9D0B0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43.35</c:v>
                </c:pt>
                <c:pt idx="1">
                  <c:v>44.17</c:v>
                </c:pt>
                <c:pt idx="2">
                  <c:v>41.06</c:v>
                </c:pt>
                <c:pt idx="3">
                  <c:v>41.77</c:v>
                </c:pt>
                <c:pt idx="4">
                  <c:v>43.09</c:v>
                </c:pt>
              </c:numCache>
            </c:numRef>
          </c:val>
          <c:extLst>
            <c:ext xmlns:c16="http://schemas.microsoft.com/office/drawing/2014/chart" uri="{C3380CC4-5D6E-409C-BE32-E72D297353CC}">
              <c16:uniqueId val="{00000000-B01F-4E01-9EB8-639BB9E24A0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42.4</c:v>
                </c:pt>
              </c:numCache>
            </c:numRef>
          </c:val>
          <c:smooth val="0"/>
          <c:extLst>
            <c:ext xmlns:c16="http://schemas.microsoft.com/office/drawing/2014/chart" uri="{C3380CC4-5D6E-409C-BE32-E72D297353CC}">
              <c16:uniqueId val="{00000001-B01F-4E01-9EB8-639BB9E24A0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65.86</c:v>
                </c:pt>
                <c:pt idx="1">
                  <c:v>67.5</c:v>
                </c:pt>
                <c:pt idx="2">
                  <c:v>70.319999999999993</c:v>
                </c:pt>
                <c:pt idx="3">
                  <c:v>70.489999999999995</c:v>
                </c:pt>
                <c:pt idx="4">
                  <c:v>72.900000000000006</c:v>
                </c:pt>
              </c:numCache>
            </c:numRef>
          </c:val>
          <c:extLst>
            <c:ext xmlns:c16="http://schemas.microsoft.com/office/drawing/2014/chart" uri="{C3380CC4-5D6E-409C-BE32-E72D297353CC}">
              <c16:uniqueId val="{00000000-EE33-4A62-B5F5-04B24A03EF8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84.19</c:v>
                </c:pt>
              </c:numCache>
            </c:numRef>
          </c:val>
          <c:smooth val="0"/>
          <c:extLst>
            <c:ext xmlns:c16="http://schemas.microsoft.com/office/drawing/2014/chart" uri="{C3380CC4-5D6E-409C-BE32-E72D297353CC}">
              <c16:uniqueId val="{00000001-EE33-4A62-B5F5-04B24A03EF8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100</c:v>
                </c:pt>
                <c:pt idx="1">
                  <c:v>100</c:v>
                </c:pt>
                <c:pt idx="2">
                  <c:v>100.62</c:v>
                </c:pt>
                <c:pt idx="3">
                  <c:v>100.01</c:v>
                </c:pt>
                <c:pt idx="4">
                  <c:v>126.87</c:v>
                </c:pt>
              </c:numCache>
            </c:numRef>
          </c:val>
          <c:extLst>
            <c:ext xmlns:c16="http://schemas.microsoft.com/office/drawing/2014/chart" uri="{C3380CC4-5D6E-409C-BE32-E72D297353CC}">
              <c16:uniqueId val="{00000000-A6F6-4425-BAAD-EB1D2CA10A2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100.85</c:v>
                </c:pt>
                <c:pt idx="1">
                  <c:v>102.13</c:v>
                </c:pt>
                <c:pt idx="2">
                  <c:v>101.72</c:v>
                </c:pt>
                <c:pt idx="3">
                  <c:v>102.73</c:v>
                </c:pt>
                <c:pt idx="4">
                  <c:v>105.78</c:v>
                </c:pt>
              </c:numCache>
            </c:numRef>
          </c:val>
          <c:smooth val="0"/>
          <c:extLst>
            <c:ext xmlns:c16="http://schemas.microsoft.com/office/drawing/2014/chart" uri="{C3380CC4-5D6E-409C-BE32-E72D297353CC}">
              <c16:uniqueId val="{00000001-A6F6-4425-BAAD-EB1D2CA10A2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32.590000000000003</c:v>
                </c:pt>
                <c:pt idx="1">
                  <c:v>34.18</c:v>
                </c:pt>
                <c:pt idx="2">
                  <c:v>36.03</c:v>
                </c:pt>
                <c:pt idx="3">
                  <c:v>37.049999999999997</c:v>
                </c:pt>
                <c:pt idx="4">
                  <c:v>38.700000000000003</c:v>
                </c:pt>
              </c:numCache>
            </c:numRef>
          </c:val>
          <c:extLst>
            <c:ext xmlns:c16="http://schemas.microsoft.com/office/drawing/2014/chart" uri="{C3380CC4-5D6E-409C-BE32-E72D297353CC}">
              <c16:uniqueId val="{00000000-5CFE-42F0-BCB3-ADC71919DD6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22.77</c:v>
                </c:pt>
                <c:pt idx="1">
                  <c:v>23.93</c:v>
                </c:pt>
                <c:pt idx="2">
                  <c:v>24.68</c:v>
                </c:pt>
                <c:pt idx="3">
                  <c:v>24.68</c:v>
                </c:pt>
                <c:pt idx="4">
                  <c:v>21.36</c:v>
                </c:pt>
              </c:numCache>
            </c:numRef>
          </c:val>
          <c:smooth val="0"/>
          <c:extLst>
            <c:ext xmlns:c16="http://schemas.microsoft.com/office/drawing/2014/chart" uri="{C3380CC4-5D6E-409C-BE32-E72D297353CC}">
              <c16:uniqueId val="{00000001-5CFE-42F0-BCB3-ADC71919DD6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2A0-40D7-83F6-A431B719BFB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quot;-&quot;">
                  <c:v>0.01</c:v>
                </c:pt>
                <c:pt idx="3" formatCode="#,##0.00;&quot;△&quot;#,##0.00;&quot;-&quot;">
                  <c:v>8.6199999999999992</c:v>
                </c:pt>
                <c:pt idx="4" formatCode="#,##0.00;&quot;△&quot;#,##0.00;&quot;-&quot;">
                  <c:v>0.01</c:v>
                </c:pt>
              </c:numCache>
            </c:numRef>
          </c:val>
          <c:smooth val="0"/>
          <c:extLst>
            <c:ext xmlns:c16="http://schemas.microsoft.com/office/drawing/2014/chart" uri="{C3380CC4-5D6E-409C-BE32-E72D297353CC}">
              <c16:uniqueId val="{00000001-62A0-40D7-83F6-A431B719BFB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43C-4EBD-90B9-5B316471A1E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110.77</c:v>
                </c:pt>
                <c:pt idx="1">
                  <c:v>109.51</c:v>
                </c:pt>
                <c:pt idx="2">
                  <c:v>112.88</c:v>
                </c:pt>
                <c:pt idx="3">
                  <c:v>94.97</c:v>
                </c:pt>
                <c:pt idx="4">
                  <c:v>63.96</c:v>
                </c:pt>
              </c:numCache>
            </c:numRef>
          </c:val>
          <c:smooth val="0"/>
          <c:extLst>
            <c:ext xmlns:c16="http://schemas.microsoft.com/office/drawing/2014/chart" uri="{C3380CC4-5D6E-409C-BE32-E72D297353CC}">
              <c16:uniqueId val="{00000001-943C-4EBD-90B9-5B316471A1E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25.49</c:v>
                </c:pt>
                <c:pt idx="1">
                  <c:v>27.02</c:v>
                </c:pt>
                <c:pt idx="2">
                  <c:v>41.3</c:v>
                </c:pt>
                <c:pt idx="3">
                  <c:v>48.62</c:v>
                </c:pt>
                <c:pt idx="4">
                  <c:v>77.16</c:v>
                </c:pt>
              </c:numCache>
            </c:numRef>
          </c:val>
          <c:extLst>
            <c:ext xmlns:c16="http://schemas.microsoft.com/office/drawing/2014/chart" uri="{C3380CC4-5D6E-409C-BE32-E72D297353CC}">
              <c16:uniqueId val="{00000000-107A-4592-BAC4-89207210411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46.78</c:v>
                </c:pt>
                <c:pt idx="1">
                  <c:v>47.44</c:v>
                </c:pt>
                <c:pt idx="2">
                  <c:v>49.18</c:v>
                </c:pt>
                <c:pt idx="3">
                  <c:v>47.72</c:v>
                </c:pt>
                <c:pt idx="4">
                  <c:v>44.24</c:v>
                </c:pt>
              </c:numCache>
            </c:numRef>
          </c:val>
          <c:smooth val="0"/>
          <c:extLst>
            <c:ext xmlns:c16="http://schemas.microsoft.com/office/drawing/2014/chart" uri="{C3380CC4-5D6E-409C-BE32-E72D297353CC}">
              <c16:uniqueId val="{00000001-107A-4592-BAC4-89207210411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2605.9</c:v>
                </c:pt>
                <c:pt idx="1">
                  <c:v>2387.34</c:v>
                </c:pt>
                <c:pt idx="2">
                  <c:v>2323</c:v>
                </c:pt>
                <c:pt idx="3">
                  <c:v>2051.0700000000002</c:v>
                </c:pt>
                <c:pt idx="4">
                  <c:v>1803.76</c:v>
                </c:pt>
              </c:numCache>
            </c:numRef>
          </c:val>
          <c:extLst>
            <c:ext xmlns:c16="http://schemas.microsoft.com/office/drawing/2014/chart" uri="{C3380CC4-5D6E-409C-BE32-E72D297353CC}">
              <c16:uniqueId val="{00000000-9477-46AE-9A48-0CC0B7E3FA5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1258.43</c:v>
                </c:pt>
              </c:numCache>
            </c:numRef>
          </c:val>
          <c:smooth val="0"/>
          <c:extLst>
            <c:ext xmlns:c16="http://schemas.microsoft.com/office/drawing/2014/chart" uri="{C3380CC4-5D6E-409C-BE32-E72D297353CC}">
              <c16:uniqueId val="{00000001-9477-46AE-9A48-0CC0B7E3FA5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92.13</c:v>
                </c:pt>
                <c:pt idx="1">
                  <c:v>86.1</c:v>
                </c:pt>
                <c:pt idx="2">
                  <c:v>80.459999999999994</c:v>
                </c:pt>
                <c:pt idx="3">
                  <c:v>52.45</c:v>
                </c:pt>
                <c:pt idx="4">
                  <c:v>76.64</c:v>
                </c:pt>
              </c:numCache>
            </c:numRef>
          </c:val>
          <c:extLst>
            <c:ext xmlns:c16="http://schemas.microsoft.com/office/drawing/2014/chart" uri="{C3380CC4-5D6E-409C-BE32-E72D297353CC}">
              <c16:uniqueId val="{00000000-3EED-464A-9952-A8206D44085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73.36</c:v>
                </c:pt>
              </c:numCache>
            </c:numRef>
          </c:val>
          <c:smooth val="0"/>
          <c:extLst>
            <c:ext xmlns:c16="http://schemas.microsoft.com/office/drawing/2014/chart" uri="{C3380CC4-5D6E-409C-BE32-E72D297353CC}">
              <c16:uniqueId val="{00000001-3EED-464A-9952-A8206D44085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194.63</c:v>
                </c:pt>
                <c:pt idx="1">
                  <c:v>210.32</c:v>
                </c:pt>
                <c:pt idx="2">
                  <c:v>224.7</c:v>
                </c:pt>
                <c:pt idx="3">
                  <c:v>340.47</c:v>
                </c:pt>
                <c:pt idx="4">
                  <c:v>233.82</c:v>
                </c:pt>
              </c:numCache>
            </c:numRef>
          </c:val>
          <c:extLst>
            <c:ext xmlns:c16="http://schemas.microsoft.com/office/drawing/2014/chart" uri="{C3380CC4-5D6E-409C-BE32-E72D297353CC}">
              <c16:uniqueId val="{00000000-F427-4081-A9F2-4E6E1FA6BA3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224.88</c:v>
                </c:pt>
              </c:numCache>
            </c:numRef>
          </c:val>
          <c:smooth val="0"/>
          <c:extLst>
            <c:ext xmlns:c16="http://schemas.microsoft.com/office/drawing/2014/chart" uri="{C3380CC4-5D6E-409C-BE32-E72D297353CC}">
              <c16:uniqueId val="{00000001-F427-4081-A9F2-4E6E1FA6BA3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34"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江田島市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22356</v>
      </c>
      <c r="AM8" s="51"/>
      <c r="AN8" s="51"/>
      <c r="AO8" s="51"/>
      <c r="AP8" s="51"/>
      <c r="AQ8" s="51"/>
      <c r="AR8" s="51"/>
      <c r="AS8" s="51"/>
      <c r="AT8" s="46">
        <f>データ!T6</f>
        <v>100.72</v>
      </c>
      <c r="AU8" s="46"/>
      <c r="AV8" s="46"/>
      <c r="AW8" s="46"/>
      <c r="AX8" s="46"/>
      <c r="AY8" s="46"/>
      <c r="AZ8" s="46"/>
      <c r="BA8" s="46"/>
      <c r="BB8" s="46">
        <f>データ!U6</f>
        <v>221.96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76.739999999999995</v>
      </c>
      <c r="J10" s="46"/>
      <c r="K10" s="46"/>
      <c r="L10" s="46"/>
      <c r="M10" s="46"/>
      <c r="N10" s="46"/>
      <c r="O10" s="46"/>
      <c r="P10" s="46">
        <f>データ!P6</f>
        <v>39.96</v>
      </c>
      <c r="Q10" s="46"/>
      <c r="R10" s="46"/>
      <c r="S10" s="46"/>
      <c r="T10" s="46"/>
      <c r="U10" s="46"/>
      <c r="V10" s="46"/>
      <c r="W10" s="46">
        <f>データ!Q6</f>
        <v>91.55</v>
      </c>
      <c r="X10" s="46"/>
      <c r="Y10" s="46"/>
      <c r="Z10" s="46"/>
      <c r="AA10" s="46"/>
      <c r="AB10" s="46"/>
      <c r="AC10" s="46"/>
      <c r="AD10" s="51">
        <f>データ!R6</f>
        <v>3531</v>
      </c>
      <c r="AE10" s="51"/>
      <c r="AF10" s="51"/>
      <c r="AG10" s="51"/>
      <c r="AH10" s="51"/>
      <c r="AI10" s="51"/>
      <c r="AJ10" s="51"/>
      <c r="AK10" s="2"/>
      <c r="AL10" s="51">
        <f>データ!V6</f>
        <v>8737</v>
      </c>
      <c r="AM10" s="51"/>
      <c r="AN10" s="51"/>
      <c r="AO10" s="51"/>
      <c r="AP10" s="51"/>
      <c r="AQ10" s="51"/>
      <c r="AR10" s="51"/>
      <c r="AS10" s="51"/>
      <c r="AT10" s="46">
        <f>データ!W6</f>
        <v>3.92</v>
      </c>
      <c r="AU10" s="46"/>
      <c r="AV10" s="46"/>
      <c r="AW10" s="46"/>
      <c r="AX10" s="46"/>
      <c r="AY10" s="46"/>
      <c r="AZ10" s="46"/>
      <c r="BA10" s="46"/>
      <c r="BB10" s="46">
        <f>データ!X6</f>
        <v>2228.83</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ye1yrN5f2kNGdMxRtKRojzU1FRBYBXYH2WslqnjrxNeUU+xXF2UrJVBlXY5TowNsiruhbQcYHp9jClKZPIvjog==" saltValue="nHVNWvDLkQbvByts2T6KR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342157</v>
      </c>
      <c r="D6" s="33">
        <f t="shared" si="3"/>
        <v>46</v>
      </c>
      <c r="E6" s="33">
        <f t="shared" si="3"/>
        <v>17</v>
      </c>
      <c r="F6" s="33">
        <f t="shared" si="3"/>
        <v>4</v>
      </c>
      <c r="G6" s="33">
        <f t="shared" si="3"/>
        <v>0</v>
      </c>
      <c r="H6" s="33" t="str">
        <f t="shared" si="3"/>
        <v>広島県　江田島市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76.739999999999995</v>
      </c>
      <c r="P6" s="34">
        <f t="shared" si="3"/>
        <v>39.96</v>
      </c>
      <c r="Q6" s="34">
        <f t="shared" si="3"/>
        <v>91.55</v>
      </c>
      <c r="R6" s="34">
        <f t="shared" si="3"/>
        <v>3531</v>
      </c>
      <c r="S6" s="34">
        <f t="shared" si="3"/>
        <v>22356</v>
      </c>
      <c r="T6" s="34">
        <f t="shared" si="3"/>
        <v>100.72</v>
      </c>
      <c r="U6" s="34">
        <f t="shared" si="3"/>
        <v>221.96</v>
      </c>
      <c r="V6" s="34">
        <f t="shared" si="3"/>
        <v>8737</v>
      </c>
      <c r="W6" s="34">
        <f t="shared" si="3"/>
        <v>3.92</v>
      </c>
      <c r="X6" s="34">
        <f t="shared" si="3"/>
        <v>2228.83</v>
      </c>
      <c r="Y6" s="35">
        <f>IF(Y7="",NA(),Y7)</f>
        <v>100</v>
      </c>
      <c r="Z6" s="35">
        <f t="shared" ref="Z6:AH6" si="4">IF(Z7="",NA(),Z7)</f>
        <v>100</v>
      </c>
      <c r="AA6" s="35">
        <f t="shared" si="4"/>
        <v>100.62</v>
      </c>
      <c r="AB6" s="35">
        <f t="shared" si="4"/>
        <v>100.01</v>
      </c>
      <c r="AC6" s="35">
        <f t="shared" si="4"/>
        <v>126.87</v>
      </c>
      <c r="AD6" s="35">
        <f t="shared" si="4"/>
        <v>100.85</v>
      </c>
      <c r="AE6" s="35">
        <f t="shared" si="4"/>
        <v>102.13</v>
      </c>
      <c r="AF6" s="35">
        <f t="shared" si="4"/>
        <v>101.72</v>
      </c>
      <c r="AG6" s="35">
        <f t="shared" si="4"/>
        <v>102.73</v>
      </c>
      <c r="AH6" s="35">
        <f t="shared" si="4"/>
        <v>105.78</v>
      </c>
      <c r="AI6" s="34" t="str">
        <f>IF(AI7="","",IF(AI7="-","【-】","【"&amp;SUBSTITUTE(TEXT(AI7,"#,##0.00"),"-","△")&amp;"】"))</f>
        <v>【104.83】</v>
      </c>
      <c r="AJ6" s="34">
        <f>IF(AJ7="",NA(),AJ7)</f>
        <v>0</v>
      </c>
      <c r="AK6" s="34">
        <f t="shared" ref="AK6:AS6" si="5">IF(AK7="",NA(),AK7)</f>
        <v>0</v>
      </c>
      <c r="AL6" s="34">
        <f t="shared" si="5"/>
        <v>0</v>
      </c>
      <c r="AM6" s="34">
        <f t="shared" si="5"/>
        <v>0</v>
      </c>
      <c r="AN6" s="34">
        <f t="shared" si="5"/>
        <v>0</v>
      </c>
      <c r="AO6" s="35">
        <f t="shared" si="5"/>
        <v>110.77</v>
      </c>
      <c r="AP6" s="35">
        <f t="shared" si="5"/>
        <v>109.51</v>
      </c>
      <c r="AQ6" s="35">
        <f t="shared" si="5"/>
        <v>112.88</v>
      </c>
      <c r="AR6" s="35">
        <f t="shared" si="5"/>
        <v>94.97</v>
      </c>
      <c r="AS6" s="35">
        <f t="shared" si="5"/>
        <v>63.96</v>
      </c>
      <c r="AT6" s="34" t="str">
        <f>IF(AT7="","",IF(AT7="-","【-】","【"&amp;SUBSTITUTE(TEXT(AT7,"#,##0.00"),"-","△")&amp;"】"))</f>
        <v>【61.55】</v>
      </c>
      <c r="AU6" s="35">
        <f>IF(AU7="",NA(),AU7)</f>
        <v>25.49</v>
      </c>
      <c r="AV6" s="35">
        <f t="shared" ref="AV6:BD6" si="6">IF(AV7="",NA(),AV7)</f>
        <v>27.02</v>
      </c>
      <c r="AW6" s="35">
        <f t="shared" si="6"/>
        <v>41.3</v>
      </c>
      <c r="AX6" s="35">
        <f t="shared" si="6"/>
        <v>48.62</v>
      </c>
      <c r="AY6" s="35">
        <f t="shared" si="6"/>
        <v>77.16</v>
      </c>
      <c r="AZ6" s="35">
        <f t="shared" si="6"/>
        <v>46.78</v>
      </c>
      <c r="BA6" s="35">
        <f t="shared" si="6"/>
        <v>47.44</v>
      </c>
      <c r="BB6" s="35">
        <f t="shared" si="6"/>
        <v>49.18</v>
      </c>
      <c r="BC6" s="35">
        <f t="shared" si="6"/>
        <v>47.72</v>
      </c>
      <c r="BD6" s="35">
        <f t="shared" si="6"/>
        <v>44.24</v>
      </c>
      <c r="BE6" s="34" t="str">
        <f>IF(BE7="","",IF(BE7="-","【-】","【"&amp;SUBSTITUTE(TEXT(BE7,"#,##0.00"),"-","△")&amp;"】"))</f>
        <v>【45.34】</v>
      </c>
      <c r="BF6" s="35">
        <f>IF(BF7="",NA(),BF7)</f>
        <v>2605.9</v>
      </c>
      <c r="BG6" s="35">
        <f t="shared" ref="BG6:BO6" si="7">IF(BG7="",NA(),BG7)</f>
        <v>2387.34</v>
      </c>
      <c r="BH6" s="35">
        <f t="shared" si="7"/>
        <v>2323</v>
      </c>
      <c r="BI6" s="35">
        <f t="shared" si="7"/>
        <v>2051.0700000000002</v>
      </c>
      <c r="BJ6" s="35">
        <f t="shared" si="7"/>
        <v>1803.76</v>
      </c>
      <c r="BK6" s="35">
        <f t="shared" si="7"/>
        <v>1298.9100000000001</v>
      </c>
      <c r="BL6" s="35">
        <f t="shared" si="7"/>
        <v>1243.71</v>
      </c>
      <c r="BM6" s="35">
        <f t="shared" si="7"/>
        <v>1194.1500000000001</v>
      </c>
      <c r="BN6" s="35">
        <f t="shared" si="7"/>
        <v>1206.79</v>
      </c>
      <c r="BO6" s="35">
        <f t="shared" si="7"/>
        <v>1258.43</v>
      </c>
      <c r="BP6" s="34" t="str">
        <f>IF(BP7="","",IF(BP7="-","【-】","【"&amp;SUBSTITUTE(TEXT(BP7,"#,##0.00"),"-","△")&amp;"】"))</f>
        <v>【1,260.21】</v>
      </c>
      <c r="BQ6" s="35">
        <f>IF(BQ7="",NA(),BQ7)</f>
        <v>92.13</v>
      </c>
      <c r="BR6" s="35">
        <f t="shared" ref="BR6:BZ6" si="8">IF(BR7="",NA(),BR7)</f>
        <v>86.1</v>
      </c>
      <c r="BS6" s="35">
        <f t="shared" si="8"/>
        <v>80.459999999999994</v>
      </c>
      <c r="BT6" s="35">
        <f t="shared" si="8"/>
        <v>52.45</v>
      </c>
      <c r="BU6" s="35">
        <f t="shared" si="8"/>
        <v>76.64</v>
      </c>
      <c r="BV6" s="35">
        <f t="shared" si="8"/>
        <v>69.87</v>
      </c>
      <c r="BW6" s="35">
        <f t="shared" si="8"/>
        <v>74.3</v>
      </c>
      <c r="BX6" s="35">
        <f t="shared" si="8"/>
        <v>72.260000000000005</v>
      </c>
      <c r="BY6" s="35">
        <f t="shared" si="8"/>
        <v>71.84</v>
      </c>
      <c r="BZ6" s="35">
        <f t="shared" si="8"/>
        <v>73.36</v>
      </c>
      <c r="CA6" s="34" t="str">
        <f>IF(CA7="","",IF(CA7="-","【-】","【"&amp;SUBSTITUTE(TEXT(CA7,"#,##0.00"),"-","△")&amp;"】"))</f>
        <v>【75.29】</v>
      </c>
      <c r="CB6" s="35">
        <f>IF(CB7="",NA(),CB7)</f>
        <v>194.63</v>
      </c>
      <c r="CC6" s="35">
        <f t="shared" ref="CC6:CK6" si="9">IF(CC7="",NA(),CC7)</f>
        <v>210.32</v>
      </c>
      <c r="CD6" s="35">
        <f t="shared" si="9"/>
        <v>224.7</v>
      </c>
      <c r="CE6" s="35">
        <f t="shared" si="9"/>
        <v>340.47</v>
      </c>
      <c r="CF6" s="35">
        <f t="shared" si="9"/>
        <v>233.82</v>
      </c>
      <c r="CG6" s="35">
        <f t="shared" si="9"/>
        <v>234.96</v>
      </c>
      <c r="CH6" s="35">
        <f t="shared" si="9"/>
        <v>221.81</v>
      </c>
      <c r="CI6" s="35">
        <f t="shared" si="9"/>
        <v>230.02</v>
      </c>
      <c r="CJ6" s="35">
        <f t="shared" si="9"/>
        <v>228.47</v>
      </c>
      <c r="CK6" s="35">
        <f t="shared" si="9"/>
        <v>224.88</v>
      </c>
      <c r="CL6" s="34" t="str">
        <f>IF(CL7="","",IF(CL7="-","【-】","【"&amp;SUBSTITUTE(TEXT(CL7,"#,##0.00"),"-","△")&amp;"】"))</f>
        <v>【215.41】</v>
      </c>
      <c r="CM6" s="35">
        <f>IF(CM7="",NA(),CM7)</f>
        <v>43.35</v>
      </c>
      <c r="CN6" s="35">
        <f t="shared" ref="CN6:CV6" si="10">IF(CN7="",NA(),CN7)</f>
        <v>44.17</v>
      </c>
      <c r="CO6" s="35">
        <f t="shared" si="10"/>
        <v>41.06</v>
      </c>
      <c r="CP6" s="35">
        <f t="shared" si="10"/>
        <v>41.77</v>
      </c>
      <c r="CQ6" s="35">
        <f t="shared" si="10"/>
        <v>43.09</v>
      </c>
      <c r="CR6" s="35">
        <f t="shared" si="10"/>
        <v>42.9</v>
      </c>
      <c r="CS6" s="35">
        <f t="shared" si="10"/>
        <v>43.36</v>
      </c>
      <c r="CT6" s="35">
        <f t="shared" si="10"/>
        <v>42.56</v>
      </c>
      <c r="CU6" s="35">
        <f t="shared" si="10"/>
        <v>42.47</v>
      </c>
      <c r="CV6" s="35">
        <f t="shared" si="10"/>
        <v>42.4</v>
      </c>
      <c r="CW6" s="34" t="str">
        <f>IF(CW7="","",IF(CW7="-","【-】","【"&amp;SUBSTITUTE(TEXT(CW7,"#,##0.00"),"-","△")&amp;"】"))</f>
        <v>【42.90】</v>
      </c>
      <c r="CX6" s="35">
        <f>IF(CX7="",NA(),CX7)</f>
        <v>65.86</v>
      </c>
      <c r="CY6" s="35">
        <f t="shared" ref="CY6:DG6" si="11">IF(CY7="",NA(),CY7)</f>
        <v>67.5</v>
      </c>
      <c r="CZ6" s="35">
        <f t="shared" si="11"/>
        <v>70.319999999999993</v>
      </c>
      <c r="DA6" s="35">
        <f t="shared" si="11"/>
        <v>70.489999999999995</v>
      </c>
      <c r="DB6" s="35">
        <f t="shared" si="11"/>
        <v>72.900000000000006</v>
      </c>
      <c r="DC6" s="35">
        <f t="shared" si="11"/>
        <v>83.5</v>
      </c>
      <c r="DD6" s="35">
        <f t="shared" si="11"/>
        <v>83.06</v>
      </c>
      <c r="DE6" s="35">
        <f t="shared" si="11"/>
        <v>83.32</v>
      </c>
      <c r="DF6" s="35">
        <f t="shared" si="11"/>
        <v>83.75</v>
      </c>
      <c r="DG6" s="35">
        <f t="shared" si="11"/>
        <v>84.19</v>
      </c>
      <c r="DH6" s="34" t="str">
        <f>IF(DH7="","",IF(DH7="-","【-】","【"&amp;SUBSTITUTE(TEXT(DH7,"#,##0.00"),"-","△")&amp;"】"))</f>
        <v>【84.75】</v>
      </c>
      <c r="DI6" s="35">
        <f>IF(DI7="",NA(),DI7)</f>
        <v>32.590000000000003</v>
      </c>
      <c r="DJ6" s="35">
        <f t="shared" ref="DJ6:DR6" si="12">IF(DJ7="",NA(),DJ7)</f>
        <v>34.18</v>
      </c>
      <c r="DK6" s="35">
        <f t="shared" si="12"/>
        <v>36.03</v>
      </c>
      <c r="DL6" s="35">
        <f t="shared" si="12"/>
        <v>37.049999999999997</v>
      </c>
      <c r="DM6" s="35">
        <f t="shared" si="12"/>
        <v>38.700000000000003</v>
      </c>
      <c r="DN6" s="35">
        <f t="shared" si="12"/>
        <v>22.77</v>
      </c>
      <c r="DO6" s="35">
        <f t="shared" si="12"/>
        <v>23.93</v>
      </c>
      <c r="DP6" s="35">
        <f t="shared" si="12"/>
        <v>24.68</v>
      </c>
      <c r="DQ6" s="35">
        <f t="shared" si="12"/>
        <v>24.68</v>
      </c>
      <c r="DR6" s="35">
        <f t="shared" si="12"/>
        <v>21.36</v>
      </c>
      <c r="DS6" s="34" t="str">
        <f>IF(DS7="","",IF(DS7="-","【-】","【"&amp;SUBSTITUTE(TEXT(DS7,"#,##0.00"),"-","△")&amp;"】"))</f>
        <v>【23.60】</v>
      </c>
      <c r="DT6" s="34">
        <f>IF(DT7="",NA(),DT7)</f>
        <v>0</v>
      </c>
      <c r="DU6" s="34">
        <f t="shared" ref="DU6:EC6" si="13">IF(DU7="",NA(),DU7)</f>
        <v>0</v>
      </c>
      <c r="DV6" s="34">
        <f t="shared" si="13"/>
        <v>0</v>
      </c>
      <c r="DW6" s="34">
        <f t="shared" si="13"/>
        <v>0</v>
      </c>
      <c r="DX6" s="34">
        <f t="shared" si="13"/>
        <v>0</v>
      </c>
      <c r="DY6" s="34">
        <f t="shared" si="13"/>
        <v>0</v>
      </c>
      <c r="DZ6" s="34">
        <f t="shared" si="13"/>
        <v>0</v>
      </c>
      <c r="EA6" s="35">
        <f t="shared" si="13"/>
        <v>0.01</v>
      </c>
      <c r="EB6" s="35">
        <f t="shared" si="13"/>
        <v>8.6199999999999992</v>
      </c>
      <c r="EC6" s="35">
        <f t="shared" si="13"/>
        <v>0.01</v>
      </c>
      <c r="ED6" s="34" t="str">
        <f>IF(ED7="","",IF(ED7="-","【-】","【"&amp;SUBSTITUTE(TEXT(ED7,"#,##0.00"),"-","△")&amp;"】"))</f>
        <v>【0.01】</v>
      </c>
      <c r="EE6" s="34">
        <f>IF(EE7="",NA(),EE7)</f>
        <v>0</v>
      </c>
      <c r="EF6" s="34">
        <f t="shared" ref="EF6:EN6" si="14">IF(EF7="",NA(),EF7)</f>
        <v>0</v>
      </c>
      <c r="EG6" s="34">
        <f t="shared" si="14"/>
        <v>0</v>
      </c>
      <c r="EH6" s="34">
        <f t="shared" si="14"/>
        <v>0</v>
      </c>
      <c r="EI6" s="34">
        <f t="shared" si="14"/>
        <v>0</v>
      </c>
      <c r="EJ6" s="35">
        <f t="shared" si="14"/>
        <v>0.09</v>
      </c>
      <c r="EK6" s="35">
        <f t="shared" si="14"/>
        <v>0.09</v>
      </c>
      <c r="EL6" s="35">
        <f t="shared" si="14"/>
        <v>0.13</v>
      </c>
      <c r="EM6" s="35">
        <f t="shared" si="14"/>
        <v>0.36</v>
      </c>
      <c r="EN6" s="35">
        <f t="shared" si="14"/>
        <v>0.39</v>
      </c>
      <c r="EO6" s="34" t="str">
        <f>IF(EO7="","",IF(EO7="-","【-】","【"&amp;SUBSTITUTE(TEXT(EO7,"#,##0.00"),"-","△")&amp;"】"))</f>
        <v>【0.30】</v>
      </c>
    </row>
    <row r="7" spans="1:148" s="36" customFormat="1" x14ac:dyDescent="0.15">
      <c r="A7" s="28"/>
      <c r="B7" s="37">
        <v>2020</v>
      </c>
      <c r="C7" s="37">
        <v>342157</v>
      </c>
      <c r="D7" s="37">
        <v>46</v>
      </c>
      <c r="E7" s="37">
        <v>17</v>
      </c>
      <c r="F7" s="37">
        <v>4</v>
      </c>
      <c r="G7" s="37">
        <v>0</v>
      </c>
      <c r="H7" s="37" t="s">
        <v>96</v>
      </c>
      <c r="I7" s="37" t="s">
        <v>97</v>
      </c>
      <c r="J7" s="37" t="s">
        <v>98</v>
      </c>
      <c r="K7" s="37" t="s">
        <v>99</v>
      </c>
      <c r="L7" s="37" t="s">
        <v>100</v>
      </c>
      <c r="M7" s="37" t="s">
        <v>101</v>
      </c>
      <c r="N7" s="38" t="s">
        <v>102</v>
      </c>
      <c r="O7" s="38">
        <v>76.739999999999995</v>
      </c>
      <c r="P7" s="38">
        <v>39.96</v>
      </c>
      <c r="Q7" s="38">
        <v>91.55</v>
      </c>
      <c r="R7" s="38">
        <v>3531</v>
      </c>
      <c r="S7" s="38">
        <v>22356</v>
      </c>
      <c r="T7" s="38">
        <v>100.72</v>
      </c>
      <c r="U7" s="38">
        <v>221.96</v>
      </c>
      <c r="V7" s="38">
        <v>8737</v>
      </c>
      <c r="W7" s="38">
        <v>3.92</v>
      </c>
      <c r="X7" s="38">
        <v>2228.83</v>
      </c>
      <c r="Y7" s="38">
        <v>100</v>
      </c>
      <c r="Z7" s="38">
        <v>100</v>
      </c>
      <c r="AA7" s="38">
        <v>100.62</v>
      </c>
      <c r="AB7" s="38">
        <v>100.01</v>
      </c>
      <c r="AC7" s="38">
        <v>126.87</v>
      </c>
      <c r="AD7" s="38">
        <v>100.85</v>
      </c>
      <c r="AE7" s="38">
        <v>102.13</v>
      </c>
      <c r="AF7" s="38">
        <v>101.72</v>
      </c>
      <c r="AG7" s="38">
        <v>102.73</v>
      </c>
      <c r="AH7" s="38">
        <v>105.78</v>
      </c>
      <c r="AI7" s="38">
        <v>104.83</v>
      </c>
      <c r="AJ7" s="38">
        <v>0</v>
      </c>
      <c r="AK7" s="38">
        <v>0</v>
      </c>
      <c r="AL7" s="38">
        <v>0</v>
      </c>
      <c r="AM7" s="38">
        <v>0</v>
      </c>
      <c r="AN7" s="38">
        <v>0</v>
      </c>
      <c r="AO7" s="38">
        <v>110.77</v>
      </c>
      <c r="AP7" s="38">
        <v>109.51</v>
      </c>
      <c r="AQ7" s="38">
        <v>112.88</v>
      </c>
      <c r="AR7" s="38">
        <v>94.97</v>
      </c>
      <c r="AS7" s="38">
        <v>63.96</v>
      </c>
      <c r="AT7" s="38">
        <v>61.55</v>
      </c>
      <c r="AU7" s="38">
        <v>25.49</v>
      </c>
      <c r="AV7" s="38">
        <v>27.02</v>
      </c>
      <c r="AW7" s="38">
        <v>41.3</v>
      </c>
      <c r="AX7" s="38">
        <v>48.62</v>
      </c>
      <c r="AY7" s="38">
        <v>77.16</v>
      </c>
      <c r="AZ7" s="38">
        <v>46.78</v>
      </c>
      <c r="BA7" s="38">
        <v>47.44</v>
      </c>
      <c r="BB7" s="38">
        <v>49.18</v>
      </c>
      <c r="BC7" s="38">
        <v>47.72</v>
      </c>
      <c r="BD7" s="38">
        <v>44.24</v>
      </c>
      <c r="BE7" s="38">
        <v>45.34</v>
      </c>
      <c r="BF7" s="38">
        <v>2605.9</v>
      </c>
      <c r="BG7" s="38">
        <v>2387.34</v>
      </c>
      <c r="BH7" s="38">
        <v>2323</v>
      </c>
      <c r="BI7" s="38">
        <v>2051.0700000000002</v>
      </c>
      <c r="BJ7" s="38">
        <v>1803.76</v>
      </c>
      <c r="BK7" s="38">
        <v>1298.9100000000001</v>
      </c>
      <c r="BL7" s="38">
        <v>1243.71</v>
      </c>
      <c r="BM7" s="38">
        <v>1194.1500000000001</v>
      </c>
      <c r="BN7" s="38">
        <v>1206.79</v>
      </c>
      <c r="BO7" s="38">
        <v>1258.43</v>
      </c>
      <c r="BP7" s="38">
        <v>1260.21</v>
      </c>
      <c r="BQ7" s="38">
        <v>92.13</v>
      </c>
      <c r="BR7" s="38">
        <v>86.1</v>
      </c>
      <c r="BS7" s="38">
        <v>80.459999999999994</v>
      </c>
      <c r="BT7" s="38">
        <v>52.45</v>
      </c>
      <c r="BU7" s="38">
        <v>76.64</v>
      </c>
      <c r="BV7" s="38">
        <v>69.87</v>
      </c>
      <c r="BW7" s="38">
        <v>74.3</v>
      </c>
      <c r="BX7" s="38">
        <v>72.260000000000005</v>
      </c>
      <c r="BY7" s="38">
        <v>71.84</v>
      </c>
      <c r="BZ7" s="38">
        <v>73.36</v>
      </c>
      <c r="CA7" s="38">
        <v>75.290000000000006</v>
      </c>
      <c r="CB7" s="38">
        <v>194.63</v>
      </c>
      <c r="CC7" s="38">
        <v>210.32</v>
      </c>
      <c r="CD7" s="38">
        <v>224.7</v>
      </c>
      <c r="CE7" s="38">
        <v>340.47</v>
      </c>
      <c r="CF7" s="38">
        <v>233.82</v>
      </c>
      <c r="CG7" s="38">
        <v>234.96</v>
      </c>
      <c r="CH7" s="38">
        <v>221.81</v>
      </c>
      <c r="CI7" s="38">
        <v>230.02</v>
      </c>
      <c r="CJ7" s="38">
        <v>228.47</v>
      </c>
      <c r="CK7" s="38">
        <v>224.88</v>
      </c>
      <c r="CL7" s="38">
        <v>215.41</v>
      </c>
      <c r="CM7" s="38">
        <v>43.35</v>
      </c>
      <c r="CN7" s="38">
        <v>44.17</v>
      </c>
      <c r="CO7" s="38">
        <v>41.06</v>
      </c>
      <c r="CP7" s="38">
        <v>41.77</v>
      </c>
      <c r="CQ7" s="38">
        <v>43.09</v>
      </c>
      <c r="CR7" s="38">
        <v>42.9</v>
      </c>
      <c r="CS7" s="38">
        <v>43.36</v>
      </c>
      <c r="CT7" s="38">
        <v>42.56</v>
      </c>
      <c r="CU7" s="38">
        <v>42.47</v>
      </c>
      <c r="CV7" s="38">
        <v>42.4</v>
      </c>
      <c r="CW7" s="38">
        <v>42.9</v>
      </c>
      <c r="CX7" s="38">
        <v>65.86</v>
      </c>
      <c r="CY7" s="38">
        <v>67.5</v>
      </c>
      <c r="CZ7" s="38">
        <v>70.319999999999993</v>
      </c>
      <c r="DA7" s="38">
        <v>70.489999999999995</v>
      </c>
      <c r="DB7" s="38">
        <v>72.900000000000006</v>
      </c>
      <c r="DC7" s="38">
        <v>83.5</v>
      </c>
      <c r="DD7" s="38">
        <v>83.06</v>
      </c>
      <c r="DE7" s="38">
        <v>83.32</v>
      </c>
      <c r="DF7" s="38">
        <v>83.75</v>
      </c>
      <c r="DG7" s="38">
        <v>84.19</v>
      </c>
      <c r="DH7" s="38">
        <v>84.75</v>
      </c>
      <c r="DI7" s="38">
        <v>32.590000000000003</v>
      </c>
      <c r="DJ7" s="38">
        <v>34.18</v>
      </c>
      <c r="DK7" s="38">
        <v>36.03</v>
      </c>
      <c r="DL7" s="38">
        <v>37.049999999999997</v>
      </c>
      <c r="DM7" s="38">
        <v>38.700000000000003</v>
      </c>
      <c r="DN7" s="38">
        <v>22.77</v>
      </c>
      <c r="DO7" s="38">
        <v>23.93</v>
      </c>
      <c r="DP7" s="38">
        <v>24.68</v>
      </c>
      <c r="DQ7" s="38">
        <v>24.68</v>
      </c>
      <c r="DR7" s="38">
        <v>21.36</v>
      </c>
      <c r="DS7" s="38">
        <v>23.6</v>
      </c>
      <c r="DT7" s="38">
        <v>0</v>
      </c>
      <c r="DU7" s="38">
        <v>0</v>
      </c>
      <c r="DV7" s="38">
        <v>0</v>
      </c>
      <c r="DW7" s="38">
        <v>0</v>
      </c>
      <c r="DX7" s="38">
        <v>0</v>
      </c>
      <c r="DY7" s="38">
        <v>0</v>
      </c>
      <c r="DZ7" s="38">
        <v>0</v>
      </c>
      <c r="EA7" s="38">
        <v>0.01</v>
      </c>
      <c r="EB7" s="38">
        <v>8.6199999999999992</v>
      </c>
      <c r="EC7" s="38">
        <v>0.01</v>
      </c>
      <c r="ED7" s="38">
        <v>0.01</v>
      </c>
      <c r="EE7" s="38">
        <v>0</v>
      </c>
      <c r="EF7" s="38">
        <v>0</v>
      </c>
      <c r="EG7" s="38">
        <v>0</v>
      </c>
      <c r="EH7" s="38">
        <v>0</v>
      </c>
      <c r="EI7" s="38">
        <v>0</v>
      </c>
      <c r="EJ7" s="38">
        <v>0.09</v>
      </c>
      <c r="EK7" s="38">
        <v>0.09</v>
      </c>
      <c r="EL7" s="38">
        <v>0.13</v>
      </c>
      <c r="EM7" s="38">
        <v>0.36</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2021-12-03T07:27:21Z</dcterms:created>
  <dcterms:modified xsi:type="dcterms:W3CDTF">2022-01-12T05:01:42Z</dcterms:modified>
  <cp:category/>
</cp:coreProperties>
</file>