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qrnNqJrG554NFsBjBEWoDQ+2nie7f8hnfdyxOwYeih3Th/zT/zGogI3PGF/VsCNek5o1g4a5kEr/yFrmJ1O9Hw==" workbookSaltValue="6/RCU6v32x1IEEPysdWwF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<sst xmlns="http://schemas.openxmlformats.org/spreadsheetml/2006/main" xmlns:r="http://schemas.openxmlformats.org/officeDocument/2006/relationships" count="116" uniqueCount="116">
  <si>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1④</t>
  </si>
  <si>
    <t>2. 老朽化の状況について</t>
  </si>
  <si>
    <t>経営比較分析表（令和2年度決算）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</si>
  <si>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</si>
  <si>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</si>
  <si>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</si>
  <si>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</si>
  <si>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</si>
  <si>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</si>
  <si>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</si>
  <si>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</si>
  <si>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</si>
  <si>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</si>
  <si>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</si>
  <si>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</si>
  <si>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</si>
  <si>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</si>
  <si>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</si>
  <si>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</si>
  <si>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</si>
  <si>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</si>
  <si>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</si>
  <si>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</si>
  <si>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</si>
  <si>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</si>
  <si>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</si>
  <si>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</si>
  <si>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</si>
  <si>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</si>
  <si>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</si>
  <si>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</si>
  <si>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</si>
  <si>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</si>
  <si>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</si>
  <si>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</si>
  <si>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</si>
  <si>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</si>
  <si>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</si>
  <si>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</si>
  <si>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</si>
  <si>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令和2年度全国平均</t>
    <rPh sb="0" eb="2">
      <t>レイワ</t>
    </rPh>
    <rPh sb="3" eb="5">
      <t>ネンド</t>
    </rPh>
    <phoneticPr fontId="1"/>
  </si>
  <si>
    <t>-</t>
  </si>
  <si>
    <t>分析欄</t>
    <rPh sb="0" eb="2">
      <t>ブンセキ</t>
    </rPh>
    <rPh sb="2" eb="3">
      <t>ラン</t>
    </rPh>
    <phoneticPr fontId="1"/>
  </si>
  <si>
    <t>1. 経営の健全性・効率性について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</si>
  <si>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</si>
  <si>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</si>
  <si>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類似団体平均(N-4)</t>
  </si>
  <si>
    <t>全国平均</t>
  </si>
  <si>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</si>
  <si>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</si>
  <si>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</si>
  <si>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</si>
  <si>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</si>
  <si>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</si>
  <si>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</si>
  <si>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</si>
  <si>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</si>
  <si>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</si>
  <si>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</si>
  <si>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</si>
  <si>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</si>
  <si>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</si>
  <si>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</si>
  <si>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</si>
  <si>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</si>
  <si>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</si>
  <si>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</si>
  <si>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</si>
  <si>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</si>
  <si>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</si>
  <si>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</si>
  <si>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</si>
  <si>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</si>
  <si>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</si>
  <si>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</si>
  <si>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</si>
  <si>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</si>
  <si>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</si>
  <si>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</si>
  <si>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</si>
  <si>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</si>
  <si>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</si>
  <si>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</si>
  <si>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</si>
  <si>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</si>
  <si>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</si>
  <si>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</si>
  <si>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</si>
  <si>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</si>
  <si>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</si>
  <si>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</si>
  <si>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</si>
  <si>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類似団体平均(N-3)</t>
  </si>
  <si>
    <t>類似団体平均(N-2)</t>
  </si>
  <si>
    <t>類似団体平均(N-1)</t>
  </si>
  <si>
    <t>類似団体平均(N)</t>
  </si>
  <si>
    <t>広島県　北広島町</t>
  </si>
  <si>
    <t>参照用</t>
    <rPh sb="0" eb="3">
      <t>サンショウヨウ</t>
    </rPh>
    <phoneticPr fontId="1"/>
  </si>
  <si>
    <t>法非適用</t>
  </si>
  <si>
    <t>下水道事業</t>
  </si>
  <si>
    <t>D2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</si>
  <si>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</si>
  <si>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</si>
  <si>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</si>
  <si>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</si>
  <si>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</si>
  <si>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</si>
  <si>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</si>
  <si>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</si>
  <si>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</si>
  <si>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③現況では、法定耐用年数を超える管路は出ていないが、施設の老朽化が進み不明水等の増加に繋がることが懸念される。今後は事業費の平準化に向けた対策をとりながら、適正な時期に適正な管路更新を実施する計画的な資産管理を行う必要がある。</t>
    <rPh sb="43" eb="44">
      <t>ツナ</t>
    </rPh>
    <rPh sb="49" eb="51">
      <t>ケネン</t>
    </rPh>
    <rPh sb="55" eb="57">
      <t>コンゴ</t>
    </rPh>
    <phoneticPr fontId="1"/>
  </si>
  <si>
    <t>"H"yy</t>
  </si>
  <si>
    <t>"R"dd</t>
  </si>
  <si>
    <t>←書式設定</t>
    <rPh sb="1" eb="3">
      <t>ショシキ</t>
    </rPh>
    <rPh sb="3" eb="5">
      <t>セッテイ</t>
    </rPh>
    <phoneticPr fontId="1"/>
  </si>
  <si>
    <t>　当町の特定環境保全公共下水道事業は、前年度と
比較するとやや回復傾向であるものの、総収益における繰入金の割合が高いことなどの問題点がある。　　
　また、単年度赤字収支という課題もある。令和6年度からの法適化を見据え、料金改定など今後も更なる健全な経営を図っていくため、将来を見越した計画的な経営改善を行うことが急務である。</t>
    <rPh sb="1" eb="2">
      <t>トウ</t>
    </rPh>
    <rPh sb="31" eb="33">
      <t>カイフク</t>
    </rPh>
    <rPh sb="109" eb="111">
      <t>リョウキン</t>
    </rPh>
    <rPh sb="111" eb="113">
      <t>カイテイ</t>
    </rPh>
    <rPh sb="118" eb="119">
      <t>サラ</t>
    </rPh>
    <rPh sb="135" eb="137">
      <t>ショウライ</t>
    </rPh>
    <rPh sb="138" eb="140">
      <t>ミコ</t>
    </rPh>
    <rPh sb="142" eb="145">
      <t>ケイカクテキ</t>
    </rPh>
    <rPh sb="151" eb="152">
      <t>オコナ</t>
    </rPh>
    <rPh sb="156" eb="158">
      <t>キュウム</t>
    </rPh>
    <phoneticPr fontId="1"/>
  </si>
  <si>
    <r>
      <t>①収益的収支比率は100％を下回っており、単年度収支は赤字である。総収益は直近5年間では、最高値を示しているものの、地方債償還金が増加したことから当該比率はあまり上昇していない。引き続き、単年度収支赤字縮減に向けて総費用削減等の経営改善に取り組んでいくことが必要である。
④企業債残高対事業規模比率のH29当該値は1,936.22％となっているが、正しくは386.09％である。</t>
    </r>
    <r>
      <rPr>
        <sz val="11"/>
        <color auto="1"/>
        <rFont val="ＭＳ ゴシック"/>
      </rPr>
      <t xml:space="preserve">企業債残高対事業規模比率は地方債現在高とともに順調に減少している。類似団体と比較してみても、平均を大きく下回る結果となっているが、これは地方債現在高のうちの一般会計負担額が占める割合が大きいことが要因である。
</t>
    </r>
    <r>
      <rPr>
        <sz val="11"/>
        <color theme="1"/>
        <rFont val="ＭＳ ゴシック"/>
      </rPr>
      <t>⑤経費回収率は、100％を維持している。引き続き、汚水処理に係る費用の削減など単独経営に近づくよう取り組みを進めていく。
⑥汚水処理原価は前年度より増加している。原因として、汚水処理費は減少しているものの、年間有収水量が減ったことが挙げられる。類似団体平均と比較してやや低い数値となっているが、施設の老朽化や人口減少による有収水量の減少を踏まえ、更に効率的な汚水処理を実施していくことが必要である。
⑦施設利用率は、ほぼ横ばいで推移している。
類似団体と比較しても、平均を下回っており、施設の効率性の面では、適正な施設規模とは言い難い数値であり、施設運営の効率化等検討していく必要がある。
⑧水洗化率は、類似団体と比較しても、平均を上回っており、引き続き水洗化率の向上に努めていく。</t>
    </r>
    <rPh sb="37" eb="39">
      <t>チョッキン</t>
    </rPh>
    <rPh sb="40" eb="42">
      <t>ネンカン</t>
    </rPh>
    <rPh sb="45" eb="49">
      <t>サイコウ</t>
    </rPh>
    <rPh sb="49" eb="50">
      <t>シメ</t>
    </rPh>
    <rPh sb="58" eb="64">
      <t>チホウサイショウカンキン</t>
    </rPh>
    <rPh sb="73" eb="75">
      <t>トウガイ</t>
    </rPh>
    <rPh sb="81" eb="83">
      <t>ジョウ</t>
    </rPh>
    <rPh sb="89" eb="90">
      <t>ヒ</t>
    </rPh>
    <rPh sb="91" eb="92">
      <t>ツヅ</t>
    </rPh>
    <rPh sb="107" eb="110">
      <t>ソウヒヨウ</t>
    </rPh>
    <rPh sb="110" eb="112">
      <t>サクゲン</t>
    </rPh>
    <rPh sb="112" eb="113">
      <t>ナド</t>
    </rPh>
    <rPh sb="202" eb="204">
      <t>チホウ</t>
    </rPh>
    <rPh sb="368" eb="370">
      <t>ゾウカ</t>
    </rPh>
    <rPh sb="375" eb="377">
      <t>ゲンイン</t>
    </rPh>
    <rPh sb="381" eb="386">
      <t>オスイショリヒ</t>
    </rPh>
    <rPh sb="387" eb="389">
      <t>ゲンショウ</t>
    </rPh>
    <rPh sb="397" eb="399">
      <t>ネンカン</t>
    </rPh>
    <rPh sb="399" eb="400">
      <t>ア</t>
    </rPh>
    <rPh sb="400" eb="401">
      <t>オサム</t>
    </rPh>
    <rPh sb="401" eb="403">
      <t>スイリョウ</t>
    </rPh>
    <rPh sb="404" eb="405">
      <t>ヘ</t>
    </rPh>
    <rPh sb="410" eb="411">
      <t>ア</t>
    </rPh>
    <rPh sb="423" eb="425">
      <t>ヒカク</t>
    </rPh>
    <rPh sb="429" eb="430">
      <t>ヒク</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</si>
</sst>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9.e-002</c:v>
                </c:pt>
                <c:pt idx="1">
                  <c:v>9.e-002</c:v>
                </c:pt>
                <c:pt idx="2">
                  <c:v>0.13</c:v>
                </c:pt>
                <c:pt idx="3">
                  <c:v>0.36</c:v>
                </c:pt>
                <c:pt idx="4">
                  <c:v>0.39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44" b="0.7500000000000114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33.93</c:v>
                </c:pt>
                <c:pt idx="1">
                  <c:v>28.88</c:v>
                </c:pt>
                <c:pt idx="2">
                  <c:v>30.75</c:v>
                </c:pt>
                <c:pt idx="3">
                  <c:v>28.27</c:v>
                </c:pt>
                <c:pt idx="4">
                  <c:v>30.3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42.9</c:v>
                </c:pt>
                <c:pt idx="1">
                  <c:v>43.36</c:v>
                </c:pt>
                <c:pt idx="2">
                  <c:v>42.56</c:v>
                </c:pt>
                <c:pt idx="3">
                  <c:v>42.47</c:v>
                </c:pt>
                <c:pt idx="4">
                  <c:v>42.4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87.94</c:v>
                </c:pt>
                <c:pt idx="1">
                  <c:v>88.37</c:v>
                </c:pt>
                <c:pt idx="2">
                  <c:v>88.45</c:v>
                </c:pt>
                <c:pt idx="3">
                  <c:v>98.4</c:v>
                </c:pt>
                <c:pt idx="4">
                  <c:v>88.55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83.5</c:v>
                </c:pt>
                <c:pt idx="1">
                  <c:v>83.06</c:v>
                </c:pt>
                <c:pt idx="2">
                  <c:v>83.32</c:v>
                </c:pt>
                <c:pt idx="3">
                  <c:v>83.75</c:v>
                </c:pt>
                <c:pt idx="4">
                  <c:v>84.19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86.23</c:v>
                </c:pt>
                <c:pt idx="1">
                  <c:v>87.22</c:v>
                </c:pt>
                <c:pt idx="2">
                  <c:v>85.13</c:v>
                </c:pt>
                <c:pt idx="3">
                  <c:v>84.56</c:v>
                </c:pt>
                <c:pt idx="4">
                  <c:v>86.84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623.73</c:v>
                </c:pt>
                <c:pt idx="1">
                  <c:v>1936.22</c:v>
                </c:pt>
                <c:pt idx="2">
                  <c:v>366.63</c:v>
                </c:pt>
                <c:pt idx="3">
                  <c:v>299.63</c:v>
                </c:pt>
                <c:pt idx="4">
                  <c:v>195.26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1298.9100000000001</c:v>
                </c:pt>
                <c:pt idx="1">
                  <c:v>1243.71</c:v>
                </c:pt>
                <c:pt idx="2">
                  <c:v>1194.1500000000001</c:v>
                </c:pt>
                <c:pt idx="3">
                  <c:v>1206.79</c:v>
                </c:pt>
                <c:pt idx="4">
                  <c:v>1258.43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83.09</c:v>
                </c:pt>
                <c:pt idx="1">
                  <c:v>100</c:v>
                </c:pt>
                <c:pt idx="2">
                  <c:v>100</c:v>
                </c:pt>
                <c:pt idx="3">
                  <c:v>100</c:v>
                </c:pt>
                <c:pt idx="4">
                  <c:v>100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69.87</c:v>
                </c:pt>
                <c:pt idx="1">
                  <c:v>74.3</c:v>
                </c:pt>
                <c:pt idx="2">
                  <c:v>72.260000000000005</c:v>
                </c:pt>
                <c:pt idx="3">
                  <c:v>71.84</c:v>
                </c:pt>
                <c:pt idx="4">
                  <c:v>73.36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244.05</c:v>
                </c:pt>
                <c:pt idx="1">
                  <c:v>202.84</c:v>
                </c:pt>
                <c:pt idx="2">
                  <c:v>203.9</c:v>
                </c:pt>
                <c:pt idx="3">
                  <c:v>204.75</c:v>
                </c:pt>
                <c:pt idx="4">
                  <c:v>206.57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234.96</c:v>
                </c:pt>
                <c:pt idx="1">
                  <c:v>221.81</c:v>
                </c:pt>
                <c:pt idx="2">
                  <c:v>230.02</c:v>
                </c:pt>
                <c:pt idx="3">
                  <c:v>228.47</c:v>
                </c:pt>
                <c:pt idx="4">
                  <c:v>224.88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72485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72485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72485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72485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13633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13633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13633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【1,260.21】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7419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【84.75】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7419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【42.90】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7419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【215.41】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7419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【75.29】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15347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15347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15347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16211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16211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M13" zoomScale="90" zoomScaleNormal="90" workbookViewId="0">
      <selection activeCell="CD41" sqref="CD41"/>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7</v>
      </c>
      <c r="C7" s="5"/>
      <c r="D7" s="5"/>
      <c r="E7" s="5"/>
      <c r="F7" s="5"/>
      <c r="G7" s="5"/>
      <c r="H7" s="5"/>
      <c r="I7" s="5" t="s">
        <v>14</v>
      </c>
      <c r="J7" s="5"/>
      <c r="K7" s="5"/>
      <c r="L7" s="5"/>
      <c r="M7" s="5"/>
      <c r="N7" s="5"/>
      <c r="O7" s="5"/>
      <c r="P7" s="5" t="s">
        <v>6</v>
      </c>
      <c r="Q7" s="5"/>
      <c r="R7" s="5"/>
      <c r="S7" s="5"/>
      <c r="T7" s="5"/>
      <c r="U7" s="5"/>
      <c r="V7" s="5"/>
      <c r="W7" s="5" t="s">
        <v>16</v>
      </c>
      <c r="X7" s="5"/>
      <c r="Y7" s="5"/>
      <c r="Z7" s="5"/>
      <c r="AA7" s="5"/>
      <c r="AB7" s="5"/>
      <c r="AC7" s="5"/>
      <c r="AD7" s="5" t="s">
        <v>5</v>
      </c>
      <c r="AE7" s="5"/>
      <c r="AF7" s="5"/>
      <c r="AG7" s="5"/>
      <c r="AH7" s="5"/>
      <c r="AI7" s="5"/>
      <c r="AJ7" s="5"/>
      <c r="AK7" s="3"/>
      <c r="AL7" s="5" t="s">
        <v>17</v>
      </c>
      <c r="AM7" s="5"/>
      <c r="AN7" s="5"/>
      <c r="AO7" s="5"/>
      <c r="AP7" s="5"/>
      <c r="AQ7" s="5"/>
      <c r="AR7" s="5"/>
      <c r="AS7" s="5"/>
      <c r="AT7" s="5" t="s">
        <v>11</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1" t="str">
        <f>データ!$M$6</f>
        <v>非設置</v>
      </c>
      <c r="AE8" s="21"/>
      <c r="AF8" s="21"/>
      <c r="AG8" s="21"/>
      <c r="AH8" s="21"/>
      <c r="AI8" s="21"/>
      <c r="AJ8" s="21"/>
      <c r="AK8" s="3"/>
      <c r="AL8" s="22">
        <f>データ!S6</f>
        <v>18244</v>
      </c>
      <c r="AM8" s="22"/>
      <c r="AN8" s="22"/>
      <c r="AO8" s="22"/>
      <c r="AP8" s="22"/>
      <c r="AQ8" s="22"/>
      <c r="AR8" s="22"/>
      <c r="AS8" s="22"/>
      <c r="AT8" s="7">
        <f>データ!T6</f>
        <v>646.20000000000005</v>
      </c>
      <c r="AU8" s="7"/>
      <c r="AV8" s="7"/>
      <c r="AW8" s="7"/>
      <c r="AX8" s="7"/>
      <c r="AY8" s="7"/>
      <c r="AZ8" s="7"/>
      <c r="BA8" s="7"/>
      <c r="BB8" s="7">
        <f>データ!U6</f>
        <v>28.23</v>
      </c>
      <c r="BC8" s="7"/>
      <c r="BD8" s="7"/>
      <c r="BE8" s="7"/>
      <c r="BF8" s="7"/>
      <c r="BG8" s="7"/>
      <c r="BH8" s="7"/>
      <c r="BI8" s="7"/>
      <c r="BJ8" s="3"/>
      <c r="BK8" s="3"/>
      <c r="BL8" s="28" t="s">
        <v>13</v>
      </c>
      <c r="BM8" s="38"/>
      <c r="BN8" s="45" t="s">
        <v>21</v>
      </c>
      <c r="BO8" s="48"/>
      <c r="BP8" s="48"/>
      <c r="BQ8" s="48"/>
      <c r="BR8" s="48"/>
      <c r="BS8" s="48"/>
      <c r="BT8" s="48"/>
      <c r="BU8" s="48"/>
      <c r="BV8" s="48"/>
      <c r="BW8" s="48"/>
      <c r="BX8" s="48"/>
      <c r="BY8" s="52"/>
    </row>
    <row r="9" spans="1:78" ht="18.75" customHeight="1">
      <c r="A9" s="2"/>
      <c r="B9" s="5" t="s">
        <v>23</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22</v>
      </c>
      <c r="AE9" s="5"/>
      <c r="AF9" s="5"/>
      <c r="AG9" s="5"/>
      <c r="AH9" s="5"/>
      <c r="AI9" s="5"/>
      <c r="AJ9" s="5"/>
      <c r="AK9" s="3"/>
      <c r="AL9" s="5" t="s">
        <v>31</v>
      </c>
      <c r="AM9" s="5"/>
      <c r="AN9" s="5"/>
      <c r="AO9" s="5"/>
      <c r="AP9" s="5"/>
      <c r="AQ9" s="5"/>
      <c r="AR9" s="5"/>
      <c r="AS9" s="5"/>
      <c r="AT9" s="5" t="s">
        <v>32</v>
      </c>
      <c r="AU9" s="5"/>
      <c r="AV9" s="5"/>
      <c r="AW9" s="5"/>
      <c r="AX9" s="5"/>
      <c r="AY9" s="5"/>
      <c r="AZ9" s="5"/>
      <c r="BA9" s="5"/>
      <c r="BB9" s="5" t="s">
        <v>35</v>
      </c>
      <c r="BC9" s="5"/>
      <c r="BD9" s="5"/>
      <c r="BE9" s="5"/>
      <c r="BF9" s="5"/>
      <c r="BG9" s="5"/>
      <c r="BH9" s="5"/>
      <c r="BI9" s="5"/>
      <c r="BJ9" s="3"/>
      <c r="BK9" s="3"/>
      <c r="BL9" s="29" t="s">
        <v>36</v>
      </c>
      <c r="BM9" s="39"/>
      <c r="BN9" s="46" t="s">
        <v>38</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26.69</v>
      </c>
      <c r="Q10" s="7"/>
      <c r="R10" s="7"/>
      <c r="S10" s="7"/>
      <c r="T10" s="7"/>
      <c r="U10" s="7"/>
      <c r="V10" s="7"/>
      <c r="W10" s="7">
        <f>データ!Q6</f>
        <v>65.38</v>
      </c>
      <c r="X10" s="7"/>
      <c r="Y10" s="7"/>
      <c r="Z10" s="7"/>
      <c r="AA10" s="7"/>
      <c r="AB10" s="7"/>
      <c r="AC10" s="7"/>
      <c r="AD10" s="22">
        <f>データ!R6</f>
        <v>3690</v>
      </c>
      <c r="AE10" s="22"/>
      <c r="AF10" s="22"/>
      <c r="AG10" s="22"/>
      <c r="AH10" s="22"/>
      <c r="AI10" s="22"/>
      <c r="AJ10" s="22"/>
      <c r="AK10" s="2"/>
      <c r="AL10" s="22">
        <f>データ!V6</f>
        <v>4823</v>
      </c>
      <c r="AM10" s="22"/>
      <c r="AN10" s="22"/>
      <c r="AO10" s="22"/>
      <c r="AP10" s="22"/>
      <c r="AQ10" s="22"/>
      <c r="AR10" s="22"/>
      <c r="AS10" s="22"/>
      <c r="AT10" s="7">
        <f>データ!W6</f>
        <v>2.99</v>
      </c>
      <c r="AU10" s="7"/>
      <c r="AV10" s="7"/>
      <c r="AW10" s="7"/>
      <c r="AX10" s="7"/>
      <c r="AY10" s="7"/>
      <c r="AZ10" s="7"/>
      <c r="BA10" s="7"/>
      <c r="BB10" s="7">
        <f>データ!X6</f>
        <v>1613.04</v>
      </c>
      <c r="BC10" s="7"/>
      <c r="BD10" s="7"/>
      <c r="BE10" s="7"/>
      <c r="BF10" s="7"/>
      <c r="BG10" s="7"/>
      <c r="BH10" s="7"/>
      <c r="BI10" s="7"/>
      <c r="BJ10" s="2"/>
      <c r="BK10" s="2"/>
      <c r="BL10" s="30" t="s">
        <v>39</v>
      </c>
      <c r="BM10" s="40"/>
      <c r="BN10" s="47" t="s">
        <v>40</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42</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30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43</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115</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40.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40.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110</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9</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114</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44</v>
      </c>
    </row>
    <row r="84" spans="1:78">
      <c r="C84" s="2"/>
    </row>
    <row r="85" spans="1:78" hidden="1">
      <c r="B85" s="12" t="s">
        <v>45</v>
      </c>
      <c r="C85" s="12"/>
      <c r="D85" s="12"/>
      <c r="E85" s="12" t="s">
        <v>49</v>
      </c>
      <c r="F85" s="12" t="s">
        <v>50</v>
      </c>
      <c r="G85" s="12" t="s">
        <v>51</v>
      </c>
      <c r="H85" s="12" t="s">
        <v>0</v>
      </c>
      <c r="I85" s="12" t="s">
        <v>8</v>
      </c>
      <c r="J85" s="12" t="s">
        <v>52</v>
      </c>
      <c r="K85" s="12" t="s">
        <v>53</v>
      </c>
      <c r="L85" s="12" t="s">
        <v>34</v>
      </c>
      <c r="M85" s="12" t="s">
        <v>37</v>
      </c>
      <c r="N85" s="12" t="s">
        <v>54</v>
      </c>
      <c r="O85" s="12" t="s">
        <v>56</v>
      </c>
    </row>
    <row r="86" spans="1:78" hidden="1">
      <c r="B86" s="12"/>
      <c r="C86" s="12"/>
      <c r="D86" s="12"/>
      <c r="E86" s="12" t="str">
        <f>データ!AI6</f>
        <v/>
      </c>
      <c r="F86" s="12" t="s">
        <v>41</v>
      </c>
      <c r="G86" s="12" t="s">
        <v>41</v>
      </c>
      <c r="H86" s="12" t="str">
        <f>データ!BP6</f>
        <v>【1,260.21】</v>
      </c>
      <c r="I86" s="12" t="str">
        <f>データ!CA6</f>
        <v>【75.29】</v>
      </c>
      <c r="J86" s="12" t="str">
        <f>データ!CL6</f>
        <v>【215.41】</v>
      </c>
      <c r="K86" s="12" t="str">
        <f>データ!CW6</f>
        <v>【42.90】</v>
      </c>
      <c r="L86" s="12" t="str">
        <f>データ!DH6</f>
        <v>【84.75】</v>
      </c>
      <c r="M86" s="12" t="s">
        <v>41</v>
      </c>
      <c r="N86" s="12" t="s">
        <v>41</v>
      </c>
      <c r="O86" s="12" t="str">
        <f>データ!EO6</f>
        <v>【0.30】</v>
      </c>
    </row>
  </sheetData>
  <sheetProtection algorithmName="SHA-512" hashValue="Q5PYvZGTvuLOEPCNb+G6KYbKxpSKzxOdV4Ee74hN7vVZ4ndbFwLTle/KUQeZVH6IXU5FXDAbrshWhVrO9HJG9Q==" saltValue="snMrdAa8wkQF2zckoAHhq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38" right="0.19685039370078738" top="0.19685039370078738" bottom="0.19685039370078738" header="0.19685039370078738" footer="0.19685039370078738"/>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57</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59</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20</v>
      </c>
      <c r="B3" s="62" t="s">
        <v>33</v>
      </c>
      <c r="C3" s="62" t="s">
        <v>61</v>
      </c>
      <c r="D3" s="62" t="s">
        <v>62</v>
      </c>
      <c r="E3" s="62" t="s">
        <v>4</v>
      </c>
      <c r="F3" s="62" t="s">
        <v>3</v>
      </c>
      <c r="G3" s="62" t="s">
        <v>27</v>
      </c>
      <c r="H3" s="69" t="s">
        <v>58</v>
      </c>
      <c r="I3" s="72"/>
      <c r="J3" s="72"/>
      <c r="K3" s="72"/>
      <c r="L3" s="72"/>
      <c r="M3" s="72"/>
      <c r="N3" s="72"/>
      <c r="O3" s="72"/>
      <c r="P3" s="72"/>
      <c r="Q3" s="72"/>
      <c r="R3" s="72"/>
      <c r="S3" s="72"/>
      <c r="T3" s="72"/>
      <c r="U3" s="72"/>
      <c r="V3" s="72"/>
      <c r="W3" s="72"/>
      <c r="X3" s="77"/>
      <c r="Y3" s="80" t="s">
        <v>55</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10</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63</v>
      </c>
      <c r="B4" s="63"/>
      <c r="C4" s="63"/>
      <c r="D4" s="63"/>
      <c r="E4" s="63"/>
      <c r="F4" s="63"/>
      <c r="G4" s="63"/>
      <c r="H4" s="70"/>
      <c r="I4" s="73"/>
      <c r="J4" s="73"/>
      <c r="K4" s="73"/>
      <c r="L4" s="73"/>
      <c r="M4" s="73"/>
      <c r="N4" s="73"/>
      <c r="O4" s="73"/>
      <c r="P4" s="73"/>
      <c r="Q4" s="73"/>
      <c r="R4" s="73"/>
      <c r="S4" s="73"/>
      <c r="T4" s="73"/>
      <c r="U4" s="73"/>
      <c r="V4" s="73"/>
      <c r="W4" s="73"/>
      <c r="X4" s="78"/>
      <c r="Y4" s="81" t="s">
        <v>26</v>
      </c>
      <c r="Z4" s="81"/>
      <c r="AA4" s="81"/>
      <c r="AB4" s="81"/>
      <c r="AC4" s="81"/>
      <c r="AD4" s="81"/>
      <c r="AE4" s="81"/>
      <c r="AF4" s="81"/>
      <c r="AG4" s="81"/>
      <c r="AH4" s="81"/>
      <c r="AI4" s="81"/>
      <c r="AJ4" s="81" t="s">
        <v>48</v>
      </c>
      <c r="AK4" s="81"/>
      <c r="AL4" s="81"/>
      <c r="AM4" s="81"/>
      <c r="AN4" s="81"/>
      <c r="AO4" s="81"/>
      <c r="AP4" s="81"/>
      <c r="AQ4" s="81"/>
      <c r="AR4" s="81"/>
      <c r="AS4" s="81"/>
      <c r="AT4" s="81"/>
      <c r="AU4" s="81" t="s">
        <v>29</v>
      </c>
      <c r="AV4" s="81"/>
      <c r="AW4" s="81"/>
      <c r="AX4" s="81"/>
      <c r="AY4" s="81"/>
      <c r="AZ4" s="81"/>
      <c r="BA4" s="81"/>
      <c r="BB4" s="81"/>
      <c r="BC4" s="81"/>
      <c r="BD4" s="81"/>
      <c r="BE4" s="81"/>
      <c r="BF4" s="81" t="s">
        <v>64</v>
      </c>
      <c r="BG4" s="81"/>
      <c r="BH4" s="81"/>
      <c r="BI4" s="81"/>
      <c r="BJ4" s="81"/>
      <c r="BK4" s="81"/>
      <c r="BL4" s="81"/>
      <c r="BM4" s="81"/>
      <c r="BN4" s="81"/>
      <c r="BO4" s="81"/>
      <c r="BP4" s="81"/>
      <c r="BQ4" s="81" t="s">
        <v>15</v>
      </c>
      <c r="BR4" s="81"/>
      <c r="BS4" s="81"/>
      <c r="BT4" s="81"/>
      <c r="BU4" s="81"/>
      <c r="BV4" s="81"/>
      <c r="BW4" s="81"/>
      <c r="BX4" s="81"/>
      <c r="BY4" s="81"/>
      <c r="BZ4" s="81"/>
      <c r="CA4" s="81"/>
      <c r="CB4" s="81" t="s">
        <v>65</v>
      </c>
      <c r="CC4" s="81"/>
      <c r="CD4" s="81"/>
      <c r="CE4" s="81"/>
      <c r="CF4" s="81"/>
      <c r="CG4" s="81"/>
      <c r="CH4" s="81"/>
      <c r="CI4" s="81"/>
      <c r="CJ4" s="81"/>
      <c r="CK4" s="81"/>
      <c r="CL4" s="81"/>
      <c r="CM4" s="81" t="s">
        <v>67</v>
      </c>
      <c r="CN4" s="81"/>
      <c r="CO4" s="81"/>
      <c r="CP4" s="81"/>
      <c r="CQ4" s="81"/>
      <c r="CR4" s="81"/>
      <c r="CS4" s="81"/>
      <c r="CT4" s="81"/>
      <c r="CU4" s="81"/>
      <c r="CV4" s="81"/>
      <c r="CW4" s="81"/>
      <c r="CX4" s="81" t="s">
        <v>68</v>
      </c>
      <c r="CY4" s="81"/>
      <c r="CZ4" s="81"/>
      <c r="DA4" s="81"/>
      <c r="DB4" s="81"/>
      <c r="DC4" s="81"/>
      <c r="DD4" s="81"/>
      <c r="DE4" s="81"/>
      <c r="DF4" s="81"/>
      <c r="DG4" s="81"/>
      <c r="DH4" s="81"/>
      <c r="DI4" s="81" t="s">
        <v>69</v>
      </c>
      <c r="DJ4" s="81"/>
      <c r="DK4" s="81"/>
      <c r="DL4" s="81"/>
      <c r="DM4" s="81"/>
      <c r="DN4" s="81"/>
      <c r="DO4" s="81"/>
      <c r="DP4" s="81"/>
      <c r="DQ4" s="81"/>
      <c r="DR4" s="81"/>
      <c r="DS4" s="81"/>
      <c r="DT4" s="81" t="s">
        <v>70</v>
      </c>
      <c r="DU4" s="81"/>
      <c r="DV4" s="81"/>
      <c r="DW4" s="81"/>
      <c r="DX4" s="81"/>
      <c r="DY4" s="81"/>
      <c r="DZ4" s="81"/>
      <c r="EA4" s="81"/>
      <c r="EB4" s="81"/>
      <c r="EC4" s="81"/>
      <c r="ED4" s="81"/>
      <c r="EE4" s="81" t="s">
        <v>71</v>
      </c>
      <c r="EF4" s="81"/>
      <c r="EG4" s="81"/>
      <c r="EH4" s="81"/>
      <c r="EI4" s="81"/>
      <c r="EJ4" s="81"/>
      <c r="EK4" s="81"/>
      <c r="EL4" s="81"/>
      <c r="EM4" s="81"/>
      <c r="EN4" s="81"/>
      <c r="EO4" s="81"/>
    </row>
    <row r="5" spans="1:145">
      <c r="A5" s="60" t="s">
        <v>72</v>
      </c>
      <c r="B5" s="64"/>
      <c r="C5" s="64"/>
      <c r="D5" s="64"/>
      <c r="E5" s="64"/>
      <c r="F5" s="64"/>
      <c r="G5" s="64"/>
      <c r="H5" s="71" t="s">
        <v>60</v>
      </c>
      <c r="I5" s="71" t="s">
        <v>73</v>
      </c>
      <c r="J5" s="71" t="s">
        <v>74</v>
      </c>
      <c r="K5" s="71" t="s">
        <v>75</v>
      </c>
      <c r="L5" s="71" t="s">
        <v>76</v>
      </c>
      <c r="M5" s="71" t="s">
        <v>5</v>
      </c>
      <c r="N5" s="71" t="s">
        <v>77</v>
      </c>
      <c r="O5" s="71" t="s">
        <v>78</v>
      </c>
      <c r="P5" s="71" t="s">
        <v>79</v>
      </c>
      <c r="Q5" s="71" t="s">
        <v>80</v>
      </c>
      <c r="R5" s="71" t="s">
        <v>81</v>
      </c>
      <c r="S5" s="71" t="s">
        <v>82</v>
      </c>
      <c r="T5" s="71" t="s">
        <v>83</v>
      </c>
      <c r="U5" s="71" t="s">
        <v>66</v>
      </c>
      <c r="V5" s="71" t="s">
        <v>84</v>
      </c>
      <c r="W5" s="71" t="s">
        <v>85</v>
      </c>
      <c r="X5" s="71" t="s">
        <v>86</v>
      </c>
      <c r="Y5" s="71" t="s">
        <v>87</v>
      </c>
      <c r="Z5" s="71" t="s">
        <v>88</v>
      </c>
      <c r="AA5" s="71" t="s">
        <v>89</v>
      </c>
      <c r="AB5" s="71" t="s">
        <v>90</v>
      </c>
      <c r="AC5" s="71" t="s">
        <v>91</v>
      </c>
      <c r="AD5" s="71" t="s">
        <v>46</v>
      </c>
      <c r="AE5" s="71" t="s">
        <v>92</v>
      </c>
      <c r="AF5" s="71" t="s">
        <v>93</v>
      </c>
      <c r="AG5" s="71" t="s">
        <v>94</v>
      </c>
      <c r="AH5" s="71" t="s">
        <v>95</v>
      </c>
      <c r="AI5" s="71" t="s">
        <v>45</v>
      </c>
      <c r="AJ5" s="71" t="s">
        <v>87</v>
      </c>
      <c r="AK5" s="71" t="s">
        <v>88</v>
      </c>
      <c r="AL5" s="71" t="s">
        <v>89</v>
      </c>
      <c r="AM5" s="71" t="s">
        <v>90</v>
      </c>
      <c r="AN5" s="71" t="s">
        <v>91</v>
      </c>
      <c r="AO5" s="71" t="s">
        <v>46</v>
      </c>
      <c r="AP5" s="71" t="s">
        <v>92</v>
      </c>
      <c r="AQ5" s="71" t="s">
        <v>93</v>
      </c>
      <c r="AR5" s="71" t="s">
        <v>94</v>
      </c>
      <c r="AS5" s="71" t="s">
        <v>95</v>
      </c>
      <c r="AT5" s="71" t="s">
        <v>47</v>
      </c>
      <c r="AU5" s="71" t="s">
        <v>87</v>
      </c>
      <c r="AV5" s="71" t="s">
        <v>88</v>
      </c>
      <c r="AW5" s="71" t="s">
        <v>89</v>
      </c>
      <c r="AX5" s="71" t="s">
        <v>90</v>
      </c>
      <c r="AY5" s="71" t="s">
        <v>91</v>
      </c>
      <c r="AZ5" s="71" t="s">
        <v>46</v>
      </c>
      <c r="BA5" s="71" t="s">
        <v>92</v>
      </c>
      <c r="BB5" s="71" t="s">
        <v>93</v>
      </c>
      <c r="BC5" s="71" t="s">
        <v>94</v>
      </c>
      <c r="BD5" s="71" t="s">
        <v>95</v>
      </c>
      <c r="BE5" s="71" t="s">
        <v>47</v>
      </c>
      <c r="BF5" s="71" t="s">
        <v>87</v>
      </c>
      <c r="BG5" s="71" t="s">
        <v>88</v>
      </c>
      <c r="BH5" s="71" t="s">
        <v>89</v>
      </c>
      <c r="BI5" s="71" t="s">
        <v>90</v>
      </c>
      <c r="BJ5" s="71" t="s">
        <v>91</v>
      </c>
      <c r="BK5" s="71" t="s">
        <v>46</v>
      </c>
      <c r="BL5" s="71" t="s">
        <v>92</v>
      </c>
      <c r="BM5" s="71" t="s">
        <v>93</v>
      </c>
      <c r="BN5" s="71" t="s">
        <v>94</v>
      </c>
      <c r="BO5" s="71" t="s">
        <v>95</v>
      </c>
      <c r="BP5" s="71" t="s">
        <v>47</v>
      </c>
      <c r="BQ5" s="71" t="s">
        <v>87</v>
      </c>
      <c r="BR5" s="71" t="s">
        <v>88</v>
      </c>
      <c r="BS5" s="71" t="s">
        <v>89</v>
      </c>
      <c r="BT5" s="71" t="s">
        <v>90</v>
      </c>
      <c r="BU5" s="71" t="s">
        <v>91</v>
      </c>
      <c r="BV5" s="71" t="s">
        <v>46</v>
      </c>
      <c r="BW5" s="71" t="s">
        <v>92</v>
      </c>
      <c r="BX5" s="71" t="s">
        <v>93</v>
      </c>
      <c r="BY5" s="71" t="s">
        <v>94</v>
      </c>
      <c r="BZ5" s="71" t="s">
        <v>95</v>
      </c>
      <c r="CA5" s="71" t="s">
        <v>47</v>
      </c>
      <c r="CB5" s="71" t="s">
        <v>87</v>
      </c>
      <c r="CC5" s="71" t="s">
        <v>88</v>
      </c>
      <c r="CD5" s="71" t="s">
        <v>89</v>
      </c>
      <c r="CE5" s="71" t="s">
        <v>90</v>
      </c>
      <c r="CF5" s="71" t="s">
        <v>91</v>
      </c>
      <c r="CG5" s="71" t="s">
        <v>46</v>
      </c>
      <c r="CH5" s="71" t="s">
        <v>92</v>
      </c>
      <c r="CI5" s="71" t="s">
        <v>93</v>
      </c>
      <c r="CJ5" s="71" t="s">
        <v>94</v>
      </c>
      <c r="CK5" s="71" t="s">
        <v>95</v>
      </c>
      <c r="CL5" s="71" t="s">
        <v>47</v>
      </c>
      <c r="CM5" s="71" t="s">
        <v>87</v>
      </c>
      <c r="CN5" s="71" t="s">
        <v>88</v>
      </c>
      <c r="CO5" s="71" t="s">
        <v>89</v>
      </c>
      <c r="CP5" s="71" t="s">
        <v>90</v>
      </c>
      <c r="CQ5" s="71" t="s">
        <v>91</v>
      </c>
      <c r="CR5" s="71" t="s">
        <v>46</v>
      </c>
      <c r="CS5" s="71" t="s">
        <v>92</v>
      </c>
      <c r="CT5" s="71" t="s">
        <v>93</v>
      </c>
      <c r="CU5" s="71" t="s">
        <v>94</v>
      </c>
      <c r="CV5" s="71" t="s">
        <v>95</v>
      </c>
      <c r="CW5" s="71" t="s">
        <v>47</v>
      </c>
      <c r="CX5" s="71" t="s">
        <v>87</v>
      </c>
      <c r="CY5" s="71" t="s">
        <v>88</v>
      </c>
      <c r="CZ5" s="71" t="s">
        <v>89</v>
      </c>
      <c r="DA5" s="71" t="s">
        <v>90</v>
      </c>
      <c r="DB5" s="71" t="s">
        <v>91</v>
      </c>
      <c r="DC5" s="71" t="s">
        <v>46</v>
      </c>
      <c r="DD5" s="71" t="s">
        <v>92</v>
      </c>
      <c r="DE5" s="71" t="s">
        <v>93</v>
      </c>
      <c r="DF5" s="71" t="s">
        <v>94</v>
      </c>
      <c r="DG5" s="71" t="s">
        <v>95</v>
      </c>
      <c r="DH5" s="71" t="s">
        <v>47</v>
      </c>
      <c r="DI5" s="71" t="s">
        <v>87</v>
      </c>
      <c r="DJ5" s="71" t="s">
        <v>88</v>
      </c>
      <c r="DK5" s="71" t="s">
        <v>89</v>
      </c>
      <c r="DL5" s="71" t="s">
        <v>90</v>
      </c>
      <c r="DM5" s="71" t="s">
        <v>91</v>
      </c>
      <c r="DN5" s="71" t="s">
        <v>46</v>
      </c>
      <c r="DO5" s="71" t="s">
        <v>92</v>
      </c>
      <c r="DP5" s="71" t="s">
        <v>93</v>
      </c>
      <c r="DQ5" s="71" t="s">
        <v>94</v>
      </c>
      <c r="DR5" s="71" t="s">
        <v>95</v>
      </c>
      <c r="DS5" s="71" t="s">
        <v>47</v>
      </c>
      <c r="DT5" s="71" t="s">
        <v>87</v>
      </c>
      <c r="DU5" s="71" t="s">
        <v>88</v>
      </c>
      <c r="DV5" s="71" t="s">
        <v>89</v>
      </c>
      <c r="DW5" s="71" t="s">
        <v>90</v>
      </c>
      <c r="DX5" s="71" t="s">
        <v>91</v>
      </c>
      <c r="DY5" s="71" t="s">
        <v>46</v>
      </c>
      <c r="DZ5" s="71" t="s">
        <v>92</v>
      </c>
      <c r="EA5" s="71" t="s">
        <v>93</v>
      </c>
      <c r="EB5" s="71" t="s">
        <v>94</v>
      </c>
      <c r="EC5" s="71" t="s">
        <v>95</v>
      </c>
      <c r="ED5" s="71" t="s">
        <v>47</v>
      </c>
      <c r="EE5" s="71" t="s">
        <v>87</v>
      </c>
      <c r="EF5" s="71" t="s">
        <v>88</v>
      </c>
      <c r="EG5" s="71" t="s">
        <v>89</v>
      </c>
      <c r="EH5" s="71" t="s">
        <v>90</v>
      </c>
      <c r="EI5" s="71" t="s">
        <v>91</v>
      </c>
      <c r="EJ5" s="71" t="s">
        <v>46</v>
      </c>
      <c r="EK5" s="71" t="s">
        <v>92</v>
      </c>
      <c r="EL5" s="71" t="s">
        <v>93</v>
      </c>
      <c r="EM5" s="71" t="s">
        <v>94</v>
      </c>
      <c r="EN5" s="71" t="s">
        <v>95</v>
      </c>
      <c r="EO5" s="71" t="s">
        <v>47</v>
      </c>
    </row>
    <row r="6" spans="1:145" s="59" customFormat="1">
      <c r="A6" s="60" t="s">
        <v>97</v>
      </c>
      <c r="B6" s="65">
        <f t="shared" ref="B6:X6" si="1">B7</f>
        <v>2020</v>
      </c>
      <c r="C6" s="65">
        <f t="shared" si="1"/>
        <v>343692</v>
      </c>
      <c r="D6" s="65">
        <f t="shared" si="1"/>
        <v>47</v>
      </c>
      <c r="E6" s="65">
        <f t="shared" si="1"/>
        <v>17</v>
      </c>
      <c r="F6" s="65">
        <f t="shared" si="1"/>
        <v>4</v>
      </c>
      <c r="G6" s="65">
        <f t="shared" si="1"/>
        <v>0</v>
      </c>
      <c r="H6" s="65" t="str">
        <f t="shared" si="1"/>
        <v>広島県　北広島町</v>
      </c>
      <c r="I6" s="65" t="str">
        <f t="shared" si="1"/>
        <v>法非適用</v>
      </c>
      <c r="J6" s="65" t="str">
        <f t="shared" si="1"/>
        <v>下水道事業</v>
      </c>
      <c r="K6" s="65" t="str">
        <f t="shared" si="1"/>
        <v>特定環境保全公共下水道</v>
      </c>
      <c r="L6" s="65" t="str">
        <f t="shared" si="1"/>
        <v>D2</v>
      </c>
      <c r="M6" s="65" t="str">
        <f t="shared" si="1"/>
        <v>非設置</v>
      </c>
      <c r="N6" s="74" t="str">
        <f t="shared" si="1"/>
        <v>-</v>
      </c>
      <c r="O6" s="74" t="str">
        <f t="shared" si="1"/>
        <v>該当数値なし</v>
      </c>
      <c r="P6" s="74">
        <f t="shared" si="1"/>
        <v>26.69</v>
      </c>
      <c r="Q6" s="74">
        <f t="shared" si="1"/>
        <v>65.38</v>
      </c>
      <c r="R6" s="74">
        <f t="shared" si="1"/>
        <v>3690</v>
      </c>
      <c r="S6" s="74">
        <f t="shared" si="1"/>
        <v>18244</v>
      </c>
      <c r="T6" s="74">
        <f t="shared" si="1"/>
        <v>646.20000000000005</v>
      </c>
      <c r="U6" s="74">
        <f t="shared" si="1"/>
        <v>28.23</v>
      </c>
      <c r="V6" s="74">
        <f t="shared" si="1"/>
        <v>4823</v>
      </c>
      <c r="W6" s="74">
        <f t="shared" si="1"/>
        <v>2.99</v>
      </c>
      <c r="X6" s="74">
        <f t="shared" si="1"/>
        <v>1613.04</v>
      </c>
      <c r="Y6" s="82">
        <f t="shared" ref="Y6:AH6" si="2">IF(Y7="",NA(),Y7)</f>
        <v>86.23</v>
      </c>
      <c r="Z6" s="82">
        <f t="shared" si="2"/>
        <v>87.22</v>
      </c>
      <c r="AA6" s="82">
        <f t="shared" si="2"/>
        <v>85.13</v>
      </c>
      <c r="AB6" s="82">
        <f t="shared" si="2"/>
        <v>84.56</v>
      </c>
      <c r="AC6" s="82">
        <f t="shared" si="2"/>
        <v>86.84</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82">
        <f t="shared" ref="BF6:BO6" si="5">IF(BF7="",NA(),BF7)</f>
        <v>623.73</v>
      </c>
      <c r="BG6" s="82">
        <f t="shared" si="5"/>
        <v>1936.22</v>
      </c>
      <c r="BH6" s="82">
        <f t="shared" si="5"/>
        <v>366.63</v>
      </c>
      <c r="BI6" s="82">
        <f t="shared" si="5"/>
        <v>299.63</v>
      </c>
      <c r="BJ6" s="82">
        <f t="shared" si="5"/>
        <v>195.26</v>
      </c>
      <c r="BK6" s="82">
        <f t="shared" si="5"/>
        <v>1298.9100000000001</v>
      </c>
      <c r="BL6" s="82">
        <f t="shared" si="5"/>
        <v>1243.71</v>
      </c>
      <c r="BM6" s="82">
        <f t="shared" si="5"/>
        <v>1194.1500000000001</v>
      </c>
      <c r="BN6" s="82">
        <f t="shared" si="5"/>
        <v>1206.79</v>
      </c>
      <c r="BO6" s="82">
        <f t="shared" si="5"/>
        <v>1258.43</v>
      </c>
      <c r="BP6" s="74" t="str">
        <f>IF(BP7="","",IF(BP7="-","【-】","【"&amp;SUBSTITUTE(TEXT(BP7,"#,##0.00"),"-","△")&amp;"】"))</f>
        <v>【1,260.21】</v>
      </c>
      <c r="BQ6" s="82">
        <f t="shared" ref="BQ6:BZ6" si="6">IF(BQ7="",NA(),BQ7)</f>
        <v>83.09</v>
      </c>
      <c r="BR6" s="82">
        <f t="shared" si="6"/>
        <v>100</v>
      </c>
      <c r="BS6" s="82">
        <f t="shared" si="6"/>
        <v>100</v>
      </c>
      <c r="BT6" s="82">
        <f t="shared" si="6"/>
        <v>100</v>
      </c>
      <c r="BU6" s="82">
        <f t="shared" si="6"/>
        <v>100</v>
      </c>
      <c r="BV6" s="82">
        <f t="shared" si="6"/>
        <v>69.87</v>
      </c>
      <c r="BW6" s="82">
        <f t="shared" si="6"/>
        <v>74.3</v>
      </c>
      <c r="BX6" s="82">
        <f t="shared" si="6"/>
        <v>72.260000000000005</v>
      </c>
      <c r="BY6" s="82">
        <f t="shared" si="6"/>
        <v>71.84</v>
      </c>
      <c r="BZ6" s="82">
        <f t="shared" si="6"/>
        <v>73.36</v>
      </c>
      <c r="CA6" s="74" t="str">
        <f>IF(CA7="","",IF(CA7="-","【-】","【"&amp;SUBSTITUTE(TEXT(CA7,"#,##0.00"),"-","△")&amp;"】"))</f>
        <v>【75.29】</v>
      </c>
      <c r="CB6" s="82">
        <f t="shared" ref="CB6:CK6" si="7">IF(CB7="",NA(),CB7)</f>
        <v>244.05</v>
      </c>
      <c r="CC6" s="82">
        <f t="shared" si="7"/>
        <v>202.84</v>
      </c>
      <c r="CD6" s="82">
        <f t="shared" si="7"/>
        <v>203.9</v>
      </c>
      <c r="CE6" s="82">
        <f t="shared" si="7"/>
        <v>204.75</v>
      </c>
      <c r="CF6" s="82">
        <f t="shared" si="7"/>
        <v>206.57</v>
      </c>
      <c r="CG6" s="82">
        <f t="shared" si="7"/>
        <v>234.96</v>
      </c>
      <c r="CH6" s="82">
        <f t="shared" si="7"/>
        <v>221.81</v>
      </c>
      <c r="CI6" s="82">
        <f t="shared" si="7"/>
        <v>230.02</v>
      </c>
      <c r="CJ6" s="82">
        <f t="shared" si="7"/>
        <v>228.47</v>
      </c>
      <c r="CK6" s="82">
        <f t="shared" si="7"/>
        <v>224.88</v>
      </c>
      <c r="CL6" s="74" t="str">
        <f>IF(CL7="","",IF(CL7="-","【-】","【"&amp;SUBSTITUTE(TEXT(CL7,"#,##0.00"),"-","△")&amp;"】"))</f>
        <v>【215.41】</v>
      </c>
      <c r="CM6" s="82">
        <f t="shared" ref="CM6:CV6" si="8">IF(CM7="",NA(),CM7)</f>
        <v>33.93</v>
      </c>
      <c r="CN6" s="82">
        <f t="shared" si="8"/>
        <v>28.88</v>
      </c>
      <c r="CO6" s="82">
        <f t="shared" si="8"/>
        <v>30.75</v>
      </c>
      <c r="CP6" s="82">
        <f t="shared" si="8"/>
        <v>28.27</v>
      </c>
      <c r="CQ6" s="82">
        <f t="shared" si="8"/>
        <v>30.3</v>
      </c>
      <c r="CR6" s="82">
        <f t="shared" si="8"/>
        <v>42.9</v>
      </c>
      <c r="CS6" s="82">
        <f t="shared" si="8"/>
        <v>43.36</v>
      </c>
      <c r="CT6" s="82">
        <f t="shared" si="8"/>
        <v>42.56</v>
      </c>
      <c r="CU6" s="82">
        <f t="shared" si="8"/>
        <v>42.47</v>
      </c>
      <c r="CV6" s="82">
        <f t="shared" si="8"/>
        <v>42.4</v>
      </c>
      <c r="CW6" s="74" t="str">
        <f>IF(CW7="","",IF(CW7="-","【-】","【"&amp;SUBSTITUTE(TEXT(CW7,"#,##0.00"),"-","△")&amp;"】"))</f>
        <v>【42.90】</v>
      </c>
      <c r="CX6" s="82">
        <f t="shared" ref="CX6:DG6" si="9">IF(CX7="",NA(),CX7)</f>
        <v>87.94</v>
      </c>
      <c r="CY6" s="82">
        <f t="shared" si="9"/>
        <v>88.37</v>
      </c>
      <c r="CZ6" s="82">
        <f t="shared" si="9"/>
        <v>88.45</v>
      </c>
      <c r="DA6" s="82">
        <f t="shared" si="9"/>
        <v>98.4</v>
      </c>
      <c r="DB6" s="82">
        <f t="shared" si="9"/>
        <v>88.55</v>
      </c>
      <c r="DC6" s="82">
        <f t="shared" si="9"/>
        <v>83.5</v>
      </c>
      <c r="DD6" s="82">
        <f t="shared" si="9"/>
        <v>83.06</v>
      </c>
      <c r="DE6" s="82">
        <f t="shared" si="9"/>
        <v>83.32</v>
      </c>
      <c r="DF6" s="82">
        <f t="shared" si="9"/>
        <v>83.75</v>
      </c>
      <c r="DG6" s="82">
        <f t="shared" si="9"/>
        <v>84.19</v>
      </c>
      <c r="DH6" s="74" t="str">
        <f>IF(DH7="","",IF(DH7="-","【-】","【"&amp;SUBSTITUTE(TEXT(DH7,"#,##0.00"),"-","△")&amp;"】"))</f>
        <v>【84.75】</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74">
        <f t="shared" ref="EE6:EN6" si="12">IF(EE7="",NA(),EE7)</f>
        <v>0</v>
      </c>
      <c r="EF6" s="74">
        <f t="shared" si="12"/>
        <v>0</v>
      </c>
      <c r="EG6" s="74">
        <f t="shared" si="12"/>
        <v>0</v>
      </c>
      <c r="EH6" s="74">
        <f t="shared" si="12"/>
        <v>0</v>
      </c>
      <c r="EI6" s="74">
        <f t="shared" si="12"/>
        <v>0</v>
      </c>
      <c r="EJ6" s="82">
        <f t="shared" si="12"/>
        <v>9.e-002</v>
      </c>
      <c r="EK6" s="82">
        <f t="shared" si="12"/>
        <v>9.e-002</v>
      </c>
      <c r="EL6" s="82">
        <f t="shared" si="12"/>
        <v>0.13</v>
      </c>
      <c r="EM6" s="82">
        <f t="shared" si="12"/>
        <v>0.36</v>
      </c>
      <c r="EN6" s="82">
        <f t="shared" si="12"/>
        <v>0.39</v>
      </c>
      <c r="EO6" s="74" t="str">
        <f>IF(EO7="","",IF(EO7="-","【-】","【"&amp;SUBSTITUTE(TEXT(EO7,"#,##0.00"),"-","△")&amp;"】"))</f>
        <v>【0.30】</v>
      </c>
    </row>
    <row r="7" spans="1:145" s="59" customFormat="1">
      <c r="A7" s="60"/>
      <c r="B7" s="66">
        <v>2020</v>
      </c>
      <c r="C7" s="66">
        <v>343692</v>
      </c>
      <c r="D7" s="66">
        <v>47</v>
      </c>
      <c r="E7" s="66">
        <v>17</v>
      </c>
      <c r="F7" s="66">
        <v>4</v>
      </c>
      <c r="G7" s="66">
        <v>0</v>
      </c>
      <c r="H7" s="66" t="s">
        <v>96</v>
      </c>
      <c r="I7" s="66" t="s">
        <v>98</v>
      </c>
      <c r="J7" s="66" t="s">
        <v>99</v>
      </c>
      <c r="K7" s="66" t="s">
        <v>12</v>
      </c>
      <c r="L7" s="66" t="s">
        <v>100</v>
      </c>
      <c r="M7" s="66" t="s">
        <v>101</v>
      </c>
      <c r="N7" s="75" t="s">
        <v>41</v>
      </c>
      <c r="O7" s="75" t="s">
        <v>102</v>
      </c>
      <c r="P7" s="75">
        <v>26.69</v>
      </c>
      <c r="Q7" s="75">
        <v>65.38</v>
      </c>
      <c r="R7" s="75">
        <v>3690</v>
      </c>
      <c r="S7" s="75">
        <v>18244</v>
      </c>
      <c r="T7" s="75">
        <v>646.20000000000005</v>
      </c>
      <c r="U7" s="75">
        <v>28.23</v>
      </c>
      <c r="V7" s="75">
        <v>4823</v>
      </c>
      <c r="W7" s="75">
        <v>2.99</v>
      </c>
      <c r="X7" s="75">
        <v>1613.04</v>
      </c>
      <c r="Y7" s="75">
        <v>86.23</v>
      </c>
      <c r="Z7" s="75">
        <v>87.22</v>
      </c>
      <c r="AA7" s="75">
        <v>85.13</v>
      </c>
      <c r="AB7" s="75">
        <v>84.56</v>
      </c>
      <c r="AC7" s="75">
        <v>86.84</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623.73</v>
      </c>
      <c r="BG7" s="75">
        <v>1936.22</v>
      </c>
      <c r="BH7" s="75">
        <v>366.63</v>
      </c>
      <c r="BI7" s="75">
        <v>299.63</v>
      </c>
      <c r="BJ7" s="75">
        <v>195.26</v>
      </c>
      <c r="BK7" s="75">
        <v>1298.9100000000001</v>
      </c>
      <c r="BL7" s="75">
        <v>1243.71</v>
      </c>
      <c r="BM7" s="75">
        <v>1194.1500000000001</v>
      </c>
      <c r="BN7" s="75">
        <v>1206.79</v>
      </c>
      <c r="BO7" s="75">
        <v>1258.43</v>
      </c>
      <c r="BP7" s="75">
        <v>1260.21</v>
      </c>
      <c r="BQ7" s="75">
        <v>83.09</v>
      </c>
      <c r="BR7" s="75">
        <v>100</v>
      </c>
      <c r="BS7" s="75">
        <v>100</v>
      </c>
      <c r="BT7" s="75">
        <v>100</v>
      </c>
      <c r="BU7" s="75">
        <v>100</v>
      </c>
      <c r="BV7" s="75">
        <v>69.87</v>
      </c>
      <c r="BW7" s="75">
        <v>74.3</v>
      </c>
      <c r="BX7" s="75">
        <v>72.260000000000005</v>
      </c>
      <c r="BY7" s="75">
        <v>71.84</v>
      </c>
      <c r="BZ7" s="75">
        <v>73.36</v>
      </c>
      <c r="CA7" s="75">
        <v>75.290000000000006</v>
      </c>
      <c r="CB7" s="75">
        <v>244.05</v>
      </c>
      <c r="CC7" s="75">
        <v>202.84</v>
      </c>
      <c r="CD7" s="75">
        <v>203.9</v>
      </c>
      <c r="CE7" s="75">
        <v>204.75</v>
      </c>
      <c r="CF7" s="75">
        <v>206.57</v>
      </c>
      <c r="CG7" s="75">
        <v>234.96</v>
      </c>
      <c r="CH7" s="75">
        <v>221.81</v>
      </c>
      <c r="CI7" s="75">
        <v>230.02</v>
      </c>
      <c r="CJ7" s="75">
        <v>228.47</v>
      </c>
      <c r="CK7" s="75">
        <v>224.88</v>
      </c>
      <c r="CL7" s="75">
        <v>215.41</v>
      </c>
      <c r="CM7" s="75">
        <v>33.93</v>
      </c>
      <c r="CN7" s="75">
        <v>28.88</v>
      </c>
      <c r="CO7" s="75">
        <v>30.75</v>
      </c>
      <c r="CP7" s="75">
        <v>28.27</v>
      </c>
      <c r="CQ7" s="75">
        <v>30.3</v>
      </c>
      <c r="CR7" s="75">
        <v>42.9</v>
      </c>
      <c r="CS7" s="75">
        <v>43.36</v>
      </c>
      <c r="CT7" s="75">
        <v>42.56</v>
      </c>
      <c r="CU7" s="75">
        <v>42.47</v>
      </c>
      <c r="CV7" s="75">
        <v>42.4</v>
      </c>
      <c r="CW7" s="75">
        <v>42.9</v>
      </c>
      <c r="CX7" s="75">
        <v>87.94</v>
      </c>
      <c r="CY7" s="75">
        <v>88.37</v>
      </c>
      <c r="CZ7" s="75">
        <v>88.45</v>
      </c>
      <c r="DA7" s="75">
        <v>98.4</v>
      </c>
      <c r="DB7" s="75">
        <v>88.55</v>
      </c>
      <c r="DC7" s="75">
        <v>83.5</v>
      </c>
      <c r="DD7" s="75">
        <v>83.06</v>
      </c>
      <c r="DE7" s="75">
        <v>83.32</v>
      </c>
      <c r="DF7" s="75">
        <v>83.75</v>
      </c>
      <c r="DG7" s="75">
        <v>84.19</v>
      </c>
      <c r="DH7" s="75">
        <v>84.75</v>
      </c>
      <c r="DI7" s="75"/>
      <c r="DJ7" s="75"/>
      <c r="DK7" s="75"/>
      <c r="DL7" s="75"/>
      <c r="DM7" s="75"/>
      <c r="DN7" s="75"/>
      <c r="DO7" s="75"/>
      <c r="DP7" s="75"/>
      <c r="DQ7" s="75"/>
      <c r="DR7" s="75"/>
      <c r="DS7" s="75"/>
      <c r="DT7" s="75"/>
      <c r="DU7" s="75"/>
      <c r="DV7" s="75"/>
      <c r="DW7" s="75"/>
      <c r="DX7" s="75"/>
      <c r="DY7" s="75"/>
      <c r="DZ7" s="75"/>
      <c r="EA7" s="75"/>
      <c r="EB7" s="75"/>
      <c r="EC7" s="75"/>
      <c r="ED7" s="75"/>
      <c r="EE7" s="75">
        <v>0</v>
      </c>
      <c r="EF7" s="75">
        <v>0</v>
      </c>
      <c r="EG7" s="75">
        <v>0</v>
      </c>
      <c r="EH7" s="75">
        <v>0</v>
      </c>
      <c r="EI7" s="75">
        <v>0</v>
      </c>
      <c r="EJ7" s="75">
        <v>9.e-002</v>
      </c>
      <c r="EK7" s="75">
        <v>9.e-002</v>
      </c>
      <c r="EL7" s="75">
        <v>0.13</v>
      </c>
      <c r="EM7" s="75">
        <v>0.36</v>
      </c>
      <c r="EN7" s="75">
        <v>0.39</v>
      </c>
      <c r="EO7" s="75">
        <v>0.3</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103</v>
      </c>
      <c r="C9" s="61" t="s">
        <v>104</v>
      </c>
      <c r="D9" s="61" t="s">
        <v>105</v>
      </c>
      <c r="E9" s="61" t="s">
        <v>106</v>
      </c>
      <c r="F9" s="61" t="s">
        <v>107</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33</v>
      </c>
      <c r="B10" s="67">
        <f>DATEVALUE($B7+12-B11&amp;"/1/"&amp;B12)</f>
        <v>46753</v>
      </c>
      <c r="C10" s="67">
        <f>DATEVALUE($B7+12-C11&amp;"/1/"&amp;C12)</f>
        <v>47119</v>
      </c>
      <c r="D10" s="67">
        <f>DATEVALUE($B7+12-D11&amp;"/1/"&amp;D12)</f>
        <v>47484</v>
      </c>
      <c r="E10" s="68">
        <f>DATEVALUE($B7+12-E11&amp;"/1/"&amp;E12)</f>
        <v>47849</v>
      </c>
      <c r="F10" s="68">
        <f>DATEVALUE($B7+12-F11&amp;"/1/"&amp;F12)</f>
        <v>48215</v>
      </c>
    </row>
    <row r="11" spans="1:145">
      <c r="B11">
        <v>4</v>
      </c>
      <c r="C11">
        <v>3</v>
      </c>
      <c r="D11">
        <v>2</v>
      </c>
      <c r="E11">
        <v>1</v>
      </c>
      <c r="F11">
        <v>0</v>
      </c>
      <c r="G11" t="s">
        <v>108</v>
      </c>
    </row>
    <row r="12" spans="1:145">
      <c r="B12">
        <v>1</v>
      </c>
      <c r="C12">
        <v>1</v>
      </c>
      <c r="D12">
        <v>1</v>
      </c>
      <c r="E12">
        <v>1</v>
      </c>
      <c r="F12">
        <v>2</v>
      </c>
      <c r="G12" t="s">
        <v>109</v>
      </c>
    </row>
    <row r="13" spans="1:145">
      <c r="B13" t="s">
        <v>111</v>
      </c>
      <c r="C13" t="s">
        <v>111</v>
      </c>
      <c r="D13" t="s">
        <v>111</v>
      </c>
      <c r="E13" t="s">
        <v>112</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大畑　直也</cp:lastModifiedBy>
  <dcterms:created xsi:type="dcterms:W3CDTF">2021-12-03T07:52:33Z</dcterms:created>
  <dcterms:modified xsi:type="dcterms:W3CDTF">2022-01-21T07:10:56Z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2022-01-21T07:10:56Z</vt:filetime>
  </property>
</Properties>
</file>