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Z:\【調査物】R03年度\5総務課\R04.01.12【転送・1月27日〆切】公営企業に係る経営比較分析表（R2年度決算）の分析等について（依頼）\提出\"/>
    </mc:Choice>
  </mc:AlternateContent>
  <xr:revisionPtr revIDLastSave="0" documentId="8_{2D331BE2-F857-49A8-B11D-D64EB0513F20}" xr6:coauthVersionLast="43" xr6:coauthVersionMax="43" xr10:uidLastSave="{00000000-0000-0000-0000-000000000000}"/>
  <workbookProtection workbookAlgorithmName="SHA-512" workbookHashValue="r2SpaXAXx2UUwtwVjrwjHvkj4070dZfH0PrweZZt3Ca9lojvxJ3zOESminwYrFDpq5mvdv/+1S+g+p0J4Nu72A==" workbookSaltValue="XLHOjr1UgEP0N/2KK0OF+g==" workbookSpinCount="100000" lockStructure="1"/>
  <bookViews>
    <workbookView xWindow="2868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T6" i="5"/>
  <c r="AT8" i="4" s="1"/>
  <c r="S6" i="5"/>
  <c r="R6" i="5"/>
  <c r="AD10" i="4" s="1"/>
  <c r="Q6" i="5"/>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AL10" i="4"/>
  <c r="W10" i="4"/>
  <c r="I10" i="4"/>
  <c r="BB8" i="4"/>
  <c r="AL8" i="4"/>
  <c r="I8" i="4"/>
</calcChain>
</file>

<file path=xl/sharedStrings.xml><?xml version="1.0" encoding="utf-8"?>
<sst xmlns="http://schemas.openxmlformats.org/spreadsheetml/2006/main" count="236" uniqueCount="121">
  <si>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</si>
  <si>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</si>
  <si>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</si>
  <si>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</si>
  <si>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</si>
  <si>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</si>
  <si>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</si>
  <si>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</si>
  <si>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</si>
  <si>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</si>
  <si>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</si>
  <si>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</si>
  <si>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</si>
  <si>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</si>
  <si>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</si>
  <si>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</si>
  <si>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</si>
  <si>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</si>
  <si>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</si>
  <si>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</si>
  <si>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</si>
  <si>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</si>
  <si>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</si>
  <si>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</si>
  <si>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</si>
  <si>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</si>
  <si>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</si>
  <si>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</si>
  <si>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</si>
  <si>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</si>
  <si>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</si>
  <si>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</si>
  <si>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</si>
  <si>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</si>
  <si>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</si>
  <si>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</si>
  <si>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</si>
  <si>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</si>
  <si>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</si>
  <si>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</si>
  <si>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</si>
  <si>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</si>
  <si>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</si>
  <si>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</si>
  <si>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</si>
  <si>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</si>
  <si>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</si>
  <si>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</si>
  <si>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</si>
  <si>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</si>
  <si>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</si>
  <si>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</si>
  <si>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</si>
  <si>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</si>
  <si>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</si>
  <si>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</si>
  <si>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</si>
  <si>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</si>
  <si>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</si>
  <si>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</si>
  <si>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</si>
  <si>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</si>
  <si>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</si>
  <si>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</si>
  <si>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</si>
  <si>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</si>
  <si>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</si>
  <si>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</si>
  <si>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</si>
  <si>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</si>
  <si>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</si>
  <si>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</si>
  <si>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</si>
  <si>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</si>
  <si>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</si>
  <si>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</si>
  <si>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</si>
  <si>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</si>
  <si>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</si>
  <si>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</si>
  <si>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</si>
  <si>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</si>
  <si>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</si>
  <si>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</si>
  <si>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</si>
  <si>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</si>
  <si>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</si>
  <si>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</si>
  <si>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</si>
  <si>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</si>
  <si>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</si>
  <si>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</si>
  <si>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</si>
  <si>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</si>
  <si>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</si>
  <si>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</si>
  <si>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</si>
  <si>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</si>
  <si>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大崎上島町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</si>
  <si>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</si>
  <si>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</si>
  <si>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</si>
  <si>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</si>
  <si>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</si>
  <si>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</si>
  <si>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</si>
  <si>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</si>
  <si>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</si>
  <si>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</si>
  <si>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</si>
  <si>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</si>
  <si>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</si>
  <si>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</si>
  <si>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</si>
  <si>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</si>
  <si>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</si>
  <si>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</si>
  <si>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</si>
  <si>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収益的収支比率は近年、約100％となっているが、経費回収率は約61％と低く、一般会計からの繰入金を費用の財源としている状況である。この要因として、汚水処理原価が類似団体に比べて高いことが挙げられる。
　H30までは汚水処理原価が比較的高額であったが令和元年、令和２年は平均値付近まで減額している。この要因として、令和元年に開校した中高一貫校に関する人口増加に伴い、施設利用率の上昇及び下水道への接続率が増加したことが挙げられる。
　企業債残高対事業規模比率は、類似団体に比べ低くなっている。この要因は、施設整備にあたり、国庫補助金を活用し、企業債の発行額を抑えてきたためである。</t>
    <rPh sb="68" eb="70">
      <t>ヨウイン</t>
    </rPh>
    <rPh sb="74" eb="76">
      <t>オスイ</t>
    </rPh>
    <rPh sb="76" eb="78">
      <t>ショリ</t>
    </rPh>
    <rPh sb="78" eb="80">
      <t>ゲンカ</t>
    </rPh>
    <rPh sb="81" eb="85">
      <t>ルイジダンタイ</t>
    </rPh>
    <rPh sb="86" eb="87">
      <t>クラ</t>
    </rPh>
    <rPh sb="89" eb="90">
      <t>タカ</t>
    </rPh>
    <rPh sb="94" eb="95">
      <t>ア</t>
    </rPh>
    <rPh sb="115" eb="118">
      <t>ヒカクテキ</t>
    </rPh>
    <rPh sb="118" eb="120">
      <t>コウガク</t>
    </rPh>
    <rPh sb="125" eb="127">
      <t>レイワ</t>
    </rPh>
    <rPh sb="127" eb="129">
      <t>ガンネン</t>
    </rPh>
    <rPh sb="130" eb="132">
      <t>レイワ</t>
    </rPh>
    <rPh sb="135" eb="138">
      <t>ヘイキンチ</t>
    </rPh>
    <rPh sb="138" eb="140">
      <t>フキン</t>
    </rPh>
    <rPh sb="151" eb="153">
      <t>ヨウイン</t>
    </rPh>
    <rPh sb="157" eb="159">
      <t>レイワ</t>
    </rPh>
    <rPh sb="159" eb="161">
      <t>ガンネン</t>
    </rPh>
    <rPh sb="162" eb="164">
      <t>カイコウ</t>
    </rPh>
    <rPh sb="166" eb="171">
      <t>チュウコウイッカンコウ</t>
    </rPh>
    <rPh sb="172" eb="173">
      <t>カン</t>
    </rPh>
    <rPh sb="175" eb="177">
      <t>ジンコウ</t>
    </rPh>
    <rPh sb="177" eb="179">
      <t>ゾウカ</t>
    </rPh>
    <rPh sb="180" eb="181">
      <t>トモナ</t>
    </rPh>
    <rPh sb="183" eb="185">
      <t>シセツ</t>
    </rPh>
    <rPh sb="185" eb="187">
      <t>リヨウ</t>
    </rPh>
    <rPh sb="187" eb="188">
      <t>リツ</t>
    </rPh>
    <rPh sb="189" eb="191">
      <t>ジョウショウ</t>
    </rPh>
    <rPh sb="191" eb="192">
      <t>オヨ</t>
    </rPh>
    <rPh sb="193" eb="196">
      <t>ゲスイドウ</t>
    </rPh>
    <rPh sb="198" eb="200">
      <t>セツゾク</t>
    </rPh>
    <rPh sb="200" eb="201">
      <t>リツ</t>
    </rPh>
    <rPh sb="202" eb="204">
      <t>ゾウカ</t>
    </rPh>
    <rPh sb="209" eb="210">
      <t>ア</t>
    </rPh>
    <phoneticPr fontId="4"/>
  </si>
  <si>
    <t xml:space="preserve"> 管渠改善率は、過去５年間０％となっている。これは、当該事業が平成15年度に供用開始しており、管渠の耐用年数50年に対し、17年程度しか経過していないことから、管渠の更新時期を迎えていないためである。
　設備については、今後、耐用年数を迎えるものがあり、計画的な更新が必要である。</t>
    <phoneticPr fontId="4"/>
  </si>
  <si>
    <t xml:space="preserve"> 事業の経営について、経営戦略を策定済みであり、中長期的な経営状況を把握し、経営健全化を図っていく。
 下水道事業計画に基づき、処理区の統廃合を進めていき、効率的な事業運営を図る（令和５年度以降に公共下水道への統廃合を予定）
　平成28年度に長寿命化計画を策定済みであり、今後、計画に基づいて施設（主に設備）の更新等を行う予定である。</t>
    <rPh sb="52" eb="57">
      <t>ゲスイドウジギョウ</t>
    </rPh>
    <rPh sb="57" eb="59">
      <t>ケイカク</t>
    </rPh>
    <rPh sb="60" eb="61">
      <t>モト</t>
    </rPh>
    <rPh sb="64" eb="67">
      <t>ショリク</t>
    </rPh>
    <rPh sb="68" eb="71">
      <t>トウハイゴウ</t>
    </rPh>
    <rPh sb="72" eb="73">
      <t>スス</t>
    </rPh>
    <rPh sb="78" eb="81">
      <t>コウリツテキ</t>
    </rPh>
    <rPh sb="82" eb="86">
      <t>ジギョウウンエイ</t>
    </rPh>
    <rPh sb="87" eb="88">
      <t>ハカ</t>
    </rPh>
    <rPh sb="90" eb="92">
      <t>レイワ</t>
    </rPh>
    <rPh sb="93" eb="95">
      <t>ネンド</t>
    </rPh>
    <rPh sb="95" eb="97">
      <t>イコウ</t>
    </rPh>
    <rPh sb="98" eb="103">
      <t>コウキョウゲスイドウ</t>
    </rPh>
    <rPh sb="105" eb="108">
      <t>トウハイゴウ</t>
    </rPh>
    <rPh sb="109" eb="111">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</si>
</sst>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3AE-4A9E-8EA4-658C7C92688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0.03</c:v>
                </c:pt>
                <c:pt idx="1">
                  <c:v>0</c:v>
                </c:pt>
                <c:pt idx="2" formatCode="#,##0.00;&quot;△&quot;#,##0.00;&quot;-&quot;">
                  <c:v>0.01</c:v>
                </c:pt>
                <c:pt idx="3" formatCode="#,##0.00;&quot;△&quot;#,##0.00;&quot;-&quot;">
                  <c:v>0.02</c:v>
                </c:pt>
                <c:pt idx="4" formatCode="#,##0.00;&quot;△&quot;#,##0.00;&quot;-&quot;">
                  <c:v>0.25</c:v>
                </c:pt>
              </c:numCache>
            </c:numRef>
          </c:val>
          <c:smooth val="0"/>
          <c:extLst>
            <c:ext xmlns:c16="http://schemas.microsoft.com/office/drawing/2014/chart" uri="{C3380CC4-5D6E-409C-BE32-E72D297353CC}">
              <c16:uniqueId val="{00000001-53AE-4A9E-8EA4-658C7C92688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45.05</c:v>
                </c:pt>
                <c:pt idx="1">
                  <c:v>43.59</c:v>
                </c:pt>
                <c:pt idx="2">
                  <c:v>43.59</c:v>
                </c:pt>
                <c:pt idx="3">
                  <c:v>51.65</c:v>
                </c:pt>
                <c:pt idx="4">
                  <c:v>58.24</c:v>
                </c:pt>
              </c:numCache>
            </c:numRef>
          </c:val>
          <c:extLst>
            <c:ext xmlns:c16="http://schemas.microsoft.com/office/drawing/2014/chart" uri="{C3380CC4-5D6E-409C-BE32-E72D297353CC}">
              <c16:uniqueId val="{00000000-2C69-43A0-83E9-BF1B6C8DAD3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42.84</c:v>
                </c:pt>
                <c:pt idx="1">
                  <c:v>40.93</c:v>
                </c:pt>
                <c:pt idx="2">
                  <c:v>50.68</c:v>
                </c:pt>
                <c:pt idx="3">
                  <c:v>50.14</c:v>
                </c:pt>
                <c:pt idx="4">
                  <c:v>54.83</c:v>
                </c:pt>
              </c:numCache>
            </c:numRef>
          </c:val>
          <c:smooth val="0"/>
          <c:extLst>
            <c:ext xmlns:c16="http://schemas.microsoft.com/office/drawing/2014/chart" uri="{C3380CC4-5D6E-409C-BE32-E72D297353CC}">
              <c16:uniqueId val="{00000001-2C69-43A0-83E9-BF1B6C8DAD3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75.959999999999994</c:v>
                </c:pt>
                <c:pt idx="1">
                  <c:v>77.84</c:v>
                </c:pt>
                <c:pt idx="2">
                  <c:v>79.61</c:v>
                </c:pt>
                <c:pt idx="3">
                  <c:v>81.23</c:v>
                </c:pt>
                <c:pt idx="4">
                  <c:v>82.91</c:v>
                </c:pt>
              </c:numCache>
            </c:numRef>
          </c:val>
          <c:extLst>
            <c:ext xmlns:c16="http://schemas.microsoft.com/office/drawing/2014/chart" uri="{C3380CC4-5D6E-409C-BE32-E72D297353CC}">
              <c16:uniqueId val="{00000000-36A7-47D4-8553-B839E39840E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66.3</c:v>
                </c:pt>
                <c:pt idx="1">
                  <c:v>62.73</c:v>
                </c:pt>
                <c:pt idx="2">
                  <c:v>84.86</c:v>
                </c:pt>
                <c:pt idx="3">
                  <c:v>84.98</c:v>
                </c:pt>
                <c:pt idx="4">
                  <c:v>84.7</c:v>
                </c:pt>
              </c:numCache>
            </c:numRef>
          </c:val>
          <c:smooth val="0"/>
          <c:extLst>
            <c:ext xmlns:c16="http://schemas.microsoft.com/office/drawing/2014/chart" uri="{C3380CC4-5D6E-409C-BE32-E72D297353CC}">
              <c16:uniqueId val="{00000001-36A7-47D4-8553-B839E39840E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140.02000000000001</c:v>
                </c:pt>
                <c:pt idx="1">
                  <c:v>85.06</c:v>
                </c:pt>
                <c:pt idx="2">
                  <c:v>93.57</c:v>
                </c:pt>
                <c:pt idx="3">
                  <c:v>97.86</c:v>
                </c:pt>
                <c:pt idx="4">
                  <c:v>100.22</c:v>
                </c:pt>
              </c:numCache>
            </c:numRef>
          </c:val>
          <c:extLst>
            <c:ext xmlns:c16="http://schemas.microsoft.com/office/drawing/2014/chart" uri="{C3380CC4-5D6E-409C-BE32-E72D297353CC}">
              <c16:uniqueId val="{00000000-ADCF-40E3-A9BE-2A44A449DCB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DCF-40E3-A9BE-2A44A449DCB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155-4378-91A0-7AE9D7C9D55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155-4378-91A0-7AE9D7C9D55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8E4-40EE-BBF2-BAC8F3C8CFA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8E4-40EE-BBF2-BAC8F3C8CFA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81A-4E04-906E-91CF67EF7DA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81A-4E04-906E-91CF67EF7DA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3CA-4B0E-8C3C-594C2670E2A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3CA-4B0E-8C3C-594C2670E2A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692.28</c:v>
                </c:pt>
                <c:pt idx="1">
                  <c:v>668.42</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36F-4999-8F5F-A628903F4C5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1051.43</c:v>
                </c:pt>
                <c:pt idx="1">
                  <c:v>982.29</c:v>
                </c:pt>
                <c:pt idx="2">
                  <c:v>789.46</c:v>
                </c:pt>
                <c:pt idx="3">
                  <c:v>826.83</c:v>
                </c:pt>
                <c:pt idx="4">
                  <c:v>867.83</c:v>
                </c:pt>
              </c:numCache>
            </c:numRef>
          </c:val>
          <c:smooth val="0"/>
          <c:extLst>
            <c:ext xmlns:c16="http://schemas.microsoft.com/office/drawing/2014/chart" uri="{C3380CC4-5D6E-409C-BE32-E72D297353CC}">
              <c16:uniqueId val="{00000001-D36F-4999-8F5F-A628903F4C5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41.59</c:v>
                </c:pt>
                <c:pt idx="1">
                  <c:v>31.24</c:v>
                </c:pt>
                <c:pt idx="2">
                  <c:v>31.12</c:v>
                </c:pt>
                <c:pt idx="3">
                  <c:v>54.4</c:v>
                </c:pt>
                <c:pt idx="4">
                  <c:v>61.06</c:v>
                </c:pt>
              </c:numCache>
            </c:numRef>
          </c:val>
          <c:extLst>
            <c:ext xmlns:c16="http://schemas.microsoft.com/office/drawing/2014/chart" uri="{C3380CC4-5D6E-409C-BE32-E72D297353CC}">
              <c16:uniqueId val="{00000000-A2C5-4AAB-BBAC-06B69127E93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40.06</c:v>
                </c:pt>
                <c:pt idx="1">
                  <c:v>41.25</c:v>
                </c:pt>
                <c:pt idx="2">
                  <c:v>57.77</c:v>
                </c:pt>
                <c:pt idx="3">
                  <c:v>57.31</c:v>
                </c:pt>
                <c:pt idx="4">
                  <c:v>57.08</c:v>
                </c:pt>
              </c:numCache>
            </c:numRef>
          </c:val>
          <c:smooth val="0"/>
          <c:extLst>
            <c:ext xmlns:c16="http://schemas.microsoft.com/office/drawing/2014/chart" uri="{C3380CC4-5D6E-409C-BE32-E72D297353CC}">
              <c16:uniqueId val="{00000001-A2C5-4AAB-BBAC-06B69127E93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457.5</c:v>
                </c:pt>
                <c:pt idx="1">
                  <c:v>642.25</c:v>
                </c:pt>
                <c:pt idx="2">
                  <c:v>642.20000000000005</c:v>
                </c:pt>
                <c:pt idx="3">
                  <c:v>396.14</c:v>
                </c:pt>
                <c:pt idx="4">
                  <c:v>343.65</c:v>
                </c:pt>
              </c:numCache>
            </c:numRef>
          </c:val>
          <c:extLst>
            <c:ext xmlns:c16="http://schemas.microsoft.com/office/drawing/2014/chart" uri="{C3380CC4-5D6E-409C-BE32-E72D297353CC}">
              <c16:uniqueId val="{00000000-D34A-44D1-B22B-567D2D98B23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355.22</c:v>
                </c:pt>
                <c:pt idx="1">
                  <c:v>334.48</c:v>
                </c:pt>
                <c:pt idx="2">
                  <c:v>274.35000000000002</c:v>
                </c:pt>
                <c:pt idx="3">
                  <c:v>273.52</c:v>
                </c:pt>
                <c:pt idx="4">
                  <c:v>274.99</c:v>
                </c:pt>
              </c:numCache>
            </c:numRef>
          </c:val>
          <c:smooth val="0"/>
          <c:extLst>
            <c:ext xmlns:c16="http://schemas.microsoft.com/office/drawing/2014/chart" uri="{C3380CC4-5D6E-409C-BE32-E72D297353CC}">
              <c16:uniqueId val="{00000001-D34A-44D1-B22B-567D2D98B23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大崎上島町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7332</v>
      </c>
      <c r="AM8" s="69"/>
      <c r="AN8" s="69"/>
      <c r="AO8" s="69"/>
      <c r="AP8" s="69"/>
      <c r="AQ8" s="69"/>
      <c r="AR8" s="69"/>
      <c r="AS8" s="69"/>
      <c r="AT8" s="68">
        <f>データ!T6</f>
        <v>43.11</v>
      </c>
      <c r="AU8" s="68"/>
      <c r="AV8" s="68"/>
      <c r="AW8" s="68"/>
      <c r="AX8" s="68"/>
      <c r="AY8" s="68"/>
      <c r="AZ8" s="68"/>
      <c r="BA8" s="68"/>
      <c r="BB8" s="68">
        <f>データ!U6</f>
        <v>170.08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8.19</v>
      </c>
      <c r="Q10" s="68"/>
      <c r="R10" s="68"/>
      <c r="S10" s="68"/>
      <c r="T10" s="68"/>
      <c r="U10" s="68"/>
      <c r="V10" s="68"/>
      <c r="W10" s="68">
        <f>データ!Q6</f>
        <v>100</v>
      </c>
      <c r="X10" s="68"/>
      <c r="Y10" s="68"/>
      <c r="Z10" s="68"/>
      <c r="AA10" s="68"/>
      <c r="AB10" s="68"/>
      <c r="AC10" s="68"/>
      <c r="AD10" s="69">
        <f>データ!R6</f>
        <v>3630</v>
      </c>
      <c r="AE10" s="69"/>
      <c r="AF10" s="69"/>
      <c r="AG10" s="69"/>
      <c r="AH10" s="69"/>
      <c r="AI10" s="69"/>
      <c r="AJ10" s="69"/>
      <c r="AK10" s="2"/>
      <c r="AL10" s="69">
        <f>データ!V6</f>
        <v>585</v>
      </c>
      <c r="AM10" s="69"/>
      <c r="AN10" s="69"/>
      <c r="AO10" s="69"/>
      <c r="AP10" s="69"/>
      <c r="AQ10" s="69"/>
      <c r="AR10" s="69"/>
      <c r="AS10" s="69"/>
      <c r="AT10" s="68">
        <f>データ!W6</f>
        <v>0.2</v>
      </c>
      <c r="AU10" s="68"/>
      <c r="AV10" s="68"/>
      <c r="AW10" s="68"/>
      <c r="AX10" s="68"/>
      <c r="AY10" s="68"/>
      <c r="AZ10" s="68"/>
      <c r="BA10" s="68"/>
      <c r="BB10" s="68">
        <f>データ!X6</f>
        <v>2925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119</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120</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44</v>
      </c>
      <c r="O86" s="26" t="str">
        <f>データ!EO6</f>
        <v>【0.16】</v>
      </c>
    </row>
  </sheetData>
  <sheetProtection algorithmName="SHA-512" hashValue="DH1NEfECWRn+4jyNm2nGg43eEtQC5bYDMY5Wc2tN/sAxSjtmqA2I/lN6PJFCCsK4de4AO8wYZiqU3Hr/GpdIPw==" saltValue="uzBmQ6HziEhFZqh7Yimkq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344311</v>
      </c>
      <c r="D6" s="33">
        <f t="shared" si="3"/>
        <v>47</v>
      </c>
      <c r="E6" s="33">
        <f t="shared" si="3"/>
        <v>17</v>
      </c>
      <c r="F6" s="33">
        <f t="shared" si="3"/>
        <v>5</v>
      </c>
      <c r="G6" s="33">
        <f t="shared" si="3"/>
        <v>0</v>
      </c>
      <c r="H6" s="33" t="str">
        <f t="shared" si="3"/>
        <v>広島県　大崎上島町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8.19</v>
      </c>
      <c r="Q6" s="34">
        <f t="shared" si="3"/>
        <v>100</v>
      </c>
      <c r="R6" s="34">
        <f t="shared" si="3"/>
        <v>3630</v>
      </c>
      <c r="S6" s="34">
        <f t="shared" si="3"/>
        <v>7332</v>
      </c>
      <c r="T6" s="34">
        <f t="shared" si="3"/>
        <v>43.11</v>
      </c>
      <c r="U6" s="34">
        <f t="shared" si="3"/>
        <v>170.08</v>
      </c>
      <c r="V6" s="34">
        <f t="shared" si="3"/>
        <v>585</v>
      </c>
      <c r="W6" s="34">
        <f t="shared" si="3"/>
        <v>0.2</v>
      </c>
      <c r="X6" s="34">
        <f t="shared" si="3"/>
        <v>2925</v>
      </c>
      <c r="Y6" s="35">
        <f>IF(Y7="",NA(),Y7)</f>
        <v>140.02000000000001</v>
      </c>
      <c r="Z6" s="35">
        <f t="shared" ref="Z6:AH6" si="4">IF(Z7="",NA(),Z7)</f>
        <v>85.06</v>
      </c>
      <c r="AA6" s="35">
        <f t="shared" si="4"/>
        <v>93.57</v>
      </c>
      <c r="AB6" s="35">
        <f t="shared" si="4"/>
        <v>97.86</v>
      </c>
      <c r="AC6" s="35">
        <f t="shared" si="4"/>
        <v>100.22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692.28</v>
      </c>
      <c r="BG6" s="35">
        <f t="shared" ref="BG6:BO6" si="7">IF(BG7="",NA(),BG7)</f>
        <v>668.42</v>
      </c>
      <c r="BH6" s="34">
        <f t="shared" si="7"/>
        <v>0</v>
      </c>
      <c r="BI6" s="34">
        <f t="shared" si="7"/>
        <v>0</v>
      </c>
      <c r="BJ6" s="34">
        <f t="shared" si="7"/>
        <v>0</v>
      </c>
      <c r="BK6" s="35">
        <f t="shared" si="7"/>
        <v>1051.43</v>
      </c>
      <c r="BL6" s="35">
        <f t="shared" si="7"/>
        <v>982.29</v>
      </c>
      <c r="BM6" s="35">
        <f t="shared" si="7"/>
        <v>789.46</v>
      </c>
      <c r="BN6" s="35">
        <f t="shared" si="7"/>
        <v>826.83</v>
      </c>
      <c r="BO6" s="35">
        <f t="shared" si="7"/>
        <v>867.83</v>
      </c>
      <c r="BP6" s="34" t="str">
        <f>IF(BP7="","",IF(BP7="-","【-】","【"&amp;SUBSTITUTE(TEXT(BP7,"#,##0.00"),"-","△")&amp;"】"))</f>
        <v>【832.52】</v>
      </c>
      <c r="BQ6" s="35">
        <f>IF(BQ7="",NA(),BQ7)</f>
        <v>41.59</v>
      </c>
      <c r="BR6" s="35">
        <f t="shared" ref="BR6:BZ6" si="8">IF(BR7="",NA(),BR7)</f>
        <v>31.24</v>
      </c>
      <c r="BS6" s="35">
        <f t="shared" si="8"/>
        <v>31.12</v>
      </c>
      <c r="BT6" s="35">
        <f t="shared" si="8"/>
        <v>54.4</v>
      </c>
      <c r="BU6" s="35">
        <f t="shared" si="8"/>
        <v>61.06</v>
      </c>
      <c r="BV6" s="35">
        <f t="shared" si="8"/>
        <v>40.06</v>
      </c>
      <c r="BW6" s="35">
        <f t="shared" si="8"/>
        <v>41.25</v>
      </c>
      <c r="BX6" s="35">
        <f t="shared" si="8"/>
        <v>57.77</v>
      </c>
      <c r="BY6" s="35">
        <f t="shared" si="8"/>
        <v>57.31</v>
      </c>
      <c r="BZ6" s="35">
        <f t="shared" si="8"/>
        <v>57.08</v>
      </c>
      <c r="CA6" s="34" t="str">
        <f>IF(CA7="","",IF(CA7="-","【-】","【"&amp;SUBSTITUTE(TEXT(CA7,"#,##0.00"),"-","△")&amp;"】"))</f>
        <v>【60.94】</v>
      </c>
      <c r="CB6" s="35">
        <f>IF(CB7="",NA(),CB7)</f>
        <v>457.5</v>
      </c>
      <c r="CC6" s="35">
        <f t="shared" ref="CC6:CK6" si="9">IF(CC7="",NA(),CC7)</f>
        <v>642.25</v>
      </c>
      <c r="CD6" s="35">
        <f t="shared" si="9"/>
        <v>642.20000000000005</v>
      </c>
      <c r="CE6" s="35">
        <f t="shared" si="9"/>
        <v>396.14</v>
      </c>
      <c r="CF6" s="35">
        <f t="shared" si="9"/>
        <v>343.65</v>
      </c>
      <c r="CG6" s="35">
        <f t="shared" si="9"/>
        <v>355.22</v>
      </c>
      <c r="CH6" s="35">
        <f t="shared" si="9"/>
        <v>334.48</v>
      </c>
      <c r="CI6" s="35">
        <f t="shared" si="9"/>
        <v>274.35000000000002</v>
      </c>
      <c r="CJ6" s="35">
        <f t="shared" si="9"/>
        <v>273.52</v>
      </c>
      <c r="CK6" s="35">
        <f t="shared" si="9"/>
        <v>274.99</v>
      </c>
      <c r="CL6" s="34" t="str">
        <f>IF(CL7="","",IF(CL7="-","【-】","【"&amp;SUBSTITUTE(TEXT(CL7,"#,##0.00"),"-","△")&amp;"】"))</f>
        <v>【253.04】</v>
      </c>
      <c r="CM6" s="35">
        <f>IF(CM7="",NA(),CM7)</f>
        <v>45.05</v>
      </c>
      <c r="CN6" s="35">
        <f t="shared" ref="CN6:CV6" si="10">IF(CN7="",NA(),CN7)</f>
        <v>43.59</v>
      </c>
      <c r="CO6" s="35">
        <f t="shared" si="10"/>
        <v>43.59</v>
      </c>
      <c r="CP6" s="35">
        <f t="shared" si="10"/>
        <v>51.65</v>
      </c>
      <c r="CQ6" s="35">
        <f t="shared" si="10"/>
        <v>58.24</v>
      </c>
      <c r="CR6" s="35">
        <f t="shared" si="10"/>
        <v>42.84</v>
      </c>
      <c r="CS6" s="35">
        <f t="shared" si="10"/>
        <v>40.93</v>
      </c>
      <c r="CT6" s="35">
        <f t="shared" si="10"/>
        <v>50.68</v>
      </c>
      <c r="CU6" s="35">
        <f t="shared" si="10"/>
        <v>50.14</v>
      </c>
      <c r="CV6" s="35">
        <f t="shared" si="10"/>
        <v>54.83</v>
      </c>
      <c r="CW6" s="34" t="str">
        <f>IF(CW7="","",IF(CW7="-","【-】","【"&amp;SUBSTITUTE(TEXT(CW7,"#,##0.00"),"-","△")&amp;"】"))</f>
        <v>【54.84】</v>
      </c>
      <c r="CX6" s="35">
        <f>IF(CX7="",NA(),CX7)</f>
        <v>75.959999999999994</v>
      </c>
      <c r="CY6" s="35">
        <f t="shared" ref="CY6:DG6" si="11">IF(CY7="",NA(),CY7)</f>
        <v>77.84</v>
      </c>
      <c r="CZ6" s="35">
        <f t="shared" si="11"/>
        <v>79.61</v>
      </c>
      <c r="DA6" s="35">
        <f t="shared" si="11"/>
        <v>81.23</v>
      </c>
      <c r="DB6" s="35">
        <f t="shared" si="11"/>
        <v>82.91</v>
      </c>
      <c r="DC6" s="35">
        <f t="shared" si="11"/>
        <v>66.3</v>
      </c>
      <c r="DD6" s="35">
        <f t="shared" si="11"/>
        <v>62.73</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4">
        <f t="shared" si="14"/>
        <v>0</v>
      </c>
      <c r="EL6" s="35">
        <f t="shared" si="14"/>
        <v>0.01</v>
      </c>
      <c r="EM6" s="35">
        <f t="shared" si="14"/>
        <v>0.02</v>
      </c>
      <c r="EN6" s="35">
        <f t="shared" si="14"/>
        <v>0.25</v>
      </c>
      <c r="EO6" s="34" t="str">
        <f>IF(EO7="","",IF(EO7="-","【-】","【"&amp;SUBSTITUTE(TEXT(EO7,"#,##0.00"),"-","△")&amp;"】"))</f>
        <v>【0.16】</v>
      </c>
    </row>
    <row r="7" spans="1:145" s="36" customFormat="1" x14ac:dyDescent="0.15">
      <c r="A7" s="28"/>
      <c r="B7" s="37">
        <v>2020</v>
      </c>
      <c r="C7" s="37">
        <v>344311</v>
      </c>
      <c r="D7" s="37">
        <v>47</v>
      </c>
      <c r="E7" s="37">
        <v>17</v>
      </c>
      <c r="F7" s="37">
        <v>5</v>
      </c>
      <c r="G7" s="37">
        <v>0</v>
      </c>
      <c r="H7" s="37" t="s">
        <v>98</v>
      </c>
      <c r="I7" s="37" t="s">
        <v>99</v>
      </c>
      <c r="J7" s="37" t="s">
        <v>100</v>
      </c>
      <c r="K7" s="37" t="s">
        <v>101</v>
      </c>
      <c r="L7" s="37" t="s">
        <v>102</v>
      </c>
      <c r="M7" s="37" t="s">
        <v>103</v>
      </c>
      <c r="N7" s="38" t="s">
        <v>104</v>
      </c>
      <c r="O7" s="38" t="s">
        <v>105</v>
      </c>
      <c r="P7" s="38">
        <v>8.19</v>
      </c>
      <c r="Q7" s="38">
        <v>100</v>
      </c>
      <c r="R7" s="38">
        <v>3630</v>
      </c>
      <c r="S7" s="38">
        <v>7332</v>
      </c>
      <c r="T7" s="38">
        <v>43.11</v>
      </c>
      <c r="U7" s="38">
        <v>170.08</v>
      </c>
      <c r="V7" s="38">
        <v>585</v>
      </c>
      <c r="W7" s="38">
        <v>0.2</v>
      </c>
      <c r="X7" s="38">
        <v>2925</v>
      </c>
      <c r="Y7" s="38">
        <v>140.02000000000001</v>
      </c>
      <c r="Z7" s="38">
        <v>85.06</v>
      </c>
      <c r="AA7" s="38">
        <v>93.57</v>
      </c>
      <c r="AB7" s="38">
        <v>97.86</v>
      </c>
      <c r="AC7" s="38">
        <v>100.22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692.28</v>
      </c>
      <c r="BG7" s="38">
        <v>668.42</v>
      </c>
      <c r="BH7" s="38">
        <v>0</v>
      </c>
      <c r="BI7" s="38">
        <v>0</v>
      </c>
      <c r="BJ7" s="38">
        <v>0</v>
      </c>
      <c r="BK7" s="38">
        <v>1051.43</v>
      </c>
      <c r="BL7" s="38">
        <v>982.29</v>
      </c>
      <c r="BM7" s="38">
        <v>789.46</v>
      </c>
      <c r="BN7" s="38">
        <v>826.83</v>
      </c>
      <c r="BO7" s="38">
        <v>867.83</v>
      </c>
      <c r="BP7" s="38">
        <v>832.52</v>
      </c>
      <c r="BQ7" s="38">
        <v>41.59</v>
      </c>
      <c r="BR7" s="38">
        <v>31.24</v>
      </c>
      <c r="BS7" s="38">
        <v>31.12</v>
      </c>
      <c r="BT7" s="38">
        <v>54.4</v>
      </c>
      <c r="BU7" s="38">
        <v>61.06</v>
      </c>
      <c r="BV7" s="38">
        <v>40.06</v>
      </c>
      <c r="BW7" s="38">
        <v>41.25</v>
      </c>
      <c r="BX7" s="38">
        <v>57.77</v>
      </c>
      <c r="BY7" s="38">
        <v>57.31</v>
      </c>
      <c r="BZ7" s="38">
        <v>57.08</v>
      </c>
      <c r="CA7" s="38">
        <v>60.94</v>
      </c>
      <c r="CB7" s="38">
        <v>457.5</v>
      </c>
      <c r="CC7" s="38">
        <v>642.25</v>
      </c>
      <c r="CD7" s="38">
        <v>642.20000000000005</v>
      </c>
      <c r="CE7" s="38">
        <v>396.14</v>
      </c>
      <c r="CF7" s="38">
        <v>343.65</v>
      </c>
      <c r="CG7" s="38">
        <v>355.22</v>
      </c>
      <c r="CH7" s="38">
        <v>334.48</v>
      </c>
      <c r="CI7" s="38">
        <v>274.35000000000002</v>
      </c>
      <c r="CJ7" s="38">
        <v>273.52</v>
      </c>
      <c r="CK7" s="38">
        <v>274.99</v>
      </c>
      <c r="CL7" s="38">
        <v>253.04</v>
      </c>
      <c r="CM7" s="38">
        <v>45.05</v>
      </c>
      <c r="CN7" s="38">
        <v>43.59</v>
      </c>
      <c r="CO7" s="38">
        <v>43.59</v>
      </c>
      <c r="CP7" s="38">
        <v>51.65</v>
      </c>
      <c r="CQ7" s="38">
        <v>58.24</v>
      </c>
      <c r="CR7" s="38">
        <v>42.84</v>
      </c>
      <c r="CS7" s="38">
        <v>40.93</v>
      </c>
      <c r="CT7" s="38">
        <v>50.68</v>
      </c>
      <c r="CU7" s="38">
        <v>50.14</v>
      </c>
      <c r="CV7" s="38">
        <v>54.83</v>
      </c>
      <c r="CW7" s="38">
        <v>54.84</v>
      </c>
      <c r="CX7" s="38">
        <v>75.959999999999994</v>
      </c>
      <c r="CY7" s="38">
        <v>77.84</v>
      </c>
      <c r="CZ7" s="38">
        <v>79.61</v>
      </c>
      <c r="DA7" s="38">
        <v>81.23</v>
      </c>
      <c r="DB7" s="38">
        <v>82.91</v>
      </c>
      <c r="DC7" s="38">
        <v>66.3</v>
      </c>
      <c r="DD7" s="38">
        <v>62.73</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113</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本田　優輝</cp:lastModifiedBy>
  <dcterms:created xsi:type="dcterms:W3CDTF">2021-12-03T08:01:20Z</dcterms:created>
  <dcterms:modified xsi:type="dcterms:W3CDTF">2022-01-27T10:01:55Z</dcterms:modified>
  <cp:category/>
</cp:coreProperties>
</file>