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50 水道課 [共有]\0001庶務係\〇定例的な照会\経営比較分析表\20230116経営比較分析表\"/>
    </mc:Choice>
  </mc:AlternateContent>
  <workbookProtection workbookAlgorithmName="SHA-512" workbookHashValue="PnTkvtoHgRgIRBzgKFw1mGrwpwxk8jUrEmVHCyRlu/XKAmGpqrf3Gyyd4Cp/r9+AJR8v/YIGlujWz8ybp3sv9A==" workbookSaltValue="0lDRIIF5M5qte566Er942Q==" workbookSpinCount="100000" lockStructure="1"/>
  <bookViews>
    <workbookView xWindow="0" yWindow="0" windowWidth="23040" windowHeight="9096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<sst xmlns="http://schemas.openxmlformats.org/spreadsheetml/2006/main" count="228" uniqueCount="113">
  <si>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</si>
  <si>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</si>
  <si>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</si>
  <si>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</si>
  <si>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</si>
  <si>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</si>
  <si>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</si>
  <si>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</si>
  <si>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</si>
  <si>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</si>
  <si>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</si>
  <si>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</si>
  <si>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</si>
  <si>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</si>
  <si>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</si>
  <si>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</si>
  <si>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</si>
  <si>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</si>
  <si>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</si>
  <si>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</si>
  <si>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</si>
  <si>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</si>
  <si>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</si>
  <si>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</si>
  <si>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</si>
  <si>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</si>
  <si>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</si>
  <si>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</si>
  <si>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</si>
  <si>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</si>
  <si>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</si>
  <si>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</si>
  <si>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</si>
  <si>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</si>
  <si>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</si>
  <si>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</si>
  <si>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</si>
  <si>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</si>
  <si>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</si>
  <si>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</si>
  <si>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</si>
  <si>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</si>
  <si>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</si>
  <si>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</si>
  <si>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</si>
  <si>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</si>
  <si>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</si>
  <si>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</si>
  <si>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</si>
  <si>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</si>
  <si>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</si>
  <si>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</si>
  <si>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</si>
  <si>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</si>
  <si>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</si>
  <si>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</si>
  <si>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</si>
  <si>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</si>
  <si>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</si>
  <si>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</si>
  <si>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</si>
  <si>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</si>
  <si>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</si>
  <si>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</si>
  <si>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</si>
  <si>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</si>
  <si>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</si>
  <si>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</si>
  <si>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</si>
  <si>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</si>
  <si>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</si>
  <si>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</si>
  <si>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</si>
  <si>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</si>
  <si>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</si>
  <si>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</si>
  <si>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</si>
  <si>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</si>
  <si>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</si>
  <si>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</si>
  <si>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</si>
  <si>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</si>
  <si>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</si>
  <si>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</si>
  <si>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</si>
  <si>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</si>
  <si>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</si>
  <si>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</si>
  <si>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</si>
  <si>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</si>
  <si>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</si>
  <si>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</si>
  <si>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</si>
  <si>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広島県　竹原市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</si>
  <si>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</si>
  <si>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</si>
  <si>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</si>
  <si>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</si>
  <si>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</si>
  <si>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</si>
  <si>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</si>
  <si>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</si>
  <si>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</si>
  <si>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</si>
  <si>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</si>
  <si>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</si>
  <si>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</si>
  <si>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</si>
  <si>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</si>
  <si>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</si>
  <si>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経常収支比率は100％以上で，単年度収支は黒字を維持し，今後の更新投資等に充てる財源を確保している。
　累積欠損金は前年度と同様に発生していない。
　流動比率は，企業債返済額の減少等により増加し，平均値を上回った。
　企業債残高対給水収益比率は，企業債発行を抑制しており，平均値を大きく下回っている。
　料金回収率は100％を上回っており，適切な料金収入の確保に努めている。
　給水原価は，類似団体より低い水準を維持しており，横ばいで推移している。引き続き，維持管理費の削減に取り組む。
　施設利用率は平均値を上回っているが，水需要の減少により，今後は減少が見込まれる。
　有収率の令和元年度当該値89.06は，正しくは86.73であり，横ばいで推移している。引き続き，老朽管の更新など漏水対策を行い，上昇させていく。</t>
    <rPh sb="59" eb="62">
      <t>ゼンネンド</t>
    </rPh>
    <rPh sb="63" eb="65">
      <t>ドウヨウ</t>
    </rPh>
    <rPh sb="91" eb="92">
      <t>トウ</t>
    </rPh>
    <rPh sb="95" eb="97">
      <t>ゾウカ</t>
    </rPh>
    <rPh sb="99" eb="102">
      <t>ヘイキンチ</t>
    </rPh>
    <rPh sb="214" eb="215">
      <t>ヨコ</t>
    </rPh>
    <rPh sb="218" eb="220">
      <t>スイイ</t>
    </rPh>
    <rPh sb="225" eb="226">
      <t>ヒ</t>
    </rPh>
    <rPh sb="227" eb="228">
      <t>ツヅ</t>
    </rPh>
    <rPh sb="331" eb="332">
      <t>ヒ</t>
    </rPh>
    <rPh sb="333" eb="334">
      <t>ツヅ</t>
    </rPh>
    <rPh sb="352" eb="354">
      <t>ジョウショウ</t>
    </rPh>
    <phoneticPr fontId="4"/>
  </si>
  <si>
    <t>　有形固定資産減価償却率は平均値を上回っており，今後，水道管路や施設が一斉に耐用年数を迎えるため，上昇が見込まれる。
　管路経年化率は平均値と比べ高い状況にあり，水道施設及び管路の老朽化に対する更新投資が追い付いていない。
　管路更新率は，前年度から減少したが，平均値を上回っている。管路経年化率は高い状況にあるため，今後も計画的に管路更新を進めるとともに，更新ペースを上げる必要がある。</t>
    <rPh sb="24" eb="26">
      <t>コンゴ</t>
    </rPh>
    <rPh sb="113" eb="115">
      <t>カンロ</t>
    </rPh>
    <rPh sb="115" eb="117">
      <t>コウシン</t>
    </rPh>
    <rPh sb="117" eb="118">
      <t>リツ</t>
    </rPh>
    <rPh sb="125" eb="127">
      <t>ゲンショウ</t>
    </rPh>
    <rPh sb="131" eb="134">
      <t>ヘイキンチ</t>
    </rPh>
    <rPh sb="135" eb="137">
      <t>ウワマワ</t>
    </rPh>
    <phoneticPr fontId="4"/>
  </si>
  <si>
    <t>　人口減少に伴い給水収益の減少が見込まれる中，老朽化が進む水道施設の更新などにより，水道事業経営はますます厳しさが増してくる。
　令和5年4月から広島県水道広域連合企業団へ移行し，経営基盤の強化を図り，計画的に管路や施設の更新・耐震化などを進めていき，水の安定供給に努めていく。</t>
    <rPh sb="57" eb="58">
      <t>マ</t>
    </rPh>
    <rPh sb="65" eb="67">
      <t>レイワ</t>
    </rPh>
    <rPh sb="68" eb="69">
      <t>ネン</t>
    </rPh>
    <rPh sb="70" eb="71">
      <t>ガツ</t>
    </rPh>
    <rPh sb="73" eb="76">
      <t>ヒロシマケン</t>
    </rPh>
    <rPh sb="76" eb="78">
      <t>スイドウ</t>
    </rPh>
    <rPh sb="78" eb="85">
      <t>コウイキレンゴウキギョウダン</t>
    </rPh>
    <rPh sb="86" eb="88">
      <t>イコウ</t>
    </rPh>
    <rPh sb="90" eb="92">
      <t>ケイエイ</t>
    </rPh>
    <rPh sb="92" eb="94">
      <t>キバン</t>
    </rPh>
    <rPh sb="95" eb="97">
      <t>キョウカ</t>
    </rPh>
    <rPh sb="98" eb="99">
      <t>ハカ</t>
    </rPh>
    <rPh sb="133" eb="13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</si>
</sst>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1.1399999999999999</c:v>
                </c:pt>
                <c:pt idx="1">
                  <c:v>0.56000000000000005</c:v>
                </c:pt>
                <c:pt idx="2">
                  <c:v>0.55000000000000004</c:v>
                </c:pt>
                <c:pt idx="3">
                  <c:v>1.63</c:v>
                </c:pt>
                <c:pt idx="4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9-4551-957C-8EB4B26C7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9-4551-957C-8EB4B26C7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67.5</c:v>
                </c:pt>
                <c:pt idx="1">
                  <c:v>63.02</c:v>
                </c:pt>
                <c:pt idx="2">
                  <c:v>62.85</c:v>
                </c:pt>
                <c:pt idx="3">
                  <c:v>65.349999999999994</c:v>
                </c:pt>
                <c:pt idx="4">
                  <c:v>63.54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6-49D4-9B56-66C505DA7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6-49D4-9B56-66C505DA7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86.54</c:v>
                </c:pt>
                <c:pt idx="1">
                  <c:v>84.9</c:v>
                </c:pt>
                <c:pt idx="2">
                  <c:v>89.06</c:v>
                </c:pt>
                <c:pt idx="3">
                  <c:v>88.06</c:v>
                </c:pt>
                <c:pt idx="4">
                  <c:v>87.86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9-490A-9410-48DB59A86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9-490A-9410-48DB59A86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135.74</c:v>
                </c:pt>
                <c:pt idx="1">
                  <c:v>118.94</c:v>
                </c:pt>
                <c:pt idx="2">
                  <c:v>125.66</c:v>
                </c:pt>
                <c:pt idx="3">
                  <c:v>130.87</c:v>
                </c:pt>
                <c:pt idx="4">
                  <c:v>123.86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5-4FB0-A518-D06B2D250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5-4FB0-A518-D06B2D250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60.6</c:v>
                </c:pt>
                <c:pt idx="1">
                  <c:v>61.61</c:v>
                </c:pt>
                <c:pt idx="2">
                  <c:v>62.86</c:v>
                </c:pt>
                <c:pt idx="3">
                  <c:v>61.17</c:v>
                </c:pt>
                <c:pt idx="4">
                  <c:v>62.06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64A-ADD7-7C7650232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1-464A-ADD7-7C7650232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34.380000000000003</c:v>
                </c:pt>
                <c:pt idx="2">
                  <c:v>35.06</c:v>
                </c:pt>
                <c:pt idx="3">
                  <c:v>38.75</c:v>
                </c:pt>
                <c:pt idx="4">
                  <c:v>40.32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E-4510-B8DF-34D6AC600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E-4510-B8DF-34D6AC600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6-456D-9EF0-1308F6A1C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6-456D-9EF0-1308F6A1C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415.62</c:v>
                </c:pt>
                <c:pt idx="1">
                  <c:v>522.63</c:v>
                </c:pt>
                <c:pt idx="2">
                  <c:v>645.32000000000005</c:v>
                </c:pt>
                <c:pt idx="3">
                  <c:v>348.61</c:v>
                </c:pt>
                <c:pt idx="4">
                  <c:v>563.30999999999995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5-4FAC-B937-C7E61B06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5-4FAC-B937-C7E61B06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59.72</c:v>
                </c:pt>
                <c:pt idx="1">
                  <c:v>56.16</c:v>
                </c:pt>
                <c:pt idx="2">
                  <c:v>43.79</c:v>
                </c:pt>
                <c:pt idx="3">
                  <c:v>35.39</c:v>
                </c:pt>
                <c:pt idx="4">
                  <c:v>31.31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3-41D3-A403-BCA52436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3-41D3-A403-BCA52436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134.82</c:v>
                </c:pt>
                <c:pt idx="1">
                  <c:v>117.05</c:v>
                </c:pt>
                <c:pt idx="2">
                  <c:v>124.44</c:v>
                </c:pt>
                <c:pt idx="3">
                  <c:v>129.83000000000001</c:v>
                </c:pt>
                <c:pt idx="4">
                  <c:v>123.03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5-4E9E-B10C-7B342CEB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5-4E9E-B10C-7B342CEB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133.05000000000001</c:v>
                </c:pt>
                <c:pt idx="1">
                  <c:v>150.4</c:v>
                </c:pt>
                <c:pt idx="2">
                  <c:v>144.38</c:v>
                </c:pt>
                <c:pt idx="3">
                  <c:v>139.34</c:v>
                </c:pt>
                <c:pt idx="4">
                  <c:v>147.38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4-47CE-868B-7F4768D59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4-47CE-868B-7F4768D59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28" zoomScale="70" zoomScaleNormal="7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広島県　竹原市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A6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24071</v>
      </c>
      <c r="AM8" s="66"/>
      <c r="AN8" s="66"/>
      <c r="AO8" s="66"/>
      <c r="AP8" s="66"/>
      <c r="AQ8" s="66"/>
      <c r="AR8" s="66"/>
      <c r="AS8" s="66"/>
      <c r="AT8" s="37">
        <f>データ!$S$6</f>
        <v>118.23</v>
      </c>
      <c r="AU8" s="38"/>
      <c r="AV8" s="38"/>
      <c r="AW8" s="38"/>
      <c r="AX8" s="38"/>
      <c r="AY8" s="38"/>
      <c r="AZ8" s="38"/>
      <c r="BA8" s="38"/>
      <c r="BB8" s="55">
        <f>データ!$T$6</f>
        <v>203.59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89.54</v>
      </c>
      <c r="J10" s="38"/>
      <c r="K10" s="38"/>
      <c r="L10" s="38"/>
      <c r="M10" s="38"/>
      <c r="N10" s="38"/>
      <c r="O10" s="65"/>
      <c r="P10" s="55">
        <f>データ!$P$6</f>
        <v>99.38</v>
      </c>
      <c r="Q10" s="55"/>
      <c r="R10" s="55"/>
      <c r="S10" s="55"/>
      <c r="T10" s="55"/>
      <c r="U10" s="55"/>
      <c r="V10" s="55"/>
      <c r="W10" s="66">
        <f>データ!$Q$6</f>
        <v>3036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23753</v>
      </c>
      <c r="AM10" s="66"/>
      <c r="AN10" s="66"/>
      <c r="AO10" s="66"/>
      <c r="AP10" s="66"/>
      <c r="AQ10" s="66"/>
      <c r="AR10" s="66"/>
      <c r="AS10" s="66"/>
      <c r="AT10" s="37">
        <f>データ!$V$6</f>
        <v>45.06</v>
      </c>
      <c r="AU10" s="38"/>
      <c r="AV10" s="38"/>
      <c r="AW10" s="38"/>
      <c r="AX10" s="38"/>
      <c r="AY10" s="38"/>
      <c r="AZ10" s="38"/>
      <c r="BA10" s="38"/>
      <c r="BB10" s="55">
        <f>データ!$W$6</f>
        <v>527.14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110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XqzEcMK7TYDo46sAoKSwZQoMCsl//wpGk4Th8cLIFlHFeIyDFBERz2nnDUGYhkuAnxIz46QHJaOvjHnoRseq5w==" saltValue="rucEfrdiMEDeW1TVMuAiX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342033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広島県　竹原市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89.54</v>
      </c>
      <c r="P6" s="21">
        <f t="shared" si="3"/>
        <v>99.38</v>
      </c>
      <c r="Q6" s="21">
        <f t="shared" si="3"/>
        <v>3036</v>
      </c>
      <c r="R6" s="21">
        <f t="shared" si="3"/>
        <v>24071</v>
      </c>
      <c r="S6" s="21">
        <f t="shared" si="3"/>
        <v>118.23</v>
      </c>
      <c r="T6" s="21">
        <f t="shared" si="3"/>
        <v>203.59</v>
      </c>
      <c r="U6" s="21">
        <f t="shared" si="3"/>
        <v>23753</v>
      </c>
      <c r="V6" s="21">
        <f t="shared" si="3"/>
        <v>45.06</v>
      </c>
      <c r="W6" s="21">
        <f t="shared" si="3"/>
        <v>527.14</v>
      </c>
      <c r="X6" s="22">
        <f>IF(X7="",NA(),X7)</f>
        <v>135.74</v>
      </c>
      <c r="Y6" s="22">
        <f t="shared" ref="Y6:AG6" si="4">IF(Y7="",NA(),Y7)</f>
        <v>118.94</v>
      </c>
      <c r="Z6" s="22">
        <f t="shared" si="4"/>
        <v>125.66</v>
      </c>
      <c r="AA6" s="22">
        <f t="shared" si="4"/>
        <v>130.87</v>
      </c>
      <c r="AB6" s="22">
        <f t="shared" si="4"/>
        <v>123.86</v>
      </c>
      <c r="AC6" s="22">
        <f t="shared" si="4"/>
        <v>110.05</v>
      </c>
      <c r="AD6" s="22">
        <f t="shared" si="4"/>
        <v>108.87</v>
      </c>
      <c r="AE6" s="22">
        <f t="shared" si="4"/>
        <v>108.61</v>
      </c>
      <c r="AF6" s="22">
        <f t="shared" si="4"/>
        <v>108.35</v>
      </c>
      <c r="AG6" s="22">
        <f t="shared" si="4"/>
        <v>108.84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2.64</v>
      </c>
      <c r="AO6" s="22">
        <f t="shared" si="5"/>
        <v>3.16</v>
      </c>
      <c r="AP6" s="22">
        <f t="shared" si="5"/>
        <v>3.59</v>
      </c>
      <c r="AQ6" s="22">
        <f t="shared" si="5"/>
        <v>3.98</v>
      </c>
      <c r="AR6" s="22">
        <f t="shared" si="5"/>
        <v>6.02</v>
      </c>
      <c r="AS6" s="21" t="str">
        <f>IF(AS7="","",IF(AS7="-","【-】","【"&amp;SUBSTITUTE(TEXT(AS7,"#,##0.00"),"-","△")&amp;"】"))</f>
        <v>【1.30】</v>
      </c>
      <c r="AT6" s="22">
        <f>IF(AT7="",NA(),AT7)</f>
        <v>415.62</v>
      </c>
      <c r="AU6" s="22">
        <f t="shared" ref="AU6:BC6" si="6">IF(AU7="",NA(),AU7)</f>
        <v>522.63</v>
      </c>
      <c r="AV6" s="22">
        <f t="shared" si="6"/>
        <v>645.32000000000005</v>
      </c>
      <c r="AW6" s="22">
        <f t="shared" si="6"/>
        <v>348.61</v>
      </c>
      <c r="AX6" s="22">
        <f t="shared" si="6"/>
        <v>563.30999999999995</v>
      </c>
      <c r="AY6" s="22">
        <f t="shared" si="6"/>
        <v>359.47</v>
      </c>
      <c r="AZ6" s="22">
        <f t="shared" si="6"/>
        <v>369.69</v>
      </c>
      <c r="BA6" s="22">
        <f t="shared" si="6"/>
        <v>379.08</v>
      </c>
      <c r="BB6" s="22">
        <f t="shared" si="6"/>
        <v>367.55</v>
      </c>
      <c r="BC6" s="22">
        <f t="shared" si="6"/>
        <v>378.56</v>
      </c>
      <c r="BD6" s="21" t="str">
        <f>IF(BD7="","",IF(BD7="-","【-】","【"&amp;SUBSTITUTE(TEXT(BD7,"#,##0.00"),"-","△")&amp;"】"))</f>
        <v>【261.51】</v>
      </c>
      <c r="BE6" s="22">
        <f>IF(BE7="",NA(),BE7)</f>
        <v>59.72</v>
      </c>
      <c r="BF6" s="22">
        <f t="shared" ref="BF6:BN6" si="7">IF(BF7="",NA(),BF7)</f>
        <v>56.16</v>
      </c>
      <c r="BG6" s="22">
        <f t="shared" si="7"/>
        <v>43.79</v>
      </c>
      <c r="BH6" s="22">
        <f t="shared" si="7"/>
        <v>35.39</v>
      </c>
      <c r="BI6" s="22">
        <f t="shared" si="7"/>
        <v>31.31</v>
      </c>
      <c r="BJ6" s="22">
        <f t="shared" si="7"/>
        <v>401.79</v>
      </c>
      <c r="BK6" s="22">
        <f t="shared" si="7"/>
        <v>402.99</v>
      </c>
      <c r="BL6" s="22">
        <f t="shared" si="7"/>
        <v>398.98</v>
      </c>
      <c r="BM6" s="22">
        <f t="shared" si="7"/>
        <v>418.68</v>
      </c>
      <c r="BN6" s="22">
        <f t="shared" si="7"/>
        <v>395.68</v>
      </c>
      <c r="BO6" s="21" t="str">
        <f>IF(BO7="","",IF(BO7="-","【-】","【"&amp;SUBSTITUTE(TEXT(BO7,"#,##0.00"),"-","△")&amp;"】"))</f>
        <v>【265.16】</v>
      </c>
      <c r="BP6" s="22">
        <f>IF(BP7="",NA(),BP7)</f>
        <v>134.82</v>
      </c>
      <c r="BQ6" s="22">
        <f t="shared" ref="BQ6:BY6" si="8">IF(BQ7="",NA(),BQ7)</f>
        <v>117.05</v>
      </c>
      <c r="BR6" s="22">
        <f t="shared" si="8"/>
        <v>124.44</v>
      </c>
      <c r="BS6" s="22">
        <f t="shared" si="8"/>
        <v>129.83000000000001</v>
      </c>
      <c r="BT6" s="22">
        <f t="shared" si="8"/>
        <v>123.03</v>
      </c>
      <c r="BU6" s="22">
        <f t="shared" si="8"/>
        <v>100.12</v>
      </c>
      <c r="BV6" s="22">
        <f t="shared" si="8"/>
        <v>98.66</v>
      </c>
      <c r="BW6" s="22">
        <f t="shared" si="8"/>
        <v>98.64</v>
      </c>
      <c r="BX6" s="22">
        <f t="shared" si="8"/>
        <v>94.78</v>
      </c>
      <c r="BY6" s="22">
        <f t="shared" si="8"/>
        <v>97.59</v>
      </c>
      <c r="BZ6" s="21" t="str">
        <f>IF(BZ7="","",IF(BZ7="-","【-】","【"&amp;SUBSTITUTE(TEXT(BZ7,"#,##0.00"),"-","△")&amp;"】"))</f>
        <v>【102.35】</v>
      </c>
      <c r="CA6" s="22">
        <f>IF(CA7="",NA(),CA7)</f>
        <v>133.05000000000001</v>
      </c>
      <c r="CB6" s="22">
        <f t="shared" ref="CB6:CJ6" si="9">IF(CB7="",NA(),CB7)</f>
        <v>150.4</v>
      </c>
      <c r="CC6" s="22">
        <f t="shared" si="9"/>
        <v>144.38</v>
      </c>
      <c r="CD6" s="22">
        <f t="shared" si="9"/>
        <v>139.34</v>
      </c>
      <c r="CE6" s="22">
        <f t="shared" si="9"/>
        <v>147.38</v>
      </c>
      <c r="CF6" s="22">
        <f t="shared" si="9"/>
        <v>174.97</v>
      </c>
      <c r="CG6" s="22">
        <f t="shared" si="9"/>
        <v>178.59</v>
      </c>
      <c r="CH6" s="22">
        <f t="shared" si="9"/>
        <v>178.92</v>
      </c>
      <c r="CI6" s="22">
        <f t="shared" si="9"/>
        <v>181.3</v>
      </c>
      <c r="CJ6" s="22">
        <f t="shared" si="9"/>
        <v>181.71</v>
      </c>
      <c r="CK6" s="21" t="str">
        <f>IF(CK7="","",IF(CK7="-","【-】","【"&amp;SUBSTITUTE(TEXT(CK7,"#,##0.00"),"-","△")&amp;"】"))</f>
        <v>【167.74】</v>
      </c>
      <c r="CL6" s="22">
        <f>IF(CL7="",NA(),CL7)</f>
        <v>67.5</v>
      </c>
      <c r="CM6" s="22">
        <f t="shared" ref="CM6:CU6" si="10">IF(CM7="",NA(),CM7)</f>
        <v>63.02</v>
      </c>
      <c r="CN6" s="22">
        <f t="shared" si="10"/>
        <v>62.85</v>
      </c>
      <c r="CO6" s="22">
        <f t="shared" si="10"/>
        <v>65.349999999999994</v>
      </c>
      <c r="CP6" s="22">
        <f t="shared" si="10"/>
        <v>63.54</v>
      </c>
      <c r="CQ6" s="22">
        <f t="shared" si="10"/>
        <v>55.63</v>
      </c>
      <c r="CR6" s="22">
        <f t="shared" si="10"/>
        <v>55.03</v>
      </c>
      <c r="CS6" s="22">
        <f t="shared" si="10"/>
        <v>55.14</v>
      </c>
      <c r="CT6" s="22">
        <f t="shared" si="10"/>
        <v>55.89</v>
      </c>
      <c r="CU6" s="22">
        <f t="shared" si="10"/>
        <v>55.72</v>
      </c>
      <c r="CV6" s="21" t="str">
        <f>IF(CV7="","",IF(CV7="-","【-】","【"&amp;SUBSTITUTE(TEXT(CV7,"#,##0.00"),"-","△")&amp;"】"))</f>
        <v>【60.29】</v>
      </c>
      <c r="CW6" s="22">
        <f>IF(CW7="",NA(),CW7)</f>
        <v>86.54</v>
      </c>
      <c r="CX6" s="22">
        <f t="shared" ref="CX6:DF6" si="11">IF(CX7="",NA(),CX7)</f>
        <v>84.9</v>
      </c>
      <c r="CY6" s="22">
        <f t="shared" si="11"/>
        <v>89.06</v>
      </c>
      <c r="CZ6" s="22">
        <f t="shared" si="11"/>
        <v>88.06</v>
      </c>
      <c r="DA6" s="22">
        <f t="shared" si="11"/>
        <v>87.86</v>
      </c>
      <c r="DB6" s="22">
        <f t="shared" si="11"/>
        <v>82.04</v>
      </c>
      <c r="DC6" s="22">
        <f t="shared" si="11"/>
        <v>81.900000000000006</v>
      </c>
      <c r="DD6" s="22">
        <f t="shared" si="11"/>
        <v>81.39</v>
      </c>
      <c r="DE6" s="22">
        <f t="shared" si="11"/>
        <v>81.27</v>
      </c>
      <c r="DF6" s="22">
        <f t="shared" si="11"/>
        <v>81.260000000000005</v>
      </c>
      <c r="DG6" s="21" t="str">
        <f>IF(DG7="","",IF(DG7="-","【-】","【"&amp;SUBSTITUTE(TEXT(DG7,"#,##0.00"),"-","△")&amp;"】"))</f>
        <v>【90.12】</v>
      </c>
      <c r="DH6" s="22">
        <f>IF(DH7="",NA(),DH7)</f>
        <v>60.6</v>
      </c>
      <c r="DI6" s="22">
        <f t="shared" ref="DI6:DQ6" si="12">IF(DI7="",NA(),DI7)</f>
        <v>61.61</v>
      </c>
      <c r="DJ6" s="22">
        <f t="shared" si="12"/>
        <v>62.86</v>
      </c>
      <c r="DK6" s="22">
        <f t="shared" si="12"/>
        <v>61.17</v>
      </c>
      <c r="DL6" s="22">
        <f t="shared" si="12"/>
        <v>62.06</v>
      </c>
      <c r="DM6" s="22">
        <f t="shared" si="12"/>
        <v>48.05</v>
      </c>
      <c r="DN6" s="22">
        <f t="shared" si="12"/>
        <v>48.87</v>
      </c>
      <c r="DO6" s="22">
        <f t="shared" si="12"/>
        <v>49.92</v>
      </c>
      <c r="DP6" s="22">
        <f t="shared" si="12"/>
        <v>50.63</v>
      </c>
      <c r="DQ6" s="22">
        <f t="shared" si="12"/>
        <v>51.29</v>
      </c>
      <c r="DR6" s="21" t="str">
        <f>IF(DR7="","",IF(DR7="-","【-】","【"&amp;SUBSTITUTE(TEXT(DR7,"#,##0.00"),"-","△")&amp;"】"))</f>
        <v>【50.88】</v>
      </c>
      <c r="DS6" s="22">
        <f>IF(DS7="",NA(),DS7)</f>
        <v>35.18</v>
      </c>
      <c r="DT6" s="22">
        <f t="shared" ref="DT6:EB6" si="13">IF(DT7="",NA(),DT7)</f>
        <v>34.380000000000003</v>
      </c>
      <c r="DU6" s="22">
        <f t="shared" si="13"/>
        <v>35.06</v>
      </c>
      <c r="DV6" s="22">
        <f t="shared" si="13"/>
        <v>38.75</v>
      </c>
      <c r="DW6" s="22">
        <f t="shared" si="13"/>
        <v>40.32</v>
      </c>
      <c r="DX6" s="22">
        <f t="shared" si="13"/>
        <v>13.39</v>
      </c>
      <c r="DY6" s="22">
        <f t="shared" si="13"/>
        <v>14.85</v>
      </c>
      <c r="DZ6" s="22">
        <f t="shared" si="13"/>
        <v>16.88</v>
      </c>
      <c r="EA6" s="22">
        <f t="shared" si="13"/>
        <v>18.28</v>
      </c>
      <c r="EB6" s="22">
        <f t="shared" si="13"/>
        <v>19.61</v>
      </c>
      <c r="EC6" s="21" t="str">
        <f>IF(EC7="","",IF(EC7="-","【-】","【"&amp;SUBSTITUTE(TEXT(EC7,"#,##0.00"),"-","△")&amp;"】"))</f>
        <v>【22.30】</v>
      </c>
      <c r="ED6" s="22">
        <f>IF(ED7="",NA(),ED7)</f>
        <v>1.1399999999999999</v>
      </c>
      <c r="EE6" s="22">
        <f t="shared" ref="EE6:EM6" si="14">IF(EE7="",NA(),EE7)</f>
        <v>0.56000000000000005</v>
      </c>
      <c r="EF6" s="22">
        <f t="shared" si="14"/>
        <v>0.55000000000000004</v>
      </c>
      <c r="EG6" s="22">
        <f t="shared" si="14"/>
        <v>1.63</v>
      </c>
      <c r="EH6" s="22">
        <f t="shared" si="14"/>
        <v>0.72</v>
      </c>
      <c r="EI6" s="22">
        <f t="shared" si="14"/>
        <v>0.54</v>
      </c>
      <c r="EJ6" s="22">
        <f t="shared" si="14"/>
        <v>0.5</v>
      </c>
      <c r="EK6" s="22">
        <f t="shared" si="14"/>
        <v>0.52</v>
      </c>
      <c r="EL6" s="22">
        <f t="shared" si="14"/>
        <v>0.53</v>
      </c>
      <c r="EM6" s="22">
        <f t="shared" si="14"/>
        <v>0.48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342033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89.54</v>
      </c>
      <c r="P7" s="25">
        <v>99.38</v>
      </c>
      <c r="Q7" s="25">
        <v>3036</v>
      </c>
      <c r="R7" s="25">
        <v>24071</v>
      </c>
      <c r="S7" s="25">
        <v>118.23</v>
      </c>
      <c r="T7" s="25">
        <v>203.59</v>
      </c>
      <c r="U7" s="25">
        <v>23753</v>
      </c>
      <c r="V7" s="25">
        <v>45.06</v>
      </c>
      <c r="W7" s="25">
        <v>527.14</v>
      </c>
      <c r="X7" s="25">
        <v>135.74</v>
      </c>
      <c r="Y7" s="25">
        <v>118.94</v>
      </c>
      <c r="Z7" s="25">
        <v>125.66</v>
      </c>
      <c r="AA7" s="25">
        <v>130.87</v>
      </c>
      <c r="AB7" s="25">
        <v>123.86</v>
      </c>
      <c r="AC7" s="25">
        <v>110.05</v>
      </c>
      <c r="AD7" s="25">
        <v>108.87</v>
      </c>
      <c r="AE7" s="25">
        <v>108.61</v>
      </c>
      <c r="AF7" s="25">
        <v>108.35</v>
      </c>
      <c r="AG7" s="25">
        <v>108.84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2.64</v>
      </c>
      <c r="AO7" s="25">
        <v>3.16</v>
      </c>
      <c r="AP7" s="25">
        <v>3.59</v>
      </c>
      <c r="AQ7" s="25">
        <v>3.98</v>
      </c>
      <c r="AR7" s="25">
        <v>6.02</v>
      </c>
      <c r="AS7" s="25">
        <v>1.3</v>
      </c>
      <c r="AT7" s="25">
        <v>415.62</v>
      </c>
      <c r="AU7" s="25">
        <v>522.63</v>
      </c>
      <c r="AV7" s="25">
        <v>645.32000000000005</v>
      </c>
      <c r="AW7" s="25">
        <v>348.61</v>
      </c>
      <c r="AX7" s="25">
        <v>563.30999999999995</v>
      </c>
      <c r="AY7" s="25">
        <v>359.47</v>
      </c>
      <c r="AZ7" s="25">
        <v>369.69</v>
      </c>
      <c r="BA7" s="25">
        <v>379.08</v>
      </c>
      <c r="BB7" s="25">
        <v>367.55</v>
      </c>
      <c r="BC7" s="25">
        <v>378.56</v>
      </c>
      <c r="BD7" s="25">
        <v>261.51</v>
      </c>
      <c r="BE7" s="25">
        <v>59.72</v>
      </c>
      <c r="BF7" s="25">
        <v>56.16</v>
      </c>
      <c r="BG7" s="25">
        <v>43.79</v>
      </c>
      <c r="BH7" s="25">
        <v>35.39</v>
      </c>
      <c r="BI7" s="25">
        <v>31.31</v>
      </c>
      <c r="BJ7" s="25">
        <v>401.79</v>
      </c>
      <c r="BK7" s="25">
        <v>402.99</v>
      </c>
      <c r="BL7" s="25">
        <v>398.98</v>
      </c>
      <c r="BM7" s="25">
        <v>418.68</v>
      </c>
      <c r="BN7" s="25">
        <v>395.68</v>
      </c>
      <c r="BO7" s="25">
        <v>265.16000000000003</v>
      </c>
      <c r="BP7" s="25">
        <v>134.82</v>
      </c>
      <c r="BQ7" s="25">
        <v>117.05</v>
      </c>
      <c r="BR7" s="25">
        <v>124.44</v>
      </c>
      <c r="BS7" s="25">
        <v>129.83000000000001</v>
      </c>
      <c r="BT7" s="25">
        <v>123.03</v>
      </c>
      <c r="BU7" s="25">
        <v>100.12</v>
      </c>
      <c r="BV7" s="25">
        <v>98.66</v>
      </c>
      <c r="BW7" s="25">
        <v>98.64</v>
      </c>
      <c r="BX7" s="25">
        <v>94.78</v>
      </c>
      <c r="BY7" s="25">
        <v>97.59</v>
      </c>
      <c r="BZ7" s="25">
        <v>102.35</v>
      </c>
      <c r="CA7" s="25">
        <v>133.05000000000001</v>
      </c>
      <c r="CB7" s="25">
        <v>150.4</v>
      </c>
      <c r="CC7" s="25">
        <v>144.38</v>
      </c>
      <c r="CD7" s="25">
        <v>139.34</v>
      </c>
      <c r="CE7" s="25">
        <v>147.38</v>
      </c>
      <c r="CF7" s="25">
        <v>174.97</v>
      </c>
      <c r="CG7" s="25">
        <v>178.59</v>
      </c>
      <c r="CH7" s="25">
        <v>178.92</v>
      </c>
      <c r="CI7" s="25">
        <v>181.3</v>
      </c>
      <c r="CJ7" s="25">
        <v>181.71</v>
      </c>
      <c r="CK7" s="25">
        <v>167.74</v>
      </c>
      <c r="CL7" s="25">
        <v>67.5</v>
      </c>
      <c r="CM7" s="25">
        <v>63.02</v>
      </c>
      <c r="CN7" s="25">
        <v>62.85</v>
      </c>
      <c r="CO7" s="25">
        <v>65.349999999999994</v>
      </c>
      <c r="CP7" s="25">
        <v>63.54</v>
      </c>
      <c r="CQ7" s="25">
        <v>55.63</v>
      </c>
      <c r="CR7" s="25">
        <v>55.03</v>
      </c>
      <c r="CS7" s="25">
        <v>55.14</v>
      </c>
      <c r="CT7" s="25">
        <v>55.89</v>
      </c>
      <c r="CU7" s="25">
        <v>55.72</v>
      </c>
      <c r="CV7" s="25">
        <v>60.29</v>
      </c>
      <c r="CW7" s="25">
        <v>86.54</v>
      </c>
      <c r="CX7" s="25">
        <v>84.9</v>
      </c>
      <c r="CY7" s="25">
        <v>89.06</v>
      </c>
      <c r="CZ7" s="25">
        <v>88.06</v>
      </c>
      <c r="DA7" s="25">
        <v>87.86</v>
      </c>
      <c r="DB7" s="25">
        <v>82.04</v>
      </c>
      <c r="DC7" s="25">
        <v>81.900000000000006</v>
      </c>
      <c r="DD7" s="25">
        <v>81.39</v>
      </c>
      <c r="DE7" s="25">
        <v>81.27</v>
      </c>
      <c r="DF7" s="25">
        <v>81.260000000000005</v>
      </c>
      <c r="DG7" s="25">
        <v>90.12</v>
      </c>
      <c r="DH7" s="25">
        <v>60.6</v>
      </c>
      <c r="DI7" s="25">
        <v>61.61</v>
      </c>
      <c r="DJ7" s="25">
        <v>62.86</v>
      </c>
      <c r="DK7" s="25">
        <v>61.17</v>
      </c>
      <c r="DL7" s="25">
        <v>62.06</v>
      </c>
      <c r="DM7" s="25">
        <v>48.05</v>
      </c>
      <c r="DN7" s="25">
        <v>48.87</v>
      </c>
      <c r="DO7" s="25">
        <v>49.92</v>
      </c>
      <c r="DP7" s="25">
        <v>50.63</v>
      </c>
      <c r="DQ7" s="25">
        <v>51.29</v>
      </c>
      <c r="DR7" s="25">
        <v>50.88</v>
      </c>
      <c r="DS7" s="25">
        <v>35.18</v>
      </c>
      <c r="DT7" s="25">
        <v>34.380000000000003</v>
      </c>
      <c r="DU7" s="25">
        <v>35.06</v>
      </c>
      <c r="DV7" s="25">
        <v>38.75</v>
      </c>
      <c r="DW7" s="25">
        <v>40.32</v>
      </c>
      <c r="DX7" s="25">
        <v>13.39</v>
      </c>
      <c r="DY7" s="25">
        <v>14.85</v>
      </c>
      <c r="DZ7" s="25">
        <v>16.88</v>
      </c>
      <c r="EA7" s="25">
        <v>18.28</v>
      </c>
      <c r="EB7" s="25">
        <v>19.61</v>
      </c>
      <c r="EC7" s="25">
        <v>22.3</v>
      </c>
      <c r="ED7" s="25">
        <v>1.1399999999999999</v>
      </c>
      <c r="EE7" s="25">
        <v>0.56000000000000005</v>
      </c>
      <c r="EF7" s="25">
        <v>0.55000000000000004</v>
      </c>
      <c r="EG7" s="25">
        <v>1.63</v>
      </c>
      <c r="EH7" s="25">
        <v>0.72</v>
      </c>
      <c r="EI7" s="25">
        <v>0.54</v>
      </c>
      <c r="EJ7" s="25">
        <v>0.5</v>
      </c>
      <c r="EK7" s="25">
        <v>0.52</v>
      </c>
      <c r="EL7" s="25">
        <v>0.53</v>
      </c>
      <c r="EM7" s="25">
        <v>0.48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竹原市</cp:lastModifiedBy>
  <cp:lastPrinted>2023-01-19T23:44:52Z</cp:lastPrinted>
  <dcterms:created xsi:type="dcterms:W3CDTF">2022-12-01T01:03:41Z</dcterms:created>
  <dcterms:modified xsi:type="dcterms:W3CDTF">2023-01-19T23:45:04Z</dcterms:modified>
  <cp:category/>
</cp:coreProperties>
</file>