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sakamoto1146\Desktop\経営比較分析\"/>
    </mc:Choice>
  </mc:AlternateContent>
  <workbookProtection workbookAlgorithmName="SHA-512" workbookHashValue="46SoGQ4ejRhQT/+TEOAZ8KkFS+L21ljmRjhczUOc6AhC/cODqf23OK5zcC0YZURswmZB72ZgY3BYaT9GmktTbA==" workbookSaltValue="vqLsQMuc2t0xs/0aSMsAqA=="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P10" i="4"/>
  <c r="I10" i="4"/>
  <c r="B10" i="4"/>
  <c r="AT8" i="4"/>
  <c r="AL8" i="4"/>
  <c r="W8" i="4"/>
  <c r="P8" i="4"/>
  <c r="I8" i="4"/>
  <c r="B6" i="4"/>
</calcChain>
</file>

<file path=xl/sharedStrings.xml><?xml version="1.0" encoding="utf-8"?>
<sst xmlns="http://schemas.openxmlformats.org/spreadsheetml/2006/main" count="275" uniqueCount="117">
  <si>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</si>
  <si>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</si>
  <si>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</si>
  <si>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</si>
  <si>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</si>
  <si>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</si>
  <si>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</si>
  <si>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</si>
  <si>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</si>
  <si>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</si>
  <si>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</si>
  <si>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</si>
  <si>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</si>
  <si>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</si>
  <si>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</si>
  <si>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</si>
  <si>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</si>
  <si>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</si>
  <si>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</si>
  <si>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</si>
  <si>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</si>
  <si>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</si>
  <si>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</si>
  <si>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</si>
  <si>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</si>
  <si>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</si>
  <si>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</si>
  <si>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</si>
  <si>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</si>
  <si>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</si>
  <si>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</si>
  <si>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</si>
  <si>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</si>
  <si>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</si>
  <si>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</si>
  <si>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</si>
  <si>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</si>
  <si>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</si>
  <si>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</si>
  <si>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</si>
  <si>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</si>
  <si>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</si>
  <si>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</si>
  <si>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</si>
  <si>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</si>
  <si>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</si>
  <si>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</si>
  <si>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</si>
  <si>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</si>
  <si>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</si>
  <si>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</si>
  <si>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</si>
  <si>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</si>
  <si>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</si>
  <si>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</si>
  <si>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</si>
  <si>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</si>
  <si>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</si>
  <si>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</si>
  <si>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</si>
  <si>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</si>
  <si>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</si>
  <si>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</si>
  <si>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</si>
  <si>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</si>
  <si>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</si>
  <si>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</si>
  <si>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</si>
  <si>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</si>
  <si>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</si>
  <si>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</si>
  <si>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</si>
  <si>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</si>
  <si>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</si>
  <si>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</si>
  <si>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</si>
  <si>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</si>
  <si>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</si>
  <si>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</si>
  <si>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</si>
  <si>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</si>
  <si>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</si>
  <si>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</si>
  <si>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</si>
  <si>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</si>
  <si>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</si>
  <si>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</si>
  <si>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</si>
  <si>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</si>
  <si>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</si>
  <si>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</si>
  <si>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</si>
  <si>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</si>
  <si>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</si>
  <si>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</si>
  <si>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</si>
  <si>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三次市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</si>
  <si>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</si>
  <si>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</si>
  <si>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</si>
  <si>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</si>
  <si>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</si>
  <si>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</si>
  <si>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</si>
  <si>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</si>
  <si>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</si>
  <si>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</si>
  <si>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</si>
  <si>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</si>
  <si>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</si>
  <si>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</si>
  <si>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</si>
  <si>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</si>
  <si>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</si>
  <si>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xml:space="preserve">　特定環境保全公共下水道事業の経常収支比率は100％以上となっていますが，収益のうち他会計補助金の占める割合が大きく，使用料以外の収入に依存している傾向にあります。加えて人口減少に伴う使用料収入の減少が将来的に予想されることから，更なる費用削減や更新投資等に充てる財源の確保など経営改善を図っていく必要があります。
　流動比率は100％未満であるため，短期的な借り入れから長期的な借り入れに借り換えを行うなど資金対策が必要な状態です。
　企業債残高対事業規模比率は類似団体と比較して高いため，投資規模や料金水準が適切であるか分析し，企業債残高を減少させていく必要があります。
　経費回収率は100％未満であるため，使用料の見直しによる適正な料金収入の確保，及び汚水処理費の削減等の取組により改善を図る必要があります。
　汚水処理原価は，現在5箇所の処理場を有しているため，類似団体と比較して高く，汚水処理費の削減に努めなければなりませ。しかし，急激な削減は困難であるため，使用料の見直し等を検討し，費用に見合う適正な収益を確保する必要があります。
　施設利用率については，類似団体と同程度の水準で推移しており，効率性に特段問題はありません。
　水洗化率は，全国平均や類似団体平均と比べ低い水準にありますが，普及促進活動を積極的に行うことにより，改善を図らなければなりません。
</t>
    <rPh sb="1" eb="3">
      <t>トクテイ</t>
    </rPh>
    <rPh sb="3" eb="5">
      <t>カンキョウ</t>
    </rPh>
    <rPh sb="5" eb="7">
      <t>ホゼン</t>
    </rPh>
    <rPh sb="7" eb="9">
      <t>コウキョウ</t>
    </rPh>
    <rPh sb="9" eb="12">
      <t>ゲスイドウ</t>
    </rPh>
    <rPh sb="360" eb="362">
      <t>オスイ</t>
    </rPh>
    <rPh sb="362" eb="364">
      <t>ショリ</t>
    </rPh>
    <rPh sb="364" eb="366">
      <t>ゲンカ</t>
    </rPh>
    <rPh sb="368" eb="370">
      <t>ゲンザイ</t>
    </rPh>
    <rPh sb="371" eb="373">
      <t>カショ</t>
    </rPh>
    <rPh sb="374" eb="377">
      <t>ショリジョウ</t>
    </rPh>
    <rPh sb="378" eb="379">
      <t>ユウ</t>
    </rPh>
    <rPh sb="386" eb="388">
      <t>ルイジ</t>
    </rPh>
    <rPh sb="388" eb="390">
      <t>ダンタイ</t>
    </rPh>
    <rPh sb="391" eb="393">
      <t>ヒカク</t>
    </rPh>
    <rPh sb="395" eb="396">
      <t>タカ</t>
    </rPh>
    <rPh sb="443" eb="444">
      <t>トウ</t>
    </rPh>
    <phoneticPr fontId="4"/>
  </si>
  <si>
    <t>　特定環境保全公共下水道事業は，平成3年から下水道工事に着手し，平成6年に供用を開始しているため，管渠・管路はさほど老朽化が進んでいません。
　施設については，ストックマネジメント計画に基づき，効率的に老朽化した施設の更新に努めています。</t>
    <phoneticPr fontId="4"/>
  </si>
  <si>
    <t>　特定環境保全公共下水道事業は，既に面整備を完了しており，今後は，人口減少に伴う使用料収入の減少や，老朽化した管路・施設の維持管理費の増大が見込まれます。
　以上のことから，下水道サービスを持続的・安定的に供給していくためには，経営環境の変化に適切に対応し，一層の経営基盤強化を図ることが必要です。
　そのため，令和４年度には新たな使用料体系を検討し，令和５年度以降の施行に向けて取り組んでいきます。
　これらに基づき，経営状況を分析し，下水道事業の効率化及び合理化を図ることで，将来にわたって持続可能な下水道事業の経営をめざします。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</si>
</sst>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BF2F-481F-BDEA-4AE23AD9999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0.36</c:v>
                </c:pt>
                <c:pt idx="3">
                  <c:v>0.39</c:v>
                </c:pt>
                <c:pt idx="4">
                  <c:v>0.1</c:v>
                </c:pt>
              </c:numCache>
            </c:numRef>
          </c:val>
          <c:smooth val="0"/>
          <c:extLst>
            <c:ext xmlns:c16="http://schemas.microsoft.com/office/drawing/2014/chart" uri="{C3380CC4-5D6E-409C-BE32-E72D297353CC}">
              <c16:uniqueId val="{00000001-BF2F-481F-BDEA-4AE23AD9999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41.24</c:v>
                </c:pt>
                <c:pt idx="3">
                  <c:v>41.96</c:v>
                </c:pt>
                <c:pt idx="4">
                  <c:v>35.61</c:v>
                </c:pt>
              </c:numCache>
            </c:numRef>
          </c:val>
          <c:extLst>
            <c:ext xmlns:c16="http://schemas.microsoft.com/office/drawing/2014/chart" uri="{C3380CC4-5D6E-409C-BE32-E72D297353CC}">
              <c16:uniqueId val="{00000000-54A9-4F2C-9995-205CD798C8B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42.47</c:v>
                </c:pt>
                <c:pt idx="3">
                  <c:v>42.4</c:v>
                </c:pt>
                <c:pt idx="4">
                  <c:v>42.28</c:v>
                </c:pt>
              </c:numCache>
            </c:numRef>
          </c:val>
          <c:smooth val="0"/>
          <c:extLst>
            <c:ext xmlns:c16="http://schemas.microsoft.com/office/drawing/2014/chart" uri="{C3380CC4-5D6E-409C-BE32-E72D297353CC}">
              <c16:uniqueId val="{00000001-54A9-4F2C-9995-205CD798C8B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0</c:v>
                </c:pt>
                <c:pt idx="1">
                  <c:v>0</c:v>
                </c:pt>
                <c:pt idx="2">
                  <c:v>80.010000000000005</c:v>
                </c:pt>
                <c:pt idx="3">
                  <c:v>80.959999999999994</c:v>
                </c:pt>
                <c:pt idx="4">
                  <c:v>81.709999999999994</c:v>
                </c:pt>
              </c:numCache>
            </c:numRef>
          </c:val>
          <c:extLst>
            <c:ext xmlns:c16="http://schemas.microsoft.com/office/drawing/2014/chart" uri="{C3380CC4-5D6E-409C-BE32-E72D297353CC}">
              <c16:uniqueId val="{00000000-08EC-499E-8F36-28FE54DC22A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83.75</c:v>
                </c:pt>
                <c:pt idx="3">
                  <c:v>84.19</c:v>
                </c:pt>
                <c:pt idx="4">
                  <c:v>84.34</c:v>
                </c:pt>
              </c:numCache>
            </c:numRef>
          </c:val>
          <c:smooth val="0"/>
          <c:extLst>
            <c:ext xmlns:c16="http://schemas.microsoft.com/office/drawing/2014/chart" uri="{C3380CC4-5D6E-409C-BE32-E72D297353CC}">
              <c16:uniqueId val="{00000001-08EC-499E-8F36-28FE54DC22A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0</c:v>
                </c:pt>
                <c:pt idx="1">
                  <c:v>0</c:v>
                </c:pt>
                <c:pt idx="2">
                  <c:v>102.16</c:v>
                </c:pt>
                <c:pt idx="3">
                  <c:v>100.1</c:v>
                </c:pt>
                <c:pt idx="4">
                  <c:v>100.02</c:v>
                </c:pt>
              </c:numCache>
            </c:numRef>
          </c:val>
          <c:extLst>
            <c:ext xmlns:c16="http://schemas.microsoft.com/office/drawing/2014/chart" uri="{C3380CC4-5D6E-409C-BE32-E72D297353CC}">
              <c16:uniqueId val="{00000000-3C1C-4283-8C9F-4109B9A4F1E5}"/>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102.73</c:v>
                </c:pt>
                <c:pt idx="3">
                  <c:v>105.78</c:v>
                </c:pt>
                <c:pt idx="4">
                  <c:v>106.09</c:v>
                </c:pt>
              </c:numCache>
            </c:numRef>
          </c:val>
          <c:smooth val="0"/>
          <c:extLst>
            <c:ext xmlns:c16="http://schemas.microsoft.com/office/drawing/2014/chart" uri="{C3380CC4-5D6E-409C-BE32-E72D297353CC}">
              <c16:uniqueId val="{00000001-3C1C-4283-8C9F-4109B9A4F1E5}"/>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0</c:v>
                </c:pt>
                <c:pt idx="1">
                  <c:v>0</c:v>
                </c:pt>
                <c:pt idx="2">
                  <c:v>4.1500000000000004</c:v>
                </c:pt>
                <c:pt idx="3">
                  <c:v>8.3000000000000007</c:v>
                </c:pt>
                <c:pt idx="4">
                  <c:v>12.34</c:v>
                </c:pt>
              </c:numCache>
            </c:numRef>
          </c:val>
          <c:extLst>
            <c:ext xmlns:c16="http://schemas.microsoft.com/office/drawing/2014/chart" uri="{C3380CC4-5D6E-409C-BE32-E72D297353CC}">
              <c16:uniqueId val="{00000000-1460-4440-AC74-9FE3EE102D7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24.68</c:v>
                </c:pt>
                <c:pt idx="3">
                  <c:v>21.36</c:v>
                </c:pt>
                <c:pt idx="4">
                  <c:v>22.79</c:v>
                </c:pt>
              </c:numCache>
            </c:numRef>
          </c:val>
          <c:smooth val="0"/>
          <c:extLst>
            <c:ext xmlns:c16="http://schemas.microsoft.com/office/drawing/2014/chart" uri="{C3380CC4-5D6E-409C-BE32-E72D297353CC}">
              <c16:uniqueId val="{00000001-1460-4440-AC74-9FE3EE102D7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8EF-45F4-BAE3-9DDE859593A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8.6199999999999992</c:v>
                </c:pt>
                <c:pt idx="3">
                  <c:v>0.01</c:v>
                </c:pt>
                <c:pt idx="4">
                  <c:v>0.01</c:v>
                </c:pt>
              </c:numCache>
            </c:numRef>
          </c:val>
          <c:smooth val="0"/>
          <c:extLst>
            <c:ext xmlns:c16="http://schemas.microsoft.com/office/drawing/2014/chart" uri="{C3380CC4-5D6E-409C-BE32-E72D297353CC}">
              <c16:uniqueId val="{00000001-58EF-45F4-BAE3-9DDE859593A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7B4-4C3A-B33F-D0CC5E07AAD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94.97</c:v>
                </c:pt>
                <c:pt idx="3">
                  <c:v>63.96</c:v>
                </c:pt>
                <c:pt idx="4">
                  <c:v>69.42</c:v>
                </c:pt>
              </c:numCache>
            </c:numRef>
          </c:val>
          <c:smooth val="0"/>
          <c:extLst>
            <c:ext xmlns:c16="http://schemas.microsoft.com/office/drawing/2014/chart" uri="{C3380CC4-5D6E-409C-BE32-E72D297353CC}">
              <c16:uniqueId val="{00000001-47B4-4C3A-B33F-D0CC5E07AAD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0</c:v>
                </c:pt>
                <c:pt idx="1">
                  <c:v>0</c:v>
                </c:pt>
                <c:pt idx="2">
                  <c:v>64.3</c:v>
                </c:pt>
                <c:pt idx="3">
                  <c:v>68.989999999999995</c:v>
                </c:pt>
                <c:pt idx="4">
                  <c:v>79.599999999999994</c:v>
                </c:pt>
              </c:numCache>
            </c:numRef>
          </c:val>
          <c:extLst>
            <c:ext xmlns:c16="http://schemas.microsoft.com/office/drawing/2014/chart" uri="{C3380CC4-5D6E-409C-BE32-E72D297353CC}">
              <c16:uniqueId val="{00000000-2EA8-4206-AD07-C9FA68C6C3D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47.72</c:v>
                </c:pt>
                <c:pt idx="3">
                  <c:v>44.24</c:v>
                </c:pt>
                <c:pt idx="4">
                  <c:v>43.07</c:v>
                </c:pt>
              </c:numCache>
            </c:numRef>
          </c:val>
          <c:smooth val="0"/>
          <c:extLst>
            <c:ext xmlns:c16="http://schemas.microsoft.com/office/drawing/2014/chart" uri="{C3380CC4-5D6E-409C-BE32-E72D297353CC}">
              <c16:uniqueId val="{00000001-2EA8-4206-AD07-C9FA68C6C3D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0</c:v>
                </c:pt>
                <c:pt idx="1">
                  <c:v>0</c:v>
                </c:pt>
                <c:pt idx="2">
                  <c:v>1941.58</c:v>
                </c:pt>
                <c:pt idx="3">
                  <c:v>1833.51</c:v>
                </c:pt>
                <c:pt idx="4">
                  <c:v>1751.15</c:v>
                </c:pt>
              </c:numCache>
            </c:numRef>
          </c:val>
          <c:extLst>
            <c:ext xmlns:c16="http://schemas.microsoft.com/office/drawing/2014/chart" uri="{C3380CC4-5D6E-409C-BE32-E72D297353CC}">
              <c16:uniqueId val="{00000000-6DB0-4AF0-ACCE-87C694C8D4F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1206.79</c:v>
                </c:pt>
                <c:pt idx="3">
                  <c:v>1258.43</c:v>
                </c:pt>
                <c:pt idx="4">
                  <c:v>1163.75</c:v>
                </c:pt>
              </c:numCache>
            </c:numRef>
          </c:val>
          <c:smooth val="0"/>
          <c:extLst>
            <c:ext xmlns:c16="http://schemas.microsoft.com/office/drawing/2014/chart" uri="{C3380CC4-5D6E-409C-BE32-E72D297353CC}">
              <c16:uniqueId val="{00000001-6DB0-4AF0-ACCE-87C694C8D4F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0</c:v>
                </c:pt>
                <c:pt idx="1">
                  <c:v>0</c:v>
                </c:pt>
                <c:pt idx="2">
                  <c:v>55.77</c:v>
                </c:pt>
                <c:pt idx="3">
                  <c:v>50.87</c:v>
                </c:pt>
                <c:pt idx="4">
                  <c:v>51.36</c:v>
                </c:pt>
              </c:numCache>
            </c:numRef>
          </c:val>
          <c:extLst>
            <c:ext xmlns:c16="http://schemas.microsoft.com/office/drawing/2014/chart" uri="{C3380CC4-5D6E-409C-BE32-E72D297353CC}">
              <c16:uniqueId val="{00000000-786C-4D40-816D-C18261DC68D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71.84</c:v>
                </c:pt>
                <c:pt idx="3">
                  <c:v>73.36</c:v>
                </c:pt>
                <c:pt idx="4">
                  <c:v>72.599999999999994</c:v>
                </c:pt>
              </c:numCache>
            </c:numRef>
          </c:val>
          <c:smooth val="0"/>
          <c:extLst>
            <c:ext xmlns:c16="http://schemas.microsoft.com/office/drawing/2014/chart" uri="{C3380CC4-5D6E-409C-BE32-E72D297353CC}">
              <c16:uniqueId val="{00000001-786C-4D40-816D-C18261DC68D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0</c:v>
                </c:pt>
                <c:pt idx="1">
                  <c:v>0</c:v>
                </c:pt>
                <c:pt idx="2">
                  <c:v>412.49</c:v>
                </c:pt>
                <c:pt idx="3">
                  <c:v>443.13</c:v>
                </c:pt>
                <c:pt idx="4">
                  <c:v>438.61</c:v>
                </c:pt>
              </c:numCache>
            </c:numRef>
          </c:val>
          <c:extLst>
            <c:ext xmlns:c16="http://schemas.microsoft.com/office/drawing/2014/chart" uri="{C3380CC4-5D6E-409C-BE32-E72D297353CC}">
              <c16:uniqueId val="{00000000-770C-46F9-8242-D3AD07B8EA5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228.47</c:v>
                </c:pt>
                <c:pt idx="3">
                  <c:v>224.88</c:v>
                </c:pt>
                <c:pt idx="4">
                  <c:v>228.64</c:v>
                </c:pt>
              </c:numCache>
            </c:numRef>
          </c:val>
          <c:smooth val="0"/>
          <c:extLst>
            <c:ext xmlns:c16="http://schemas.microsoft.com/office/drawing/2014/chart" uri="{C3380CC4-5D6E-409C-BE32-E72D297353CC}">
              <c16:uniqueId val="{00000001-770C-46F9-8242-D3AD07B8EA5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【63.89】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【1,201.79】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【85.24】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【25.87】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【0.15】</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0" t="s">
        <v>0</v>
      </c>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row>
    <row r="3" spans="1:78" ht="9.75" customHeight="1" x14ac:dyDescent="0.15">
      <c r="A3" s="2"/>
      <c r="B3" s="70"/>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row>
    <row r="4" spans="1:78" ht="9.75" customHeight="1" x14ac:dyDescent="0.15">
      <c r="A4" s="2"/>
      <c r="B4" s="70"/>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1" t="str">
        <f>データ!H6</f>
        <v>広島県　三次市</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0" t="s">
        <v>1</v>
      </c>
      <c r="C7" s="60"/>
      <c r="D7" s="60"/>
      <c r="E7" s="60"/>
      <c r="F7" s="60"/>
      <c r="G7" s="60"/>
      <c r="H7" s="60"/>
      <c r="I7" s="60" t="s">
        <v>2</v>
      </c>
      <c r="J7" s="60"/>
      <c r="K7" s="60"/>
      <c r="L7" s="60"/>
      <c r="M7" s="60"/>
      <c r="N7" s="60"/>
      <c r="O7" s="60"/>
      <c r="P7" s="60" t="s">
        <v>3</v>
      </c>
      <c r="Q7" s="60"/>
      <c r="R7" s="60"/>
      <c r="S7" s="60"/>
      <c r="T7" s="60"/>
      <c r="U7" s="60"/>
      <c r="V7" s="60"/>
      <c r="W7" s="60" t="s">
        <v>4</v>
      </c>
      <c r="X7" s="60"/>
      <c r="Y7" s="60"/>
      <c r="Z7" s="60"/>
      <c r="AA7" s="60"/>
      <c r="AB7" s="60"/>
      <c r="AC7" s="60"/>
      <c r="AD7" s="60" t="s">
        <v>5</v>
      </c>
      <c r="AE7" s="60"/>
      <c r="AF7" s="60"/>
      <c r="AG7" s="60"/>
      <c r="AH7" s="60"/>
      <c r="AI7" s="60"/>
      <c r="AJ7" s="60"/>
      <c r="AK7" s="3"/>
      <c r="AL7" s="60" t="s">
        <v>6</v>
      </c>
      <c r="AM7" s="60"/>
      <c r="AN7" s="60"/>
      <c r="AO7" s="60"/>
      <c r="AP7" s="60"/>
      <c r="AQ7" s="60"/>
      <c r="AR7" s="60"/>
      <c r="AS7" s="60"/>
      <c r="AT7" s="60" t="s">
        <v>7</v>
      </c>
      <c r="AU7" s="60"/>
      <c r="AV7" s="60"/>
      <c r="AW7" s="60"/>
      <c r="AX7" s="60"/>
      <c r="AY7" s="60"/>
      <c r="AZ7" s="60"/>
      <c r="BA7" s="60"/>
      <c r="BB7" s="60" t="s">
        <v>8</v>
      </c>
      <c r="BC7" s="60"/>
      <c r="BD7" s="60"/>
      <c r="BE7" s="60"/>
      <c r="BF7" s="60"/>
      <c r="BG7" s="60"/>
      <c r="BH7" s="60"/>
      <c r="BI7" s="60"/>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6"/>
      <c r="D8" s="66"/>
      <c r="E8" s="66"/>
      <c r="F8" s="66"/>
      <c r="G8" s="66"/>
      <c r="H8" s="66"/>
      <c r="I8" s="66" t="str">
        <f>データ!J6</f>
        <v>下水道事業</v>
      </c>
      <c r="J8" s="66"/>
      <c r="K8" s="66"/>
      <c r="L8" s="66"/>
      <c r="M8" s="66"/>
      <c r="N8" s="66"/>
      <c r="O8" s="66"/>
      <c r="P8" s="66" t="str">
        <f>データ!K6</f>
        <v>特定環境保全公共下水道</v>
      </c>
      <c r="Q8" s="66"/>
      <c r="R8" s="66"/>
      <c r="S8" s="66"/>
      <c r="T8" s="66"/>
      <c r="U8" s="66"/>
      <c r="V8" s="66"/>
      <c r="W8" s="66" t="str">
        <f>データ!L6</f>
        <v>D2</v>
      </c>
      <c r="X8" s="66"/>
      <c r="Y8" s="66"/>
      <c r="Z8" s="66"/>
      <c r="AA8" s="66"/>
      <c r="AB8" s="66"/>
      <c r="AC8" s="66"/>
      <c r="AD8" s="67" t="str">
        <f>データ!$M$6</f>
        <v>非設置</v>
      </c>
      <c r="AE8" s="67"/>
      <c r="AF8" s="67"/>
      <c r="AG8" s="67"/>
      <c r="AH8" s="67"/>
      <c r="AI8" s="67"/>
      <c r="AJ8" s="67"/>
      <c r="AK8" s="3"/>
      <c r="AL8" s="55">
        <f>データ!S6</f>
        <v>50398</v>
      </c>
      <c r="AM8" s="55"/>
      <c r="AN8" s="55"/>
      <c r="AO8" s="55"/>
      <c r="AP8" s="55"/>
      <c r="AQ8" s="55"/>
      <c r="AR8" s="55"/>
      <c r="AS8" s="55"/>
      <c r="AT8" s="54">
        <f>データ!T6</f>
        <v>778.18</v>
      </c>
      <c r="AU8" s="54"/>
      <c r="AV8" s="54"/>
      <c r="AW8" s="54"/>
      <c r="AX8" s="54"/>
      <c r="AY8" s="54"/>
      <c r="AZ8" s="54"/>
      <c r="BA8" s="54"/>
      <c r="BB8" s="54">
        <f>データ!U6</f>
        <v>64.760000000000005</v>
      </c>
      <c r="BC8" s="54"/>
      <c r="BD8" s="54"/>
      <c r="BE8" s="54"/>
      <c r="BF8" s="54"/>
      <c r="BG8" s="54"/>
      <c r="BH8" s="54"/>
      <c r="BI8" s="54"/>
      <c r="BJ8" s="3"/>
      <c r="BK8" s="3"/>
      <c r="BL8" s="68" t="s">
        <v>10</v>
      </c>
      <c r="BM8" s="69"/>
      <c r="BN8" s="58" t="s">
        <v>11</v>
      </c>
      <c r="BO8" s="58"/>
      <c r="BP8" s="58"/>
      <c r="BQ8" s="58"/>
      <c r="BR8" s="58"/>
      <c r="BS8" s="58"/>
      <c r="BT8" s="58"/>
      <c r="BU8" s="58"/>
      <c r="BV8" s="58"/>
      <c r="BW8" s="58"/>
      <c r="BX8" s="58"/>
      <c r="BY8" s="59"/>
    </row>
    <row r="9" spans="1:78" ht="18.75" customHeight="1" x14ac:dyDescent="0.15">
      <c r="A9" s="2"/>
      <c r="B9" s="60" t="s">
        <v>12</v>
      </c>
      <c r="C9" s="60"/>
      <c r="D9" s="60"/>
      <c r="E9" s="60"/>
      <c r="F9" s="60"/>
      <c r="G9" s="60"/>
      <c r="H9" s="60"/>
      <c r="I9" s="60" t="s">
        <v>13</v>
      </c>
      <c r="J9" s="60"/>
      <c r="K9" s="60"/>
      <c r="L9" s="60"/>
      <c r="M9" s="60"/>
      <c r="N9" s="60"/>
      <c r="O9" s="60"/>
      <c r="P9" s="60" t="s">
        <v>14</v>
      </c>
      <c r="Q9" s="60"/>
      <c r="R9" s="60"/>
      <c r="S9" s="60"/>
      <c r="T9" s="60"/>
      <c r="U9" s="60"/>
      <c r="V9" s="60"/>
      <c r="W9" s="60" t="s">
        <v>15</v>
      </c>
      <c r="X9" s="60"/>
      <c r="Y9" s="60"/>
      <c r="Z9" s="60"/>
      <c r="AA9" s="60"/>
      <c r="AB9" s="60"/>
      <c r="AC9" s="60"/>
      <c r="AD9" s="60" t="s">
        <v>16</v>
      </c>
      <c r="AE9" s="60"/>
      <c r="AF9" s="60"/>
      <c r="AG9" s="60"/>
      <c r="AH9" s="60"/>
      <c r="AI9" s="60"/>
      <c r="AJ9" s="60"/>
      <c r="AK9" s="3"/>
      <c r="AL9" s="60" t="s">
        <v>17</v>
      </c>
      <c r="AM9" s="60"/>
      <c r="AN9" s="60"/>
      <c r="AO9" s="60"/>
      <c r="AP9" s="60"/>
      <c r="AQ9" s="60"/>
      <c r="AR9" s="60"/>
      <c r="AS9" s="60"/>
      <c r="AT9" s="60" t="s">
        <v>18</v>
      </c>
      <c r="AU9" s="60"/>
      <c r="AV9" s="60"/>
      <c r="AW9" s="60"/>
      <c r="AX9" s="60"/>
      <c r="AY9" s="60"/>
      <c r="AZ9" s="60"/>
      <c r="BA9" s="60"/>
      <c r="BB9" s="60" t="s">
        <v>19</v>
      </c>
      <c r="BC9" s="60"/>
      <c r="BD9" s="60"/>
      <c r="BE9" s="60"/>
      <c r="BF9" s="60"/>
      <c r="BG9" s="60"/>
      <c r="BH9" s="60"/>
      <c r="BI9" s="60"/>
      <c r="BJ9" s="3"/>
      <c r="BK9" s="3"/>
      <c r="BL9" s="61" t="s">
        <v>20</v>
      </c>
      <c r="BM9" s="62"/>
      <c r="BN9" s="52" t="s">
        <v>21</v>
      </c>
      <c r="BO9" s="52"/>
      <c r="BP9" s="52"/>
      <c r="BQ9" s="52"/>
      <c r="BR9" s="52"/>
      <c r="BS9" s="52"/>
      <c r="BT9" s="52"/>
      <c r="BU9" s="52"/>
      <c r="BV9" s="52"/>
      <c r="BW9" s="52"/>
      <c r="BX9" s="52"/>
      <c r="BY9" s="53"/>
    </row>
    <row r="10" spans="1:78" ht="18.75" customHeight="1" x14ac:dyDescent="0.15">
      <c r="A10" s="2"/>
      <c r="B10" s="54" t="str">
        <f>データ!N6</f>
        <v>-</v>
      </c>
      <c r="C10" s="54"/>
      <c r="D10" s="54"/>
      <c r="E10" s="54"/>
      <c r="F10" s="54"/>
      <c r="G10" s="54"/>
      <c r="H10" s="54"/>
      <c r="I10" s="54">
        <f>データ!O6</f>
        <v>77.92</v>
      </c>
      <c r="J10" s="54"/>
      <c r="K10" s="54"/>
      <c r="L10" s="54"/>
      <c r="M10" s="54"/>
      <c r="N10" s="54"/>
      <c r="O10" s="54"/>
      <c r="P10" s="54">
        <f>データ!P6</f>
        <v>6.8</v>
      </c>
      <c r="Q10" s="54"/>
      <c r="R10" s="54"/>
      <c r="S10" s="54"/>
      <c r="T10" s="54"/>
      <c r="U10" s="54"/>
      <c r="V10" s="54"/>
      <c r="W10" s="54">
        <f>データ!Q6</f>
        <v>100</v>
      </c>
      <c r="X10" s="54"/>
      <c r="Y10" s="54"/>
      <c r="Z10" s="54"/>
      <c r="AA10" s="54"/>
      <c r="AB10" s="54"/>
      <c r="AC10" s="54"/>
      <c r="AD10" s="55">
        <f>データ!R6</f>
        <v>2992</v>
      </c>
      <c r="AE10" s="55"/>
      <c r="AF10" s="55"/>
      <c r="AG10" s="55"/>
      <c r="AH10" s="55"/>
      <c r="AI10" s="55"/>
      <c r="AJ10" s="55"/>
      <c r="AK10" s="2"/>
      <c r="AL10" s="55">
        <f>データ!V6</f>
        <v>3395</v>
      </c>
      <c r="AM10" s="55"/>
      <c r="AN10" s="55"/>
      <c r="AO10" s="55"/>
      <c r="AP10" s="55"/>
      <c r="AQ10" s="55"/>
      <c r="AR10" s="55"/>
      <c r="AS10" s="55"/>
      <c r="AT10" s="54">
        <f>データ!W6</f>
        <v>2.93</v>
      </c>
      <c r="AU10" s="54"/>
      <c r="AV10" s="54"/>
      <c r="AW10" s="54"/>
      <c r="AX10" s="54"/>
      <c r="AY10" s="54"/>
      <c r="AZ10" s="54"/>
      <c r="BA10" s="54"/>
      <c r="BB10" s="54">
        <f>データ!X6</f>
        <v>1158.7</v>
      </c>
      <c r="BC10" s="54"/>
      <c r="BD10" s="54"/>
      <c r="BE10" s="54"/>
      <c r="BF10" s="54"/>
      <c r="BG10" s="54"/>
      <c r="BH10" s="54"/>
      <c r="BI10" s="54"/>
      <c r="BJ10" s="2"/>
      <c r="BK10" s="2"/>
      <c r="BL10" s="56" t="s">
        <v>22</v>
      </c>
      <c r="BM10" s="57"/>
      <c r="BN10" s="45" t="s">
        <v>23</v>
      </c>
      <c r="BO10" s="45"/>
      <c r="BP10" s="45"/>
      <c r="BQ10" s="45"/>
      <c r="BR10" s="45"/>
      <c r="BS10" s="45"/>
      <c r="BT10" s="45"/>
      <c r="BU10" s="45"/>
      <c r="BV10" s="45"/>
      <c r="BW10" s="45"/>
      <c r="BX10" s="45"/>
      <c r="BY10" s="4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7" t="s">
        <v>24</v>
      </c>
      <c r="BM11" s="47"/>
      <c r="BN11" s="47"/>
      <c r="BO11" s="47"/>
      <c r="BP11" s="47"/>
      <c r="BQ11" s="47"/>
      <c r="BR11" s="47"/>
      <c r="BS11" s="47"/>
      <c r="BT11" s="47"/>
      <c r="BU11" s="47"/>
      <c r="BV11" s="47"/>
      <c r="BW11" s="47"/>
      <c r="BX11" s="47"/>
      <c r="BY11" s="47"/>
      <c r="BZ11" s="4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7"/>
      <c r="BM12" s="47"/>
      <c r="BN12" s="47"/>
      <c r="BO12" s="47"/>
      <c r="BP12" s="47"/>
      <c r="BQ12" s="47"/>
      <c r="BR12" s="47"/>
      <c r="BS12" s="47"/>
      <c r="BT12" s="47"/>
      <c r="BU12" s="47"/>
      <c r="BV12" s="47"/>
      <c r="BW12" s="47"/>
      <c r="BX12" s="47"/>
      <c r="BY12" s="47"/>
      <c r="BZ12" s="4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8"/>
      <c r="BM13" s="48"/>
      <c r="BN13" s="48"/>
      <c r="BO13" s="48"/>
      <c r="BP13" s="48"/>
      <c r="BQ13" s="48"/>
      <c r="BR13" s="48"/>
      <c r="BS13" s="48"/>
      <c r="BT13" s="48"/>
      <c r="BU13" s="48"/>
      <c r="BV13" s="48"/>
      <c r="BW13" s="48"/>
      <c r="BX13" s="48"/>
      <c r="BY13" s="48"/>
      <c r="BZ13" s="48"/>
    </row>
    <row r="14" spans="1:78" ht="13.5" customHeight="1" x14ac:dyDescent="0.15">
      <c r="A14" s="2"/>
      <c r="B14" s="49" t="s">
        <v>25</v>
      </c>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c r="BC14" s="50"/>
      <c r="BD14" s="50"/>
      <c r="BE14" s="50"/>
      <c r="BF14" s="50"/>
      <c r="BG14" s="50"/>
      <c r="BH14" s="50"/>
      <c r="BI14" s="50"/>
      <c r="BJ14" s="51"/>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【105.35】</v>
      </c>
      <c r="F85" s="12" t="str">
        <f>データ!AT6</f>
        <v>【63.89】</v>
      </c>
      <c r="G85" s="12" t="str">
        <f>データ!BE6</f>
        <v>【44.07】</v>
      </c>
      <c r="H85" s="12" t="str">
        <f>データ!BP6</f>
        <v>【1,201.79】</v>
      </c>
      <c r="I85" s="12" t="str">
        <f>データ!CA6</f>
        <v>【75.31】</v>
      </c>
      <c r="J85" s="12" t="str">
        <f>データ!CL6</f>
        <v>【216.39】</v>
      </c>
      <c r="K85" s="12" t="str">
        <f>データ!CW6</f>
        <v>【42.57】</v>
      </c>
      <c r="L85" s="12" t="str">
        <f>データ!DH6</f>
        <v>【85.24】</v>
      </c>
      <c r="M85" s="12" t="str">
        <f>データ!DS6</f>
        <v>【25.87】</v>
      </c>
      <c r="N85" s="12" t="str">
        <f>データ!ED6</f>
        <v>【0.01】</v>
      </c>
      <c r="O85" s="12" t="str">
        <f>データ!EO6</f>
        <v>【0.15】</v>
      </c>
    </row>
  </sheetData>
  <sheetProtection algorithmName="SHA-512" hashValue="f2kaSL4oF3zZFnw0+h10YrPFnCAe9vX1UY101oUjE1AIsvs/KFV79wS2AVxfzNzFJ3pGkKm0CpikN73wMGvMfw==" saltValue="lOOQu3OJxkcdNMou7ZwWg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2021</v>
      </c>
      <c r="C6" s="19">
        <f t="shared" ref="C6:X6" si="3">C7</f>
        <v>342092</v>
      </c>
      <c r="D6" s="19">
        <f t="shared" si="3"/>
        <v>46</v>
      </c>
      <c r="E6" s="19">
        <f t="shared" si="3"/>
        <v>17</v>
      </c>
      <c r="F6" s="19">
        <f t="shared" si="3"/>
        <v>4</v>
      </c>
      <c r="G6" s="19">
        <f t="shared" si="3"/>
        <v>0</v>
      </c>
      <c r="H6" s="19" t="str">
        <f t="shared" si="3"/>
        <v>広島県　三次市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77.92</v>
      </c>
      <c r="P6" s="20">
        <f t="shared" si="3"/>
        <v>6.8</v>
      </c>
      <c r="Q6" s="20">
        <f t="shared" si="3"/>
        <v>100</v>
      </c>
      <c r="R6" s="20">
        <f t="shared" si="3"/>
        <v>2992</v>
      </c>
      <c r="S6" s="20">
        <f t="shared" si="3"/>
        <v>50398</v>
      </c>
      <c r="T6" s="20">
        <f t="shared" si="3"/>
        <v>778.18</v>
      </c>
      <c r="U6" s="20">
        <f t="shared" si="3"/>
        <v>64.760000000000005</v>
      </c>
      <c r="V6" s="20">
        <f t="shared" si="3"/>
        <v>3395</v>
      </c>
      <c r="W6" s="20">
        <f t="shared" si="3"/>
        <v>2.93</v>
      </c>
      <c r="X6" s="20">
        <f t="shared" si="3"/>
        <v>1158.7</v>
      </c>
      <c r="Y6" s="21" t="str">
        <f>IF(Y7="",NA(),Y7)</f>
        <v>-</v>
      </c>
      <c r="Z6" s="21" t="str">
        <f t="shared" ref="Z6:AH6" si="4">IF(Z7="",NA(),Z7)</f>
        <v>-</v>
      </c>
      <c r="AA6" s="21">
        <f t="shared" si="4"/>
        <v>102.16</v>
      </c>
      <c r="AB6" s="21">
        <f t="shared" si="4"/>
        <v>100.1</v>
      </c>
      <c r="AC6" s="21">
        <f t="shared" si="4"/>
        <v>100.02</v>
      </c>
      <c r="AD6" s="21" t="str">
        <f t="shared" si="4"/>
        <v>-</v>
      </c>
      <c r="AE6" s="21" t="str">
        <f t="shared" si="4"/>
        <v>-</v>
      </c>
      <c r="AF6" s="21">
        <f t="shared" si="4"/>
        <v>102.73</v>
      </c>
      <c r="AG6" s="21">
        <f t="shared" si="4"/>
        <v>105.78</v>
      </c>
      <c r="AH6" s="21">
        <f t="shared" si="4"/>
        <v>106.09</v>
      </c>
      <c r="AI6" s="20" t="str">
        <f>IF(AI7="","",IF(AI7="-","【-】","【"&amp;SUBSTITUTE(TEXT(AI7,"#,##0.00"),"-","△")&amp;"】"))</f>
        <v>【105.35】</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94.97</v>
      </c>
      <c r="AR6" s="21">
        <f t="shared" si="5"/>
        <v>63.96</v>
      </c>
      <c r="AS6" s="21">
        <f t="shared" si="5"/>
        <v>69.42</v>
      </c>
      <c r="AT6" s="20" t="str">
        <f>IF(AT7="","",IF(AT7="-","【-】","【"&amp;SUBSTITUTE(TEXT(AT7,"#,##0.00"),"-","△")&amp;"】"))</f>
        <v>【63.89】</v>
      </c>
      <c r="AU6" s="21" t="str">
        <f>IF(AU7="",NA(),AU7)</f>
        <v>-</v>
      </c>
      <c r="AV6" s="21" t="str">
        <f t="shared" ref="AV6:BD6" si="6">IF(AV7="",NA(),AV7)</f>
        <v>-</v>
      </c>
      <c r="AW6" s="21">
        <f t="shared" si="6"/>
        <v>64.3</v>
      </c>
      <c r="AX6" s="21">
        <f t="shared" si="6"/>
        <v>68.989999999999995</v>
      </c>
      <c r="AY6" s="21">
        <f t="shared" si="6"/>
        <v>79.599999999999994</v>
      </c>
      <c r="AZ6" s="21" t="str">
        <f t="shared" si="6"/>
        <v>-</v>
      </c>
      <c r="BA6" s="21" t="str">
        <f t="shared" si="6"/>
        <v>-</v>
      </c>
      <c r="BB6" s="21">
        <f t="shared" si="6"/>
        <v>47.72</v>
      </c>
      <c r="BC6" s="21">
        <f t="shared" si="6"/>
        <v>44.24</v>
      </c>
      <c r="BD6" s="21">
        <f t="shared" si="6"/>
        <v>43.07</v>
      </c>
      <c r="BE6" s="20" t="str">
        <f>IF(BE7="","",IF(BE7="-","【-】","【"&amp;SUBSTITUTE(TEXT(BE7,"#,##0.00"),"-","△")&amp;"】"))</f>
        <v>【44.07】</v>
      </c>
      <c r="BF6" s="21" t="str">
        <f>IF(BF7="",NA(),BF7)</f>
        <v>-</v>
      </c>
      <c r="BG6" s="21" t="str">
        <f t="shared" ref="BG6:BO6" si="7">IF(BG7="",NA(),BG7)</f>
        <v>-</v>
      </c>
      <c r="BH6" s="21">
        <f t="shared" si="7"/>
        <v>1941.58</v>
      </c>
      <c r="BI6" s="21">
        <f t="shared" si="7"/>
        <v>1833.51</v>
      </c>
      <c r="BJ6" s="21">
        <f t="shared" si="7"/>
        <v>1751.15</v>
      </c>
      <c r="BK6" s="21" t="str">
        <f t="shared" si="7"/>
        <v>-</v>
      </c>
      <c r="BL6" s="21" t="str">
        <f t="shared" si="7"/>
        <v>-</v>
      </c>
      <c r="BM6" s="21">
        <f t="shared" si="7"/>
        <v>1206.79</v>
      </c>
      <c r="BN6" s="21">
        <f t="shared" si="7"/>
        <v>1258.43</v>
      </c>
      <c r="BO6" s="21">
        <f t="shared" si="7"/>
        <v>1163.75</v>
      </c>
      <c r="BP6" s="20" t="str">
        <f>IF(BP7="","",IF(BP7="-","【-】","【"&amp;SUBSTITUTE(TEXT(BP7,"#,##0.00"),"-","△")&amp;"】"))</f>
        <v>【1,201.79】</v>
      </c>
      <c r="BQ6" s="21" t="str">
        <f>IF(BQ7="",NA(),BQ7)</f>
        <v>-</v>
      </c>
      <c r="BR6" s="21" t="str">
        <f t="shared" ref="BR6:BZ6" si="8">IF(BR7="",NA(),BR7)</f>
        <v>-</v>
      </c>
      <c r="BS6" s="21">
        <f t="shared" si="8"/>
        <v>55.77</v>
      </c>
      <c r="BT6" s="21">
        <f t="shared" si="8"/>
        <v>50.87</v>
      </c>
      <c r="BU6" s="21">
        <f t="shared" si="8"/>
        <v>51.36</v>
      </c>
      <c r="BV6" s="21" t="str">
        <f t="shared" si="8"/>
        <v>-</v>
      </c>
      <c r="BW6" s="21" t="str">
        <f t="shared" si="8"/>
        <v>-</v>
      </c>
      <c r="BX6" s="21">
        <f t="shared" si="8"/>
        <v>71.84</v>
      </c>
      <c r="BY6" s="21">
        <f t="shared" si="8"/>
        <v>73.36</v>
      </c>
      <c r="BZ6" s="21">
        <f t="shared" si="8"/>
        <v>72.599999999999994</v>
      </c>
      <c r="CA6" s="20" t="str">
        <f>IF(CA7="","",IF(CA7="-","【-】","【"&amp;SUBSTITUTE(TEXT(CA7,"#,##0.00"),"-","△")&amp;"】"))</f>
        <v>【75.31】</v>
      </c>
      <c r="CB6" s="21" t="str">
        <f>IF(CB7="",NA(),CB7)</f>
        <v>-</v>
      </c>
      <c r="CC6" s="21" t="str">
        <f t="shared" ref="CC6:CK6" si="9">IF(CC7="",NA(),CC7)</f>
        <v>-</v>
      </c>
      <c r="CD6" s="21">
        <f t="shared" si="9"/>
        <v>412.49</v>
      </c>
      <c r="CE6" s="21">
        <f t="shared" si="9"/>
        <v>443.13</v>
      </c>
      <c r="CF6" s="21">
        <f t="shared" si="9"/>
        <v>438.61</v>
      </c>
      <c r="CG6" s="21" t="str">
        <f t="shared" si="9"/>
        <v>-</v>
      </c>
      <c r="CH6" s="21" t="str">
        <f t="shared" si="9"/>
        <v>-</v>
      </c>
      <c r="CI6" s="21">
        <f t="shared" si="9"/>
        <v>228.47</v>
      </c>
      <c r="CJ6" s="21">
        <f t="shared" si="9"/>
        <v>224.88</v>
      </c>
      <c r="CK6" s="21">
        <f t="shared" si="9"/>
        <v>228.64</v>
      </c>
      <c r="CL6" s="20" t="str">
        <f>IF(CL7="","",IF(CL7="-","【-】","【"&amp;SUBSTITUTE(TEXT(CL7,"#,##0.00"),"-","△")&amp;"】"))</f>
        <v>【216.39】</v>
      </c>
      <c r="CM6" s="21" t="str">
        <f>IF(CM7="",NA(),CM7)</f>
        <v>-</v>
      </c>
      <c r="CN6" s="21" t="str">
        <f t="shared" ref="CN6:CV6" si="10">IF(CN7="",NA(),CN7)</f>
        <v>-</v>
      </c>
      <c r="CO6" s="21">
        <f t="shared" si="10"/>
        <v>41.24</v>
      </c>
      <c r="CP6" s="21">
        <f t="shared" si="10"/>
        <v>41.96</v>
      </c>
      <c r="CQ6" s="21">
        <f t="shared" si="10"/>
        <v>35.61</v>
      </c>
      <c r="CR6" s="21" t="str">
        <f t="shared" si="10"/>
        <v>-</v>
      </c>
      <c r="CS6" s="21" t="str">
        <f t="shared" si="10"/>
        <v>-</v>
      </c>
      <c r="CT6" s="21">
        <f t="shared" si="10"/>
        <v>42.47</v>
      </c>
      <c r="CU6" s="21">
        <f t="shared" si="10"/>
        <v>42.4</v>
      </c>
      <c r="CV6" s="21">
        <f t="shared" si="10"/>
        <v>42.28</v>
      </c>
      <c r="CW6" s="20" t="str">
        <f>IF(CW7="","",IF(CW7="-","【-】","【"&amp;SUBSTITUTE(TEXT(CW7,"#,##0.00"),"-","△")&amp;"】"))</f>
        <v>【42.57】</v>
      </c>
      <c r="CX6" s="21" t="str">
        <f>IF(CX7="",NA(),CX7)</f>
        <v>-</v>
      </c>
      <c r="CY6" s="21" t="str">
        <f t="shared" ref="CY6:DG6" si="11">IF(CY7="",NA(),CY7)</f>
        <v>-</v>
      </c>
      <c r="CZ6" s="21">
        <f t="shared" si="11"/>
        <v>80.010000000000005</v>
      </c>
      <c r="DA6" s="21">
        <f t="shared" si="11"/>
        <v>80.959999999999994</v>
      </c>
      <c r="DB6" s="21">
        <f t="shared" si="11"/>
        <v>81.709999999999994</v>
      </c>
      <c r="DC6" s="21" t="str">
        <f t="shared" si="11"/>
        <v>-</v>
      </c>
      <c r="DD6" s="21" t="str">
        <f t="shared" si="11"/>
        <v>-</v>
      </c>
      <c r="DE6" s="21">
        <f t="shared" si="11"/>
        <v>83.75</v>
      </c>
      <c r="DF6" s="21">
        <f t="shared" si="11"/>
        <v>84.19</v>
      </c>
      <c r="DG6" s="21">
        <f t="shared" si="11"/>
        <v>84.34</v>
      </c>
      <c r="DH6" s="20" t="str">
        <f>IF(DH7="","",IF(DH7="-","【-】","【"&amp;SUBSTITUTE(TEXT(DH7,"#,##0.00"),"-","△")&amp;"】"))</f>
        <v>【85.24】</v>
      </c>
      <c r="DI6" s="21" t="str">
        <f>IF(DI7="",NA(),DI7)</f>
        <v>-</v>
      </c>
      <c r="DJ6" s="21" t="str">
        <f t="shared" ref="DJ6:DR6" si="12">IF(DJ7="",NA(),DJ7)</f>
        <v>-</v>
      </c>
      <c r="DK6" s="21">
        <f t="shared" si="12"/>
        <v>4.1500000000000004</v>
      </c>
      <c r="DL6" s="21">
        <f t="shared" si="12"/>
        <v>8.3000000000000007</v>
      </c>
      <c r="DM6" s="21">
        <f t="shared" si="12"/>
        <v>12.34</v>
      </c>
      <c r="DN6" s="21" t="str">
        <f t="shared" si="12"/>
        <v>-</v>
      </c>
      <c r="DO6" s="21" t="str">
        <f t="shared" si="12"/>
        <v>-</v>
      </c>
      <c r="DP6" s="21">
        <f t="shared" si="12"/>
        <v>24.68</v>
      </c>
      <c r="DQ6" s="21">
        <f t="shared" si="12"/>
        <v>21.36</v>
      </c>
      <c r="DR6" s="21">
        <f t="shared" si="12"/>
        <v>22.79</v>
      </c>
      <c r="DS6" s="20" t="str">
        <f>IF(DS7="","",IF(DS7="-","【-】","【"&amp;SUBSTITUTE(TEXT(DS7,"#,##0.00"),"-","△")&amp;"】"))</f>
        <v>【25.87】</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8.6199999999999992</v>
      </c>
      <c r="EB6" s="21">
        <f t="shared" si="13"/>
        <v>0.01</v>
      </c>
      <c r="EC6" s="21">
        <f t="shared" si="13"/>
        <v>0.01</v>
      </c>
      <c r="ED6" s="20" t="str">
        <f>IF(ED7="","",IF(ED7="-","【-】","【"&amp;SUBSTITUTE(TEXT(ED7,"#,##0.00"),"-","△")&amp;"】"))</f>
        <v>【0.01】</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0.36</v>
      </c>
      <c r="EM6" s="21">
        <f t="shared" si="14"/>
        <v>0.39</v>
      </c>
      <c r="EN6" s="21">
        <f t="shared" si="14"/>
        <v>0.1</v>
      </c>
      <c r="EO6" s="20" t="str">
        <f>IF(EO7="","",IF(EO7="-","【-】","【"&amp;SUBSTITUTE(TEXT(EO7,"#,##0.00"),"-","△")&amp;"】"))</f>
        <v>【0.15】</v>
      </c>
    </row>
    <row r="7" spans="1:148" s="22" customFormat="1" x14ac:dyDescent="0.15">
      <c r="A7" s="14"/>
      <c r="B7" s="23">
        <v>2021</v>
      </c>
      <c r="C7" s="23">
        <v>342092</v>
      </c>
      <c r="D7" s="23">
        <v>46</v>
      </c>
      <c r="E7" s="23">
        <v>17</v>
      </c>
      <c r="F7" s="23">
        <v>4</v>
      </c>
      <c r="G7" s="23">
        <v>0</v>
      </c>
      <c r="H7" s="23" t="s">
        <v>96</v>
      </c>
      <c r="I7" s="23" t="s">
        <v>97</v>
      </c>
      <c r="J7" s="23" t="s">
        <v>98</v>
      </c>
      <c r="K7" s="23" t="s">
        <v>99</v>
      </c>
      <c r="L7" s="23" t="s">
        <v>100</v>
      </c>
      <c r="M7" s="23" t="s">
        <v>101</v>
      </c>
      <c r="N7" s="24" t="s">
        <v>102</v>
      </c>
      <c r="O7" s="24">
        <v>77.92</v>
      </c>
      <c r="P7" s="24">
        <v>6.8</v>
      </c>
      <c r="Q7" s="24">
        <v>100</v>
      </c>
      <c r="R7" s="24">
        <v>2992</v>
      </c>
      <c r="S7" s="24">
        <v>50398</v>
      </c>
      <c r="T7" s="24">
        <v>778.18</v>
      </c>
      <c r="U7" s="24">
        <v>64.760000000000005</v>
      </c>
      <c r="V7" s="24">
        <v>3395</v>
      </c>
      <c r="W7" s="24">
        <v>2.93</v>
      </c>
      <c r="X7" s="24">
        <v>1158.7</v>
      </c>
      <c r="Y7" s="24" t="s">
        <v>102</v>
      </c>
      <c r="Z7" s="24" t="s">
        <v>102</v>
      </c>
      <c r="AA7" s="24">
        <v>102.16</v>
      </c>
      <c r="AB7" s="24">
        <v>100.1</v>
      </c>
      <c r="AC7" s="24">
        <v>100.02</v>
      </c>
      <c r="AD7" s="24" t="s">
        <v>102</v>
      </c>
      <c r="AE7" s="24" t="s">
        <v>102</v>
      </c>
      <c r="AF7" s="24">
        <v>102.73</v>
      </c>
      <c r="AG7" s="24">
        <v>105.78</v>
      </c>
      <c r="AH7" s="24">
        <v>106.09</v>
      </c>
      <c r="AI7" s="24">
        <v>105.35</v>
      </c>
      <c r="AJ7" s="24" t="s">
        <v>102</v>
      </c>
      <c r="AK7" s="24" t="s">
        <v>102</v>
      </c>
      <c r="AL7" s="24">
        <v>0</v>
      </c>
      <c r="AM7" s="24">
        <v>0</v>
      </c>
      <c r="AN7" s="24">
        <v>0</v>
      </c>
      <c r="AO7" s="24" t="s">
        <v>102</v>
      </c>
      <c r="AP7" s="24" t="s">
        <v>102</v>
      </c>
      <c r="AQ7" s="24">
        <v>94.97</v>
      </c>
      <c r="AR7" s="24">
        <v>63.96</v>
      </c>
      <c r="AS7" s="24">
        <v>69.42</v>
      </c>
      <c r="AT7" s="24">
        <v>63.89</v>
      </c>
      <c r="AU7" s="24" t="s">
        <v>102</v>
      </c>
      <c r="AV7" s="24" t="s">
        <v>102</v>
      </c>
      <c r="AW7" s="24">
        <v>64.3</v>
      </c>
      <c r="AX7" s="24">
        <v>68.989999999999995</v>
      </c>
      <c r="AY7" s="24">
        <v>79.599999999999994</v>
      </c>
      <c r="AZ7" s="24" t="s">
        <v>102</v>
      </c>
      <c r="BA7" s="24" t="s">
        <v>102</v>
      </c>
      <c r="BB7" s="24">
        <v>47.72</v>
      </c>
      <c r="BC7" s="24">
        <v>44.24</v>
      </c>
      <c r="BD7" s="24">
        <v>43.07</v>
      </c>
      <c r="BE7" s="24">
        <v>44.07</v>
      </c>
      <c r="BF7" s="24" t="s">
        <v>102</v>
      </c>
      <c r="BG7" s="24" t="s">
        <v>102</v>
      </c>
      <c r="BH7" s="24">
        <v>1941.58</v>
      </c>
      <c r="BI7" s="24">
        <v>1833.51</v>
      </c>
      <c r="BJ7" s="24">
        <v>1751.15</v>
      </c>
      <c r="BK7" s="24" t="s">
        <v>102</v>
      </c>
      <c r="BL7" s="24" t="s">
        <v>102</v>
      </c>
      <c r="BM7" s="24">
        <v>1206.79</v>
      </c>
      <c r="BN7" s="24">
        <v>1258.43</v>
      </c>
      <c r="BO7" s="24">
        <v>1163.75</v>
      </c>
      <c r="BP7" s="24">
        <v>1201.79</v>
      </c>
      <c r="BQ7" s="24" t="s">
        <v>102</v>
      </c>
      <c r="BR7" s="24" t="s">
        <v>102</v>
      </c>
      <c r="BS7" s="24">
        <v>55.77</v>
      </c>
      <c r="BT7" s="24">
        <v>50.87</v>
      </c>
      <c r="BU7" s="24">
        <v>51.36</v>
      </c>
      <c r="BV7" s="24" t="s">
        <v>102</v>
      </c>
      <c r="BW7" s="24" t="s">
        <v>102</v>
      </c>
      <c r="BX7" s="24">
        <v>71.84</v>
      </c>
      <c r="BY7" s="24">
        <v>73.36</v>
      </c>
      <c r="BZ7" s="24">
        <v>72.599999999999994</v>
      </c>
      <c r="CA7" s="24">
        <v>75.31</v>
      </c>
      <c r="CB7" s="24" t="s">
        <v>102</v>
      </c>
      <c r="CC7" s="24" t="s">
        <v>102</v>
      </c>
      <c r="CD7" s="24">
        <v>412.49</v>
      </c>
      <c r="CE7" s="24">
        <v>443.13</v>
      </c>
      <c r="CF7" s="24">
        <v>438.61</v>
      </c>
      <c r="CG7" s="24" t="s">
        <v>102</v>
      </c>
      <c r="CH7" s="24" t="s">
        <v>102</v>
      </c>
      <c r="CI7" s="24">
        <v>228.47</v>
      </c>
      <c r="CJ7" s="24">
        <v>224.88</v>
      </c>
      <c r="CK7" s="24">
        <v>228.64</v>
      </c>
      <c r="CL7" s="24">
        <v>216.39</v>
      </c>
      <c r="CM7" s="24" t="s">
        <v>102</v>
      </c>
      <c r="CN7" s="24" t="s">
        <v>102</v>
      </c>
      <c r="CO7" s="24">
        <v>41.24</v>
      </c>
      <c r="CP7" s="24">
        <v>41.96</v>
      </c>
      <c r="CQ7" s="24">
        <v>35.61</v>
      </c>
      <c r="CR7" s="24" t="s">
        <v>102</v>
      </c>
      <c r="CS7" s="24" t="s">
        <v>102</v>
      </c>
      <c r="CT7" s="24">
        <v>42.47</v>
      </c>
      <c r="CU7" s="24">
        <v>42.4</v>
      </c>
      <c r="CV7" s="24">
        <v>42.28</v>
      </c>
      <c r="CW7" s="24">
        <v>42.57</v>
      </c>
      <c r="CX7" s="24" t="s">
        <v>102</v>
      </c>
      <c r="CY7" s="24" t="s">
        <v>102</v>
      </c>
      <c r="CZ7" s="24">
        <v>80.010000000000005</v>
      </c>
      <c r="DA7" s="24">
        <v>80.959999999999994</v>
      </c>
      <c r="DB7" s="24">
        <v>81.709999999999994</v>
      </c>
      <c r="DC7" s="24" t="s">
        <v>102</v>
      </c>
      <c r="DD7" s="24" t="s">
        <v>102</v>
      </c>
      <c r="DE7" s="24">
        <v>83.75</v>
      </c>
      <c r="DF7" s="24">
        <v>84.19</v>
      </c>
      <c r="DG7" s="24">
        <v>84.34</v>
      </c>
      <c r="DH7" s="24">
        <v>85.24</v>
      </c>
      <c r="DI7" s="24" t="s">
        <v>102</v>
      </c>
      <c r="DJ7" s="24" t="s">
        <v>102</v>
      </c>
      <c r="DK7" s="24">
        <v>4.1500000000000004</v>
      </c>
      <c r="DL7" s="24">
        <v>8.3000000000000007</v>
      </c>
      <c r="DM7" s="24">
        <v>12.34</v>
      </c>
      <c r="DN7" s="24" t="s">
        <v>102</v>
      </c>
      <c r="DO7" s="24" t="s">
        <v>102</v>
      </c>
      <c r="DP7" s="24">
        <v>24.68</v>
      </c>
      <c r="DQ7" s="24">
        <v>21.36</v>
      </c>
      <c r="DR7" s="24">
        <v>22.79</v>
      </c>
      <c r="DS7" s="24">
        <v>25.87</v>
      </c>
      <c r="DT7" s="24" t="s">
        <v>102</v>
      </c>
      <c r="DU7" s="24" t="s">
        <v>102</v>
      </c>
      <c r="DV7" s="24">
        <v>0</v>
      </c>
      <c r="DW7" s="24">
        <v>0</v>
      </c>
      <c r="DX7" s="24">
        <v>0</v>
      </c>
      <c r="DY7" s="24" t="s">
        <v>102</v>
      </c>
      <c r="DZ7" s="24" t="s">
        <v>102</v>
      </c>
      <c r="EA7" s="24">
        <v>8.6199999999999992</v>
      </c>
      <c r="EB7" s="24">
        <v>0.01</v>
      </c>
      <c r="EC7" s="24">
        <v>0.01</v>
      </c>
      <c r="ED7" s="24">
        <v>0.01</v>
      </c>
      <c r="EE7" s="24" t="s">
        <v>102</v>
      </c>
      <c r="EF7" s="24" t="s">
        <v>102</v>
      </c>
      <c r="EG7" s="24">
        <v>0</v>
      </c>
      <c r="EH7" s="24">
        <v>0</v>
      </c>
      <c r="EI7" s="24">
        <v>0</v>
      </c>
      <c r="EJ7" s="24" t="s">
        <v>102</v>
      </c>
      <c r="EK7" s="24" t="s">
        <v>102</v>
      </c>
      <c r="EL7" s="24">
        <v>0.36</v>
      </c>
      <c r="EM7" s="24">
        <v>0.39</v>
      </c>
      <c r="EN7" s="24">
        <v>0.1</v>
      </c>
      <c r="EO7" s="24">
        <v>0.15</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8" x14ac:dyDescent="0.15">
      <c r="B11">
        <v>4</v>
      </c>
      <c r="C11">
        <v>3</v>
      </c>
      <c r="D11">
        <v>2</v>
      </c>
      <c r="E11">
        <v>1</v>
      </c>
      <c r="F11">
        <v>0</v>
      </c>
      <c r="G11" t="s">
        <v>108</v>
      </c>
    </row>
    <row r="12" spans="1:148" x14ac:dyDescent="0.15">
      <c r="B12">
        <v>1</v>
      </c>
      <c r="C12">
        <v>1</v>
      </c>
      <c r="D12">
        <v>1</v>
      </c>
      <c r="E12">
        <v>2</v>
      </c>
      <c r="F12">
        <v>3</v>
      </c>
      <c r="G12" t="s">
        <v>109</v>
      </c>
    </row>
    <row r="13" spans="1:148" x14ac:dyDescent="0.15">
      <c r="B13" t="s">
        <v>110</v>
      </c>
      <c r="C13" t="s">
        <v>110</v>
      </c>
      <c r="D13" t="s">
        <v>111</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k.sakamoto1146</cp:lastModifiedBy>
  <dcterms:created xsi:type="dcterms:W3CDTF">2022-12-01T01:30:41Z</dcterms:created>
  <dcterms:modified xsi:type="dcterms:W3CDTF">2023-01-24T09:37:29Z</dcterms:modified>
  <cp:category/>
</cp:coreProperties>
</file>