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5.1 経営比較分析提出\"/>
    </mc:Choice>
  </mc:AlternateContent>
  <xr:revisionPtr revIDLastSave="0" documentId="13_ncr:1_{CA75FDAF-8037-44AD-9134-E0FC99D236AC}" xr6:coauthVersionLast="36" xr6:coauthVersionMax="36" xr10:uidLastSave="{00000000-0000-0000-0000-000000000000}"/>
  <workbookProtection workbookAlgorithmName="SHA-512" workbookHashValue="qmhT89Icq8PyV49Z1uWf8bRENAm/FqIBhVIwr59LdJFq/UuyffAc18DEkIKXfIgisN1QXFKYS0n/WwJdTkxDLw==" workbookSaltValue="NFKSufV4ijgQpXOE4BcOpw=="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AT8" i="4" s="1"/>
  <c r="S6" i="5"/>
  <c r="R6" i="5"/>
  <c r="AD10" i="4" s="1"/>
  <c r="Q6" i="5"/>
  <c r="P6" i="5"/>
  <c r="P10" i="4" s="1"/>
  <c r="O6" i="5"/>
  <c r="N6" i="5"/>
  <c r="B10" i="4" s="1"/>
  <c r="M6" i="5"/>
  <c r="L6" i="5"/>
  <c r="W8" i="4" s="1"/>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I85" i="4"/>
  <c r="G85" i="4"/>
  <c r="E85" i="4"/>
  <c r="BB10" i="4"/>
  <c r="AT10" i="4"/>
  <c r="W10" i="4"/>
  <c r="I10" i="4"/>
  <c r="BB8" i="4"/>
  <c r="AL8" i="4"/>
  <c r="AD8" i="4"/>
  <c r="P8" i="4"/>
  <c r="B8" i="4"/>
  <c r="B6"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<sst xmlns="http://schemas.openxmlformats.org/spreadsheetml/2006/main" count="297" uniqueCount="116">
  <si>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</si>
  <si>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</si>
  <si>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</si>
  <si>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</si>
  <si>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</si>
  <si>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</si>
  <si>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</si>
  <si>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</si>
  <si>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</si>
  <si>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</si>
  <si>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</si>
  <si>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</si>
  <si>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</si>
  <si>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</si>
  <si>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</si>
  <si>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</si>
  <si>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</si>
  <si>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</si>
  <si>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</si>
  <si>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</si>
  <si>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</si>
  <si>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</si>
  <si>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</si>
  <si>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</si>
  <si>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</si>
  <si>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</si>
  <si>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</si>
  <si>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</si>
  <si>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</si>
  <si>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</si>
  <si>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</si>
  <si>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</si>
  <si>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</si>
  <si>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</si>
  <si>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</si>
  <si>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</si>
  <si>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</si>
  <si>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</si>
  <si>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</si>
  <si>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</si>
  <si>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</si>
  <si>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</si>
  <si>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</si>
  <si>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</si>
  <si>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</si>
  <si>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</si>
  <si>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</si>
  <si>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</si>
  <si>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</si>
  <si>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</si>
  <si>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</si>
  <si>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</si>
  <si>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</si>
  <si>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</si>
  <si>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</si>
  <si>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</si>
  <si>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</si>
  <si>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</si>
  <si>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</si>
  <si>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</si>
  <si>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</si>
  <si>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</si>
  <si>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</si>
  <si>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</si>
  <si>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</si>
  <si>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</si>
  <si>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</si>
  <si>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</si>
  <si>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</si>
  <si>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</si>
  <si>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</si>
  <si>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</si>
  <si>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</si>
  <si>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</si>
  <si>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</si>
  <si>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</si>
  <si>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</si>
  <si>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</si>
  <si>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</si>
  <si>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</si>
  <si>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</si>
  <si>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</si>
  <si>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</si>
  <si>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</si>
  <si>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</si>
  <si>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</si>
  <si>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</si>
  <si>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</si>
  <si>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</si>
  <si>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</si>
  <si>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</si>
  <si>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</si>
  <si>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</si>
  <si>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</si>
  <si>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</si>
  <si>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</si>
  <si>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</si>
  <si>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</si>
  <si>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</si>
  <si>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</si>
  <si>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</si>
  <si>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</si>
  <si>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</si>
  <si>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</si>
  <si>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</si>
  <si>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</si>
  <si>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</si>
  <si>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</si>
  <si>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</si>
  <si>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</si>
  <si>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</si>
  <si>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</si>
  <si>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</si>
  <si>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最も早い供用開始が平成11年で、管渠工事後24年程度と耐用年数の半分に達していない。</t>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</si>
  <si>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
会計については，令和２年度より公営企業会計に移行（一部適用）したことにより経営状況の明確化を図り，計画的な事業展開に努める。</t>
    <phoneticPr fontId="4"/>
  </si>
  <si>
    <t>　当市の下水道事業は，令和２年度から公営企業会計に移行したため，各項目の数値については令和２年度からとなっている。
　経常収支比率は，単年度収支が黒字であることを示す100％を上回っており健全性を保っている。
　流動比率は26.82%と100％を大きく下回っているが、流動負債には建設改良費等に充てられた企業債が含まれている。この財源により整備された施設について、償還の原資を使用料収入等により得ることを見込んでおり，未払いを含め支払いに問題が生じる見込みはない。
 企業債残高対事業規模比率は類似団体と比べて低い状況である。今後も、企業債残高を考慮に入れた適正な投資を行う必要がある。
　経費回収率は類似団体より19.19ポイント高いが、100％を下回っている。また、汚水処理原価は209.00円で、非常に高い数値のため、適正な使用料収入の確保及び汚水処理費の削減に努めなければならい。
　水洗化率は100％未満であるため、水洗化率の向上の取り組みが必要である。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</si>
</sst>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F295-4506-A1AD-D11AFC78433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0.32</c:v>
                </c:pt>
                <c:pt idx="4">
                  <c:v>0.1</c:v>
                </c:pt>
              </c:numCache>
            </c:numRef>
          </c:val>
          <c:smooth val="0"/>
          <c:extLst>
            <c:ext xmlns:c16="http://schemas.microsoft.com/office/drawing/2014/chart" uri="{C3380CC4-5D6E-409C-BE32-E72D297353CC}">
              <c16:uniqueId val="{00000001-F295-4506-A1AD-D11AFC78433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45.44</c:v>
                </c:pt>
                <c:pt idx="4">
                  <c:v>44.99</c:v>
                </c:pt>
              </c:numCache>
            </c:numRef>
          </c:val>
          <c:extLst>
            <c:ext xmlns:c16="http://schemas.microsoft.com/office/drawing/2014/chart" uri="{C3380CC4-5D6E-409C-BE32-E72D297353CC}">
              <c16:uniqueId val="{00000000-C951-4BEA-AD40-F1087597654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49.47</c:v>
                </c:pt>
                <c:pt idx="4">
                  <c:v>48.19</c:v>
                </c:pt>
              </c:numCache>
            </c:numRef>
          </c:val>
          <c:smooth val="0"/>
          <c:extLst>
            <c:ext xmlns:c16="http://schemas.microsoft.com/office/drawing/2014/chart" uri="{C3380CC4-5D6E-409C-BE32-E72D297353CC}">
              <c16:uniqueId val="{00000001-C951-4BEA-AD40-F1087597654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94.5</c:v>
                </c:pt>
                <c:pt idx="4">
                  <c:v>94.75</c:v>
                </c:pt>
              </c:numCache>
            </c:numRef>
          </c:val>
          <c:extLst>
            <c:ext xmlns:c16="http://schemas.microsoft.com/office/drawing/2014/chart" uri="{C3380CC4-5D6E-409C-BE32-E72D297353CC}">
              <c16:uniqueId val="{00000000-0213-4353-BC0C-0AAD611F08F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82.06</c:v>
                </c:pt>
                <c:pt idx="4">
                  <c:v>82.26</c:v>
                </c:pt>
              </c:numCache>
            </c:numRef>
          </c:val>
          <c:smooth val="0"/>
          <c:extLst>
            <c:ext xmlns:c16="http://schemas.microsoft.com/office/drawing/2014/chart" uri="{C3380CC4-5D6E-409C-BE32-E72D297353CC}">
              <c16:uniqueId val="{00000001-0213-4353-BC0C-0AAD611F08F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109.64</c:v>
                </c:pt>
                <c:pt idx="4">
                  <c:v>101.6</c:v>
                </c:pt>
              </c:numCache>
            </c:numRef>
          </c:val>
          <c:extLst>
            <c:ext xmlns:c16="http://schemas.microsoft.com/office/drawing/2014/chart" uri="{C3380CC4-5D6E-409C-BE32-E72D297353CC}">
              <c16:uniqueId val="{00000000-B081-4A98-8FAB-B7F39127DD6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107.81</c:v>
                </c:pt>
                <c:pt idx="4">
                  <c:v>107.54</c:v>
                </c:pt>
              </c:numCache>
            </c:numRef>
          </c:val>
          <c:smooth val="0"/>
          <c:extLst>
            <c:ext xmlns:c16="http://schemas.microsoft.com/office/drawing/2014/chart" uri="{C3380CC4-5D6E-409C-BE32-E72D297353CC}">
              <c16:uniqueId val="{00000001-B081-4A98-8FAB-B7F39127DD6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42.18</c:v>
                </c:pt>
                <c:pt idx="4">
                  <c:v>44</c:v>
                </c:pt>
              </c:numCache>
            </c:numRef>
          </c:val>
          <c:extLst>
            <c:ext xmlns:c16="http://schemas.microsoft.com/office/drawing/2014/chart" uri="{C3380CC4-5D6E-409C-BE32-E72D297353CC}">
              <c16:uniqueId val="{00000000-C041-45A1-819E-E4729162720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19.93</c:v>
                </c:pt>
                <c:pt idx="4">
                  <c:v>21.94</c:v>
                </c:pt>
              </c:numCache>
            </c:numRef>
          </c:val>
          <c:smooth val="0"/>
          <c:extLst>
            <c:ext xmlns:c16="http://schemas.microsoft.com/office/drawing/2014/chart" uri="{C3380CC4-5D6E-409C-BE32-E72D297353CC}">
              <c16:uniqueId val="{00000001-C041-45A1-819E-E4729162720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0EEC-4C8B-B423-CC59A923F4E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0EEC-4C8B-B423-CC59A923F4E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25AE-40F9-A33D-7B668060810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18.2</c:v>
                </c:pt>
                <c:pt idx="4">
                  <c:v>19.059999999999999</c:v>
                </c:pt>
              </c:numCache>
            </c:numRef>
          </c:val>
          <c:smooth val="0"/>
          <c:extLst>
            <c:ext xmlns:c16="http://schemas.microsoft.com/office/drawing/2014/chart" uri="{C3380CC4-5D6E-409C-BE32-E72D297353CC}">
              <c16:uniqueId val="{00000001-25AE-40F9-A33D-7B668060810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47.4</c:v>
                </c:pt>
                <c:pt idx="4">
                  <c:v>26.82</c:v>
                </c:pt>
              </c:numCache>
            </c:numRef>
          </c:val>
          <c:extLst>
            <c:ext xmlns:c16="http://schemas.microsoft.com/office/drawing/2014/chart" uri="{C3380CC4-5D6E-409C-BE32-E72D297353CC}">
              <c16:uniqueId val="{00000000-BBAD-4128-9121-7F0B66C2BA9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48.56</c:v>
                </c:pt>
                <c:pt idx="4">
                  <c:v>47.58</c:v>
                </c:pt>
              </c:numCache>
            </c:numRef>
          </c:val>
          <c:smooth val="0"/>
          <c:extLst>
            <c:ext xmlns:c16="http://schemas.microsoft.com/office/drawing/2014/chart" uri="{C3380CC4-5D6E-409C-BE32-E72D297353CC}">
              <c16:uniqueId val="{00000001-BBAD-4128-9121-7F0B66C2BA9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312.18</c:v>
                </c:pt>
                <c:pt idx="4">
                  <c:v>220.49</c:v>
                </c:pt>
              </c:numCache>
            </c:numRef>
          </c:val>
          <c:extLst>
            <c:ext xmlns:c16="http://schemas.microsoft.com/office/drawing/2014/chart" uri="{C3380CC4-5D6E-409C-BE32-E72D297353CC}">
              <c16:uniqueId val="{00000000-2941-47AE-96B3-4A8D3C4089E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1245.0999999999999</c:v>
                </c:pt>
                <c:pt idx="4">
                  <c:v>1108.8</c:v>
                </c:pt>
              </c:numCache>
            </c:numRef>
          </c:val>
          <c:smooth val="0"/>
          <c:extLst>
            <c:ext xmlns:c16="http://schemas.microsoft.com/office/drawing/2014/chart" uri="{C3380CC4-5D6E-409C-BE32-E72D297353CC}">
              <c16:uniqueId val="{00000001-2941-47AE-96B3-4A8D3C4089E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98.96</c:v>
                </c:pt>
                <c:pt idx="4">
                  <c:v>98.82</c:v>
                </c:pt>
              </c:numCache>
            </c:numRef>
          </c:val>
          <c:extLst>
            <c:ext xmlns:c16="http://schemas.microsoft.com/office/drawing/2014/chart" uri="{C3380CC4-5D6E-409C-BE32-E72D297353CC}">
              <c16:uniqueId val="{00000000-C3B7-4C6B-814A-F324F013B43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79.77</c:v>
                </c:pt>
                <c:pt idx="4">
                  <c:v>79.63</c:v>
                </c:pt>
              </c:numCache>
            </c:numRef>
          </c:val>
          <c:smooth val="0"/>
          <c:extLst>
            <c:ext xmlns:c16="http://schemas.microsoft.com/office/drawing/2014/chart" uri="{C3380CC4-5D6E-409C-BE32-E72D297353CC}">
              <c16:uniqueId val="{00000001-C3B7-4C6B-814A-F324F013B43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208.7</c:v>
                </c:pt>
                <c:pt idx="4">
                  <c:v>209</c:v>
                </c:pt>
              </c:numCache>
            </c:numRef>
          </c:val>
          <c:extLst>
            <c:ext xmlns:c16="http://schemas.microsoft.com/office/drawing/2014/chart" uri="{C3380CC4-5D6E-409C-BE32-E72D297353CC}">
              <c16:uniqueId val="{00000000-D482-4748-AF40-4FCFFB22607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214.56</c:v>
                </c:pt>
                <c:pt idx="4">
                  <c:v>213.66</c:v>
                </c:pt>
              </c:numCache>
            </c:numRef>
          </c:val>
          <c:smooth val="0"/>
          <c:extLst>
            <c:ext xmlns:c16="http://schemas.microsoft.com/office/drawing/2014/chart" uri="{C3380CC4-5D6E-409C-BE32-E72D297353CC}">
              <c16:uniqueId val="{00000001-D482-4748-AF40-4FCFFB22607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広島県　庄原市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Cd2</v>
      </c>
      <c r="X8" s="66"/>
      <c r="Y8" s="66"/>
      <c r="Z8" s="66"/>
      <c r="AA8" s="66"/>
      <c r="AB8" s="66"/>
      <c r="AC8" s="66"/>
      <c r="AD8" s="67" t="str">
        <f>データ!$M$6</f>
        <v>非設置</v>
      </c>
      <c r="AE8" s="67"/>
      <c r="AF8" s="67"/>
      <c r="AG8" s="67"/>
      <c r="AH8" s="67"/>
      <c r="AI8" s="67"/>
      <c r="AJ8" s="67"/>
      <c r="AK8" s="3"/>
      <c r="AL8" s="55">
        <f>データ!S6</f>
        <v>33368</v>
      </c>
      <c r="AM8" s="55"/>
      <c r="AN8" s="55"/>
      <c r="AO8" s="55"/>
      <c r="AP8" s="55"/>
      <c r="AQ8" s="55"/>
      <c r="AR8" s="55"/>
      <c r="AS8" s="55"/>
      <c r="AT8" s="54">
        <f>データ!T6</f>
        <v>1246.49</v>
      </c>
      <c r="AU8" s="54"/>
      <c r="AV8" s="54"/>
      <c r="AW8" s="54"/>
      <c r="AX8" s="54"/>
      <c r="AY8" s="54"/>
      <c r="AZ8" s="54"/>
      <c r="BA8" s="54"/>
      <c r="BB8" s="54">
        <f>データ!U6</f>
        <v>26.77</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71.91</v>
      </c>
      <c r="J10" s="54"/>
      <c r="K10" s="54"/>
      <c r="L10" s="54"/>
      <c r="M10" s="54"/>
      <c r="N10" s="54"/>
      <c r="O10" s="54"/>
      <c r="P10" s="54">
        <f>データ!P6</f>
        <v>33.700000000000003</v>
      </c>
      <c r="Q10" s="54"/>
      <c r="R10" s="54"/>
      <c r="S10" s="54"/>
      <c r="T10" s="54"/>
      <c r="U10" s="54"/>
      <c r="V10" s="54"/>
      <c r="W10" s="54">
        <f>データ!Q6</f>
        <v>91.3</v>
      </c>
      <c r="X10" s="54"/>
      <c r="Y10" s="54"/>
      <c r="Z10" s="54"/>
      <c r="AA10" s="54"/>
      <c r="AB10" s="54"/>
      <c r="AC10" s="54"/>
      <c r="AD10" s="55">
        <f>データ!R6</f>
        <v>3841</v>
      </c>
      <c r="AE10" s="55"/>
      <c r="AF10" s="55"/>
      <c r="AG10" s="55"/>
      <c r="AH10" s="55"/>
      <c r="AI10" s="55"/>
      <c r="AJ10" s="55"/>
      <c r="AK10" s="2"/>
      <c r="AL10" s="55">
        <f>データ!V6</f>
        <v>11151</v>
      </c>
      <c r="AM10" s="55"/>
      <c r="AN10" s="55"/>
      <c r="AO10" s="55"/>
      <c r="AP10" s="55"/>
      <c r="AQ10" s="55"/>
      <c r="AR10" s="55"/>
      <c r="AS10" s="55"/>
      <c r="AT10" s="54">
        <f>データ!W6</f>
        <v>5.92</v>
      </c>
      <c r="AU10" s="54"/>
      <c r="AV10" s="54"/>
      <c r="AW10" s="54"/>
      <c r="AX10" s="54"/>
      <c r="AY10" s="54"/>
      <c r="AZ10" s="54"/>
      <c r="BA10" s="54"/>
      <c r="BB10" s="54">
        <f>データ!X6</f>
        <v>1883.61</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SnjtvZuVToEQGBCBQufw98e5fNVxDdb7IatBg8S0H/8nWpkPdId02uXmPmkC44uPI8LMvcPZMdeW7AUe4GwczA==" saltValue="74gsDc9XYey8/MhEwO5Rw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342106</v>
      </c>
      <c r="D6" s="19">
        <f t="shared" si="3"/>
        <v>46</v>
      </c>
      <c r="E6" s="19">
        <f t="shared" si="3"/>
        <v>17</v>
      </c>
      <c r="F6" s="19">
        <f t="shared" si="3"/>
        <v>1</v>
      </c>
      <c r="G6" s="19">
        <f t="shared" si="3"/>
        <v>0</v>
      </c>
      <c r="H6" s="19" t="str">
        <f t="shared" si="3"/>
        <v>広島県　庄原市</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71.91</v>
      </c>
      <c r="P6" s="20">
        <f t="shared" si="3"/>
        <v>33.700000000000003</v>
      </c>
      <c r="Q6" s="20">
        <f t="shared" si="3"/>
        <v>91.3</v>
      </c>
      <c r="R6" s="20">
        <f t="shared" si="3"/>
        <v>3841</v>
      </c>
      <c r="S6" s="20">
        <f t="shared" si="3"/>
        <v>33368</v>
      </c>
      <c r="T6" s="20">
        <f t="shared" si="3"/>
        <v>1246.49</v>
      </c>
      <c r="U6" s="20">
        <f t="shared" si="3"/>
        <v>26.77</v>
      </c>
      <c r="V6" s="20">
        <f t="shared" si="3"/>
        <v>11151</v>
      </c>
      <c r="W6" s="20">
        <f t="shared" si="3"/>
        <v>5.92</v>
      </c>
      <c r="X6" s="20">
        <f t="shared" si="3"/>
        <v>1883.61</v>
      </c>
      <c r="Y6" s="21" t="str">
        <f>IF(Y7="",NA(),Y7)</f>
        <v>-</v>
      </c>
      <c r="Z6" s="21" t="str">
        <f t="shared" ref="Z6:AH6" si="4">IF(Z7="",NA(),Z7)</f>
        <v>-</v>
      </c>
      <c r="AA6" s="21" t="str">
        <f t="shared" si="4"/>
        <v>-</v>
      </c>
      <c r="AB6" s="21">
        <f t="shared" si="4"/>
        <v>109.64</v>
      </c>
      <c r="AC6" s="21">
        <f t="shared" si="4"/>
        <v>101.6</v>
      </c>
      <c r="AD6" s="21" t="str">
        <f t="shared" si="4"/>
        <v>-</v>
      </c>
      <c r="AE6" s="21" t="str">
        <f t="shared" si="4"/>
        <v>-</v>
      </c>
      <c r="AF6" s="21" t="str">
        <f t="shared" si="4"/>
        <v>-</v>
      </c>
      <c r="AG6" s="21">
        <f t="shared" si="4"/>
        <v>107.81</v>
      </c>
      <c r="AH6" s="21">
        <f t="shared" si="4"/>
        <v>107.54</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18.2</v>
      </c>
      <c r="AS6" s="21">
        <f t="shared" si="5"/>
        <v>19.059999999999999</v>
      </c>
      <c r="AT6" s="20" t="str">
        <f>IF(AT7="","",IF(AT7="-","【-】","【"&amp;SUBSTITUTE(TEXT(AT7,"#,##0.00"),"-","△")&amp;"】"))</f>
        <v>【3.09】</v>
      </c>
      <c r="AU6" s="21" t="str">
        <f>IF(AU7="",NA(),AU7)</f>
        <v>-</v>
      </c>
      <c r="AV6" s="21" t="str">
        <f t="shared" ref="AV6:BD6" si="6">IF(AV7="",NA(),AV7)</f>
        <v>-</v>
      </c>
      <c r="AW6" s="21" t="str">
        <f t="shared" si="6"/>
        <v>-</v>
      </c>
      <c r="AX6" s="21">
        <f t="shared" si="6"/>
        <v>47.4</v>
      </c>
      <c r="AY6" s="21">
        <f t="shared" si="6"/>
        <v>26.82</v>
      </c>
      <c r="AZ6" s="21" t="str">
        <f t="shared" si="6"/>
        <v>-</v>
      </c>
      <c r="BA6" s="21" t="str">
        <f t="shared" si="6"/>
        <v>-</v>
      </c>
      <c r="BB6" s="21" t="str">
        <f t="shared" si="6"/>
        <v>-</v>
      </c>
      <c r="BC6" s="21">
        <f t="shared" si="6"/>
        <v>48.56</v>
      </c>
      <c r="BD6" s="21">
        <f t="shared" si="6"/>
        <v>47.58</v>
      </c>
      <c r="BE6" s="20" t="str">
        <f>IF(BE7="","",IF(BE7="-","【-】","【"&amp;SUBSTITUTE(TEXT(BE7,"#,##0.00"),"-","△")&amp;"】"))</f>
        <v>【71.39】</v>
      </c>
      <c r="BF6" s="21" t="str">
        <f>IF(BF7="",NA(),BF7)</f>
        <v>-</v>
      </c>
      <c r="BG6" s="21" t="str">
        <f t="shared" ref="BG6:BO6" si="7">IF(BG7="",NA(),BG7)</f>
        <v>-</v>
      </c>
      <c r="BH6" s="21" t="str">
        <f t="shared" si="7"/>
        <v>-</v>
      </c>
      <c r="BI6" s="21">
        <f t="shared" si="7"/>
        <v>312.18</v>
      </c>
      <c r="BJ6" s="21">
        <f t="shared" si="7"/>
        <v>220.49</v>
      </c>
      <c r="BK6" s="21" t="str">
        <f t="shared" si="7"/>
        <v>-</v>
      </c>
      <c r="BL6" s="21" t="str">
        <f t="shared" si="7"/>
        <v>-</v>
      </c>
      <c r="BM6" s="21" t="str">
        <f t="shared" si="7"/>
        <v>-</v>
      </c>
      <c r="BN6" s="21">
        <f t="shared" si="7"/>
        <v>1245.0999999999999</v>
      </c>
      <c r="BO6" s="21">
        <f t="shared" si="7"/>
        <v>1108.8</v>
      </c>
      <c r="BP6" s="20" t="str">
        <f>IF(BP7="","",IF(BP7="-","【-】","【"&amp;SUBSTITUTE(TEXT(BP7,"#,##0.00"),"-","△")&amp;"】"))</f>
        <v>【669.11】</v>
      </c>
      <c r="BQ6" s="21" t="str">
        <f>IF(BQ7="",NA(),BQ7)</f>
        <v>-</v>
      </c>
      <c r="BR6" s="21" t="str">
        <f t="shared" ref="BR6:BZ6" si="8">IF(BR7="",NA(),BR7)</f>
        <v>-</v>
      </c>
      <c r="BS6" s="21" t="str">
        <f t="shared" si="8"/>
        <v>-</v>
      </c>
      <c r="BT6" s="21">
        <f t="shared" si="8"/>
        <v>98.96</v>
      </c>
      <c r="BU6" s="21">
        <f t="shared" si="8"/>
        <v>98.82</v>
      </c>
      <c r="BV6" s="21" t="str">
        <f t="shared" si="8"/>
        <v>-</v>
      </c>
      <c r="BW6" s="21" t="str">
        <f t="shared" si="8"/>
        <v>-</v>
      </c>
      <c r="BX6" s="21" t="str">
        <f t="shared" si="8"/>
        <v>-</v>
      </c>
      <c r="BY6" s="21">
        <f t="shared" si="8"/>
        <v>79.77</v>
      </c>
      <c r="BZ6" s="21">
        <f t="shared" si="8"/>
        <v>79.63</v>
      </c>
      <c r="CA6" s="20" t="str">
        <f>IF(CA7="","",IF(CA7="-","【-】","【"&amp;SUBSTITUTE(TEXT(CA7,"#,##0.00"),"-","△")&amp;"】"))</f>
        <v>【99.73】</v>
      </c>
      <c r="CB6" s="21" t="str">
        <f>IF(CB7="",NA(),CB7)</f>
        <v>-</v>
      </c>
      <c r="CC6" s="21" t="str">
        <f t="shared" ref="CC6:CK6" si="9">IF(CC7="",NA(),CC7)</f>
        <v>-</v>
      </c>
      <c r="CD6" s="21" t="str">
        <f t="shared" si="9"/>
        <v>-</v>
      </c>
      <c r="CE6" s="21">
        <f t="shared" si="9"/>
        <v>208.7</v>
      </c>
      <c r="CF6" s="21">
        <f t="shared" si="9"/>
        <v>209</v>
      </c>
      <c r="CG6" s="21" t="str">
        <f t="shared" si="9"/>
        <v>-</v>
      </c>
      <c r="CH6" s="21" t="str">
        <f t="shared" si="9"/>
        <v>-</v>
      </c>
      <c r="CI6" s="21" t="str">
        <f t="shared" si="9"/>
        <v>-</v>
      </c>
      <c r="CJ6" s="21">
        <f t="shared" si="9"/>
        <v>214.56</v>
      </c>
      <c r="CK6" s="21">
        <f t="shared" si="9"/>
        <v>213.66</v>
      </c>
      <c r="CL6" s="20" t="str">
        <f>IF(CL7="","",IF(CL7="-","【-】","【"&amp;SUBSTITUTE(TEXT(CL7,"#,##0.00"),"-","△")&amp;"】"))</f>
        <v>【134.98】</v>
      </c>
      <c r="CM6" s="21" t="str">
        <f>IF(CM7="",NA(),CM7)</f>
        <v>-</v>
      </c>
      <c r="CN6" s="21" t="str">
        <f t="shared" ref="CN6:CV6" si="10">IF(CN7="",NA(),CN7)</f>
        <v>-</v>
      </c>
      <c r="CO6" s="21" t="str">
        <f t="shared" si="10"/>
        <v>-</v>
      </c>
      <c r="CP6" s="21">
        <f t="shared" si="10"/>
        <v>45.44</v>
      </c>
      <c r="CQ6" s="21">
        <f t="shared" si="10"/>
        <v>44.99</v>
      </c>
      <c r="CR6" s="21" t="str">
        <f t="shared" si="10"/>
        <v>-</v>
      </c>
      <c r="CS6" s="21" t="str">
        <f t="shared" si="10"/>
        <v>-</v>
      </c>
      <c r="CT6" s="21" t="str">
        <f t="shared" si="10"/>
        <v>-</v>
      </c>
      <c r="CU6" s="21">
        <f t="shared" si="10"/>
        <v>49.47</v>
      </c>
      <c r="CV6" s="21">
        <f t="shared" si="10"/>
        <v>48.19</v>
      </c>
      <c r="CW6" s="20" t="str">
        <f>IF(CW7="","",IF(CW7="-","【-】","【"&amp;SUBSTITUTE(TEXT(CW7,"#,##0.00"),"-","△")&amp;"】"))</f>
        <v>【59.99】</v>
      </c>
      <c r="CX6" s="21" t="str">
        <f>IF(CX7="",NA(),CX7)</f>
        <v>-</v>
      </c>
      <c r="CY6" s="21" t="str">
        <f t="shared" ref="CY6:DG6" si="11">IF(CY7="",NA(),CY7)</f>
        <v>-</v>
      </c>
      <c r="CZ6" s="21" t="str">
        <f t="shared" si="11"/>
        <v>-</v>
      </c>
      <c r="DA6" s="21">
        <f t="shared" si="11"/>
        <v>94.5</v>
      </c>
      <c r="DB6" s="21">
        <f t="shared" si="11"/>
        <v>94.75</v>
      </c>
      <c r="DC6" s="21" t="str">
        <f t="shared" si="11"/>
        <v>-</v>
      </c>
      <c r="DD6" s="21" t="str">
        <f t="shared" si="11"/>
        <v>-</v>
      </c>
      <c r="DE6" s="21" t="str">
        <f t="shared" si="11"/>
        <v>-</v>
      </c>
      <c r="DF6" s="21">
        <f t="shared" si="11"/>
        <v>82.06</v>
      </c>
      <c r="DG6" s="21">
        <f t="shared" si="11"/>
        <v>82.26</v>
      </c>
      <c r="DH6" s="20" t="str">
        <f>IF(DH7="","",IF(DH7="-","【-】","【"&amp;SUBSTITUTE(TEXT(DH7,"#,##0.00"),"-","△")&amp;"】"))</f>
        <v>【95.72】</v>
      </c>
      <c r="DI6" s="21" t="str">
        <f>IF(DI7="",NA(),DI7)</f>
        <v>-</v>
      </c>
      <c r="DJ6" s="21" t="str">
        <f t="shared" ref="DJ6:DR6" si="12">IF(DJ7="",NA(),DJ7)</f>
        <v>-</v>
      </c>
      <c r="DK6" s="21" t="str">
        <f t="shared" si="12"/>
        <v>-</v>
      </c>
      <c r="DL6" s="21">
        <f t="shared" si="12"/>
        <v>42.18</v>
      </c>
      <c r="DM6" s="21">
        <f t="shared" si="12"/>
        <v>44</v>
      </c>
      <c r="DN6" s="21" t="str">
        <f t="shared" si="12"/>
        <v>-</v>
      </c>
      <c r="DO6" s="21" t="str">
        <f t="shared" si="12"/>
        <v>-</v>
      </c>
      <c r="DP6" s="21" t="str">
        <f t="shared" si="12"/>
        <v>-</v>
      </c>
      <c r="DQ6" s="21">
        <f t="shared" si="12"/>
        <v>19.93</v>
      </c>
      <c r="DR6" s="21">
        <f t="shared" si="12"/>
        <v>21.94</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0.32</v>
      </c>
      <c r="EN6" s="21">
        <f t="shared" si="14"/>
        <v>0.1</v>
      </c>
      <c r="EO6" s="20" t="str">
        <f>IF(EO7="","",IF(EO7="-","【-】","【"&amp;SUBSTITUTE(TEXT(EO7,"#,##0.00"),"-","△")&amp;"】"))</f>
        <v>【0.24】</v>
      </c>
    </row>
    <row r="7" spans="1:148" s="22" customFormat="1" x14ac:dyDescent="0.15">
      <c r="A7" s="14"/>
      <c r="B7" s="23">
        <v>2021</v>
      </c>
      <c r="C7" s="23">
        <v>342106</v>
      </c>
      <c r="D7" s="23">
        <v>46</v>
      </c>
      <c r="E7" s="23">
        <v>17</v>
      </c>
      <c r="F7" s="23">
        <v>1</v>
      </c>
      <c r="G7" s="23">
        <v>0</v>
      </c>
      <c r="H7" s="23" t="s">
        <v>96</v>
      </c>
      <c r="I7" s="23" t="s">
        <v>97</v>
      </c>
      <c r="J7" s="23" t="s">
        <v>98</v>
      </c>
      <c r="K7" s="23" t="s">
        <v>99</v>
      </c>
      <c r="L7" s="23" t="s">
        <v>100</v>
      </c>
      <c r="M7" s="23" t="s">
        <v>101</v>
      </c>
      <c r="N7" s="24" t="s">
        <v>102</v>
      </c>
      <c r="O7" s="24">
        <v>71.91</v>
      </c>
      <c r="P7" s="24">
        <v>33.700000000000003</v>
      </c>
      <c r="Q7" s="24">
        <v>91.3</v>
      </c>
      <c r="R7" s="24">
        <v>3841</v>
      </c>
      <c r="S7" s="24">
        <v>33368</v>
      </c>
      <c r="T7" s="24">
        <v>1246.49</v>
      </c>
      <c r="U7" s="24">
        <v>26.77</v>
      </c>
      <c r="V7" s="24">
        <v>11151</v>
      </c>
      <c r="W7" s="24">
        <v>5.92</v>
      </c>
      <c r="X7" s="24">
        <v>1883.61</v>
      </c>
      <c r="Y7" s="24" t="s">
        <v>102</v>
      </c>
      <c r="Z7" s="24" t="s">
        <v>102</v>
      </c>
      <c r="AA7" s="24" t="s">
        <v>102</v>
      </c>
      <c r="AB7" s="24">
        <v>109.64</v>
      </c>
      <c r="AC7" s="24">
        <v>101.6</v>
      </c>
      <c r="AD7" s="24" t="s">
        <v>102</v>
      </c>
      <c r="AE7" s="24" t="s">
        <v>102</v>
      </c>
      <c r="AF7" s="24" t="s">
        <v>102</v>
      </c>
      <c r="AG7" s="24">
        <v>107.81</v>
      </c>
      <c r="AH7" s="24">
        <v>107.54</v>
      </c>
      <c r="AI7" s="24">
        <v>107.02</v>
      </c>
      <c r="AJ7" s="24" t="s">
        <v>102</v>
      </c>
      <c r="AK7" s="24" t="s">
        <v>102</v>
      </c>
      <c r="AL7" s="24" t="s">
        <v>102</v>
      </c>
      <c r="AM7" s="24">
        <v>0</v>
      </c>
      <c r="AN7" s="24">
        <v>0</v>
      </c>
      <c r="AO7" s="24" t="s">
        <v>102</v>
      </c>
      <c r="AP7" s="24" t="s">
        <v>102</v>
      </c>
      <c r="AQ7" s="24" t="s">
        <v>102</v>
      </c>
      <c r="AR7" s="24">
        <v>18.2</v>
      </c>
      <c r="AS7" s="24">
        <v>19.059999999999999</v>
      </c>
      <c r="AT7" s="24">
        <v>3.09</v>
      </c>
      <c r="AU7" s="24" t="s">
        <v>102</v>
      </c>
      <c r="AV7" s="24" t="s">
        <v>102</v>
      </c>
      <c r="AW7" s="24" t="s">
        <v>102</v>
      </c>
      <c r="AX7" s="24">
        <v>47.4</v>
      </c>
      <c r="AY7" s="24">
        <v>26.82</v>
      </c>
      <c r="AZ7" s="24" t="s">
        <v>102</v>
      </c>
      <c r="BA7" s="24" t="s">
        <v>102</v>
      </c>
      <c r="BB7" s="24" t="s">
        <v>102</v>
      </c>
      <c r="BC7" s="24">
        <v>48.56</v>
      </c>
      <c r="BD7" s="24">
        <v>47.58</v>
      </c>
      <c r="BE7" s="24">
        <v>71.39</v>
      </c>
      <c r="BF7" s="24" t="s">
        <v>102</v>
      </c>
      <c r="BG7" s="24" t="s">
        <v>102</v>
      </c>
      <c r="BH7" s="24" t="s">
        <v>102</v>
      </c>
      <c r="BI7" s="24">
        <v>312.18</v>
      </c>
      <c r="BJ7" s="24">
        <v>220.49</v>
      </c>
      <c r="BK7" s="24" t="s">
        <v>102</v>
      </c>
      <c r="BL7" s="24" t="s">
        <v>102</v>
      </c>
      <c r="BM7" s="24" t="s">
        <v>102</v>
      </c>
      <c r="BN7" s="24">
        <v>1245.0999999999999</v>
      </c>
      <c r="BO7" s="24">
        <v>1108.8</v>
      </c>
      <c r="BP7" s="24">
        <v>669.11</v>
      </c>
      <c r="BQ7" s="24" t="s">
        <v>102</v>
      </c>
      <c r="BR7" s="24" t="s">
        <v>102</v>
      </c>
      <c r="BS7" s="24" t="s">
        <v>102</v>
      </c>
      <c r="BT7" s="24">
        <v>98.96</v>
      </c>
      <c r="BU7" s="24">
        <v>98.82</v>
      </c>
      <c r="BV7" s="24" t="s">
        <v>102</v>
      </c>
      <c r="BW7" s="24" t="s">
        <v>102</v>
      </c>
      <c r="BX7" s="24" t="s">
        <v>102</v>
      </c>
      <c r="BY7" s="24">
        <v>79.77</v>
      </c>
      <c r="BZ7" s="24">
        <v>79.63</v>
      </c>
      <c r="CA7" s="24">
        <v>99.73</v>
      </c>
      <c r="CB7" s="24" t="s">
        <v>102</v>
      </c>
      <c r="CC7" s="24" t="s">
        <v>102</v>
      </c>
      <c r="CD7" s="24" t="s">
        <v>102</v>
      </c>
      <c r="CE7" s="24">
        <v>208.7</v>
      </c>
      <c r="CF7" s="24">
        <v>209</v>
      </c>
      <c r="CG7" s="24" t="s">
        <v>102</v>
      </c>
      <c r="CH7" s="24" t="s">
        <v>102</v>
      </c>
      <c r="CI7" s="24" t="s">
        <v>102</v>
      </c>
      <c r="CJ7" s="24">
        <v>214.56</v>
      </c>
      <c r="CK7" s="24">
        <v>213.66</v>
      </c>
      <c r="CL7" s="24">
        <v>134.97999999999999</v>
      </c>
      <c r="CM7" s="24" t="s">
        <v>102</v>
      </c>
      <c r="CN7" s="24" t="s">
        <v>102</v>
      </c>
      <c r="CO7" s="24" t="s">
        <v>102</v>
      </c>
      <c r="CP7" s="24">
        <v>45.44</v>
      </c>
      <c r="CQ7" s="24">
        <v>44.99</v>
      </c>
      <c r="CR7" s="24" t="s">
        <v>102</v>
      </c>
      <c r="CS7" s="24" t="s">
        <v>102</v>
      </c>
      <c r="CT7" s="24" t="s">
        <v>102</v>
      </c>
      <c r="CU7" s="24">
        <v>49.47</v>
      </c>
      <c r="CV7" s="24">
        <v>48.19</v>
      </c>
      <c r="CW7" s="24">
        <v>59.99</v>
      </c>
      <c r="CX7" s="24" t="s">
        <v>102</v>
      </c>
      <c r="CY7" s="24" t="s">
        <v>102</v>
      </c>
      <c r="CZ7" s="24" t="s">
        <v>102</v>
      </c>
      <c r="DA7" s="24">
        <v>94.5</v>
      </c>
      <c r="DB7" s="24">
        <v>94.75</v>
      </c>
      <c r="DC7" s="24" t="s">
        <v>102</v>
      </c>
      <c r="DD7" s="24" t="s">
        <v>102</v>
      </c>
      <c r="DE7" s="24" t="s">
        <v>102</v>
      </c>
      <c r="DF7" s="24">
        <v>82.06</v>
      </c>
      <c r="DG7" s="24">
        <v>82.26</v>
      </c>
      <c r="DH7" s="24">
        <v>95.72</v>
      </c>
      <c r="DI7" s="24" t="s">
        <v>102</v>
      </c>
      <c r="DJ7" s="24" t="s">
        <v>102</v>
      </c>
      <c r="DK7" s="24" t="s">
        <v>102</v>
      </c>
      <c r="DL7" s="24">
        <v>42.18</v>
      </c>
      <c r="DM7" s="24">
        <v>44</v>
      </c>
      <c r="DN7" s="24" t="s">
        <v>102</v>
      </c>
      <c r="DO7" s="24" t="s">
        <v>102</v>
      </c>
      <c r="DP7" s="24" t="s">
        <v>102</v>
      </c>
      <c r="DQ7" s="24">
        <v>19.93</v>
      </c>
      <c r="DR7" s="24">
        <v>21.94</v>
      </c>
      <c r="DS7" s="24">
        <v>38.17</v>
      </c>
      <c r="DT7" s="24" t="s">
        <v>102</v>
      </c>
      <c r="DU7" s="24" t="s">
        <v>102</v>
      </c>
      <c r="DV7" s="24" t="s">
        <v>102</v>
      </c>
      <c r="DW7" s="24">
        <v>0</v>
      </c>
      <c r="DX7" s="24">
        <v>0</v>
      </c>
      <c r="DY7" s="24" t="s">
        <v>102</v>
      </c>
      <c r="DZ7" s="24" t="s">
        <v>102</v>
      </c>
      <c r="EA7" s="24" t="s">
        <v>102</v>
      </c>
      <c r="EB7" s="24">
        <v>0</v>
      </c>
      <c r="EC7" s="24">
        <v>0</v>
      </c>
      <c r="ED7" s="24">
        <v>6.54</v>
      </c>
      <c r="EE7" s="24" t="s">
        <v>102</v>
      </c>
      <c r="EF7" s="24" t="s">
        <v>102</v>
      </c>
      <c r="EG7" s="24" t="s">
        <v>102</v>
      </c>
      <c r="EH7" s="24">
        <v>0</v>
      </c>
      <c r="EI7" s="24">
        <v>0</v>
      </c>
      <c r="EJ7" s="24" t="s">
        <v>102</v>
      </c>
      <c r="EK7" s="24" t="s">
        <v>102</v>
      </c>
      <c r="EL7" s="24" t="s">
        <v>102</v>
      </c>
      <c r="EM7" s="24">
        <v>0.32</v>
      </c>
      <c r="EN7" s="24">
        <v>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2023-01-12T23:34:03Z</dcterms:created>
  <dcterms:modified xsi:type="dcterms:W3CDTF">2023-01-24T12:29:19Z</dcterms:modified>
  <cp:category/>
</cp:coreProperties>
</file>