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Y/3yiT4HiQtzRBGFUIjFEgBbT3vzvvvY2xWXpV8l5OD33hX4RWE0J7el7GQ6G9OdMU6c7ajdFx5Q7+w6hQGMg==" workbookSaltValue="FwkZXwvTdTJFUR5ArGWvo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<sst xmlns="http://schemas.openxmlformats.org/spreadsheetml/2006/main" xmlns:r="http://schemas.openxmlformats.org/officeDocument/2006/relationships" count="112" uniqueCount="112">
  <si>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</si>
  <si>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</si>
  <si>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</si>
  <si>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</si>
  <si>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</si>
  <si>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</si>
  <si>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</si>
  <si>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</si>
  <si>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</si>
  <si>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</si>
  <si>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</si>
  <si>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</si>
  <si>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</si>
  <si>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</si>
  <si>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</si>
  <si>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</si>
  <si>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</si>
  <si>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</si>
  <si>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</si>
  <si>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</si>
  <si>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</si>
  <si>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</si>
  <si>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</si>
  <si>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</si>
  <si>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</si>
  <si>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</si>
  <si>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</si>
  <si>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</si>
  <si>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</si>
  <si>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</si>
  <si>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</si>
  <si>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</si>
  <si>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</si>
  <si>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</si>
  <si>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</si>
  <si>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</si>
  <si>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</si>
  <si>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</si>
  <si>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</si>
  <si>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</si>
  <si>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</si>
  <si>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</si>
  <si>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</si>
  <si>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</si>
  <si>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</si>
  <si>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</si>
  <si>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</si>
  <si>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</si>
  <si>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</si>
  <si>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</si>
  <si>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</si>
  <si>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</si>
  <si>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</si>
  <si>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</si>
  <si>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</si>
  <si>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令和2年度から吉和・宮島簡易水道事業を会計統合したことなどにより、佐伯地域の簡易水道事業を上水道統合した平成29年度以降から比較しても、若干、決算状況が悪化している。
　経営指標の①、⑤、⑥等の数値は、類似団体平均値と比較しても、良好なものでないため収益性の改善や経常費用の継続的な縮減に取り組む必要がある。　　　　　　　　　　　　　　　　　　　　　　　　　　　　　　　　　　　　　　　　　　　　　　　　　　　　　　　　　　　　　　　　　　　　　　　　　　　　　　　　　　　　　　　　　　　　　　　　　　　　　　　　　　　　　　　　　　　　　　　　　　　　　　　　　　　　　　　　　　　　　　　　　　　　　　　　　　　　　　　　　　　　　　　　　　　　　　　　　　　　　　　　　　
　また今後、水道施設の更新費用も増加していく見込であることから、更新の平準化を図り、計画的な資金計画の策定を検討する。　　</t>
    <rPh sb="85" eb="87">
      <t>ケイエイ</t>
    </rPh>
    <rPh sb="87" eb="89">
      <t>シヒョウ</t>
    </rPh>
    <rPh sb="347" eb="349">
      <t>スイドウ</t>
    </rPh>
    <rPh sb="349" eb="351">
      <t>シセツ</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</si>
  <si>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</si>
  <si>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</si>
  <si>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</si>
  <si>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</si>
  <si>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</si>
  <si>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</si>
  <si>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</si>
  <si>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</si>
  <si>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</si>
  <si>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</si>
  <si>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</si>
  <si>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</si>
  <si>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</si>
  <si>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</si>
  <si>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</si>
  <si>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</si>
  <si>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</si>
  <si>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</si>
  <si>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</si>
  <si>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</si>
  <si>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</si>
  <si>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</si>
  <si>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</si>
  <si>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</si>
  <si>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</si>
  <si>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</si>
  <si>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</si>
  <si>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</si>
  <si>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</si>
  <si>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</si>
  <si>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</si>
  <si>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</si>
  <si>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</si>
  <si>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</si>
  <si>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</si>
  <si>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</si>
  <si>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</si>
  <si>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</si>
  <si>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広島県　廿日市市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</si>
  <si>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</si>
  <si>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</si>
  <si>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</si>
  <si>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</si>
  <si>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</si>
  <si>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</si>
  <si>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</si>
  <si>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</si>
  <si>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</si>
  <si>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</si>
  <si>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</si>
  <si>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</si>
  <si>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</si>
  <si>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</si>
  <si>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</si>
  <si>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は、継続的に100％を越えて経営できているが、平成29年度に佐伯地域の簡易水道事業を上水道統合し、令和2年度から吉和・宮島簡易水道事業を会計統合したため、数値が若干、悪化してきている。　　　　　　　　　　　　　　　　　　　　　　　　　　　　　　　　　　　　　　　　　　　　　　　　　　　　　　　　　　　　　　　　　　　　　　　　　　　　②累積欠損金は発生していない。　　　　　　　　　　　　　　　　　　　　　　　　　　　　　　　　　　　　　　　　　　　　　　　　　　　　　　　　　　　　　　　　　　　　　　　　　　　　　　　　　　　　　　　　　　　　　　　　　　　　　③100％及び類似団体平均値を上回り、支払い能力は十分であるといえる。　　　　　　　　　　　　　　　　　　　　　　　　　　　　　　　　　　　　　　　　　　　　　　　　　　　　　　　　　　　　　　　　　　　　　　　　　　　　　　　　　　　　　　　　　　　④平成29年度から佐伯地域の簡易水道事業を上水道統合、令和2年度から吉和・宮島簡易水道事業を会計統合したため、当該企業債を承継し、比率が増加した。今後は、老朽化した施設の更新時期が到来し、その経費の増加も見込まれることから、経営改善を図り、投資規模の適正化に繋げていく。　　　　　　　　　　　　　　　　　　　　　　　　　　　　　　　　　　　　　　　　　　　　　　　　　　　　　　　　　　　　　　　　　　　　　　　　　　　　　　　　　　　　　　　　　⑤⑥平成29年度からの佐伯地域簡易水道事業の上水道統合及び令和2年度からの吉和・宮島簡易水道事業の会計統合に伴う費用増によって、給水原価の数値が悪化し、料金回収率も同様の傾向にある。今後も経常費用の継続的な縮減が必要である。　　　　　　　　　　　　　　　　　　　　　　　　　　　　　　　　　　　　　　　　　　　　　　　　　　　　　　　　　　　　　　　　　　　　　　　　　　　　　　　　　　　　　　　　　　　　　　　　　　　　　　　　　　　　　　　　　　　　　　　　　　　　　　　　　　　　　　　　　　　　　　　　　　　　　　　　　　　　　　　　　　　　　　　　　　　　　　　　　　　　　　　　　　　　　　　　　　　　　　　　　　　　　　　　　　　　　　　　　　　　　　　　　　　　　　　　　　　　　　　　　　　　　　　　　　　　　　　　　　　　　　　　　　　　　　　　　　　　　　　　　　　　　　　　　　　　　　　　　　　　　　　　　　　　　　　　　　　　　　　　　　　　　　　　　　　　　　　　　　　　　　　　　　　　　　　　　　　　　　　　　　　　　　　　　　　　　　　　　　　　　　　　　　　　　　　　　　　　　　　　　　　　　　　　　　　　　　　　　　　　　　　　　　　　　　　　　　　　　　　　　　　　　　　　　　　　　　　　　　　　　　　　　　　　　　　　　　　　　　　　　　　　　　　　　　　　　　　　　　　　　　　　　　　　　　　　　　　　　　　　　　　　　　　　　　　　　　　　　　　　　　　　　　　　　　　　　　　　　　　　　　　　　　　　　　　　　　　　　　　　　　　　　　　　　　　　　　　　　　　　　　　　　　　　　　　　　　　　　　　　　　　　　　　　　　　　　　　　　　　　　　　　　　　　　　　　　　　　　　　　　　　　　　　　　　　　　　　　　　　　　　　　　　　　　　　　　　　　　　　　　　　　　　　　　　　　　　　　　　　　　　　　　　　　　　　　　　　　　　　　　　　　　　　　　　　　　　　　　　　　　　　　　　　　　　　　　　　　　　　　　　　　　　　　　　　　　　　　　　　　　　　　　　　　　　　　　　　　　　　　　　　　　　　　　　　　　　　　　　　　　　　　　　　　　　　　　　　　　　　　　　　　　　　　　　　　　　　　　　　　　　　　　　　　　　　　　　
⑦施設利用率は昨年度以前から、ほぼ横ばいであり、平均値を上回る率で推移している。　　　　　　　　　　　　　　　　　　　　　　　　　　　　　　　　　　　　　　　　　　　　　　　　　　　　　　　　　　　　　　　　　　　　　　　　　　　　　　　　　　　　　　　　　　　　　　　　　　　　　　　　　　　　　　　⑧平成29年度の佐伯地域簡易水道事業の上水道統合により有収率が減少したが、漏水調査に基づく配水管の更新整備等の効果もあり、その後に大きな減少はない状況である。なお、令和2年度は、吉和・宮島簡易水道事業の会計統合や新型コロナウイルス感染症に伴う水需要の影響もあり、減となっている。　　　</t>
    <rPh sb="472" eb="474">
      <t>トウガイ</t>
    </rPh>
    <rPh sb="1852" eb="1853">
      <t>トウ</t>
    </rPh>
    <rPh sb="1930" eb="1931">
      <t>ゲン</t>
    </rPh>
    <phoneticPr fontId="1"/>
  </si>
  <si>
    <t>①②有形固定資産減価償却率及び管路経年化率の高さは、昭和50年代に行われた大規模開発に伴う管路の拡張事業に起因しており、施設の更新を引き続き計画的に進める必要がある。
③令和３年度の管路更新率は、令和２年度に対し若干減少したが、管路の更新を引き続き計画的に進める必要がある。</t>
    <rPh sb="66" eb="67">
      <t>ヒ</t>
    </rPh>
    <rPh sb="68" eb="69">
      <t>ツヅ</t>
    </rPh>
    <rPh sb="108" eb="110">
      <t>ゲンショウ</t>
    </rPh>
    <rPh sb="114" eb="116">
      <t>カンロ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</si>
</sst>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0.73</c:v>
                </c:pt>
                <c:pt idx="1">
                  <c:v>0.62</c:v>
                </c:pt>
                <c:pt idx="2">
                  <c:v>0.49</c:v>
                </c:pt>
                <c:pt idx="3">
                  <c:v>0.84</c:v>
                </c:pt>
                <c:pt idx="4">
                  <c:v>0.72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0.74</c:v>
                </c:pt>
                <c:pt idx="1">
                  <c:v>0.72</c:v>
                </c:pt>
                <c:pt idx="2">
                  <c:v>0.66</c:v>
                </c:pt>
                <c:pt idx="3">
                  <c:v>0.67</c:v>
                </c:pt>
                <c:pt idx="4">
                  <c:v>0.62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80.989999999999995</c:v>
                </c:pt>
                <c:pt idx="1">
                  <c:v>81.11</c:v>
                </c:pt>
                <c:pt idx="2">
                  <c:v>79.209999999999994</c:v>
                </c:pt>
                <c:pt idx="3">
                  <c:v>76.650000000000006</c:v>
                </c:pt>
                <c:pt idx="4">
                  <c:v>75.25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62.38</c:v>
                </c:pt>
                <c:pt idx="1">
                  <c:v>62.83</c:v>
                </c:pt>
                <c:pt idx="2">
                  <c:v>62.05</c:v>
                </c:pt>
                <c:pt idx="3">
                  <c:v>63.23</c:v>
                </c:pt>
                <c:pt idx="4">
                  <c:v>62.59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91</c:v>
                </c:pt>
                <c:pt idx="1">
                  <c:v>90.99</c:v>
                </c:pt>
                <c:pt idx="2">
                  <c:v>91.05</c:v>
                </c:pt>
                <c:pt idx="3">
                  <c:v>90.33</c:v>
                </c:pt>
                <c:pt idx="4">
                  <c:v>91.08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89.17</c:v>
                </c:pt>
                <c:pt idx="1">
                  <c:v>88.86</c:v>
                </c:pt>
                <c:pt idx="2">
                  <c:v>89.11</c:v>
                </c:pt>
                <c:pt idx="3">
                  <c:v>89.35</c:v>
                </c:pt>
                <c:pt idx="4">
                  <c:v>89.7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109</c:v>
                </c:pt>
                <c:pt idx="1">
                  <c:v>106.05</c:v>
                </c:pt>
                <c:pt idx="2">
                  <c:v>109.67</c:v>
                </c:pt>
                <c:pt idx="3">
                  <c:v>106.23</c:v>
                </c:pt>
                <c:pt idx="4">
                  <c:v>103.2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113.68</c:v>
                </c:pt>
                <c:pt idx="1">
                  <c:v>113.82</c:v>
                </c:pt>
                <c:pt idx="2">
                  <c:v>112.82</c:v>
                </c:pt>
                <c:pt idx="3">
                  <c:v>111.21</c:v>
                </c:pt>
                <c:pt idx="4">
                  <c:v>111.89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45.49</c:v>
                </c:pt>
                <c:pt idx="1">
                  <c:v>46.37</c:v>
                </c:pt>
                <c:pt idx="2">
                  <c:v>47.97</c:v>
                </c:pt>
                <c:pt idx="3">
                  <c:v>49.31</c:v>
                </c:pt>
                <c:pt idx="4">
                  <c:v>50.25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46.99</c:v>
                </c:pt>
                <c:pt idx="1">
                  <c:v>47.89</c:v>
                </c:pt>
                <c:pt idx="2">
                  <c:v>48.69</c:v>
                </c:pt>
                <c:pt idx="3">
                  <c:v>49.62</c:v>
                </c:pt>
                <c:pt idx="4">
                  <c:v>50.5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18.14</c:v>
                </c:pt>
                <c:pt idx="1">
                  <c:v>15.01</c:v>
                </c:pt>
                <c:pt idx="2">
                  <c:v>18.05</c:v>
                </c:pt>
                <c:pt idx="3">
                  <c:v>24.43</c:v>
                </c:pt>
                <c:pt idx="4">
                  <c:v>25.49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15.83</c:v>
                </c:pt>
                <c:pt idx="1">
                  <c:v>16.899999999999999</c:v>
                </c:pt>
                <c:pt idx="2">
                  <c:v>18.260000000000002</c:v>
                </c:pt>
                <c:pt idx="3">
                  <c:v>19.510000000000002</c:v>
                </c:pt>
                <c:pt idx="4">
                  <c:v>21.19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quot;-&quot;">
                  <c:v>3.e-002</c:v>
                </c:pt>
                <c:pt idx="1">
                  <c:v>0</c:v>
                </c:pt>
                <c:pt idx="2">
                  <c:v>0</c:v>
                </c:pt>
                <c:pt idx="3">
                  <c:v>0</c:v>
                </c:pt>
                <c:pt idx="4" formatCode="#,##0.00;&quot;△&quot;#,##0.00;&quot;-&quot;">
                  <c:v>0.45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527.74</c:v>
                </c:pt>
                <c:pt idx="1">
                  <c:v>451.31</c:v>
                </c:pt>
                <c:pt idx="2">
                  <c:v>543.82000000000005</c:v>
                </c:pt>
                <c:pt idx="3">
                  <c:v>447.13</c:v>
                </c:pt>
                <c:pt idx="4">
                  <c:v>380.45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337.49</c:v>
                </c:pt>
                <c:pt idx="1">
                  <c:v>335.6</c:v>
                </c:pt>
                <c:pt idx="2">
                  <c:v>358.91</c:v>
                </c:pt>
                <c:pt idx="3">
                  <c:v>360.96</c:v>
                </c:pt>
                <c:pt idx="4">
                  <c:v>351.29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229.63</c:v>
                </c:pt>
                <c:pt idx="1">
                  <c:v>223.98</c:v>
                </c:pt>
                <c:pt idx="2">
                  <c:v>220.46</c:v>
                </c:pt>
                <c:pt idx="3">
                  <c:v>244.87</c:v>
                </c:pt>
                <c:pt idx="4">
                  <c:v>235.2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265.92</c:v>
                </c:pt>
                <c:pt idx="1">
                  <c:v>258.26</c:v>
                </c:pt>
                <c:pt idx="2">
                  <c:v>247.27</c:v>
                </c:pt>
                <c:pt idx="3">
                  <c:v>239.18</c:v>
                </c:pt>
                <c:pt idx="4">
                  <c:v>236.29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96.74</c:v>
                </c:pt>
                <c:pt idx="1">
                  <c:v>92.9</c:v>
                </c:pt>
                <c:pt idx="2">
                  <c:v>95.37</c:v>
                </c:pt>
                <c:pt idx="3">
                  <c:v>85.59</c:v>
                </c:pt>
                <c:pt idx="4">
                  <c:v>88.58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105.86</c:v>
                </c:pt>
                <c:pt idx="1">
                  <c:v>106.07</c:v>
                </c:pt>
                <c:pt idx="2">
                  <c:v>105.34</c:v>
                </c:pt>
                <c:pt idx="3">
                  <c:v>101.89</c:v>
                </c:pt>
                <c:pt idx="4">
                  <c:v>104.33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183.19</c:v>
                </c:pt>
                <c:pt idx="1">
                  <c:v>190.27</c:v>
                </c:pt>
                <c:pt idx="2">
                  <c:v>184.68</c:v>
                </c:pt>
                <c:pt idx="3">
                  <c:v>194.61</c:v>
                </c:pt>
                <c:pt idx="4">
                  <c:v>198.97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158.58000000000001</c:v>
                </c:pt>
                <c:pt idx="1">
                  <c:v>159.22</c:v>
                </c:pt>
                <c:pt idx="2">
                  <c:v>159.6</c:v>
                </c:pt>
                <c:pt idx="3">
                  <c:v>156.32</c:v>
                </c:pt>
                <c:pt idx="4">
                  <c:v>157.4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lgfilesv\home\&#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Y46" zoomScale="80" zoomScaleNormal="8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廿日市市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116649</v>
      </c>
      <c r="AM8" s="29"/>
      <c r="AN8" s="29"/>
      <c r="AO8" s="29"/>
      <c r="AP8" s="29"/>
      <c r="AQ8" s="29"/>
      <c r="AR8" s="29"/>
      <c r="AS8" s="29"/>
      <c r="AT8" s="7">
        <f>データ!$S$6</f>
        <v>489.49</v>
      </c>
      <c r="AU8" s="15"/>
      <c r="AV8" s="15"/>
      <c r="AW8" s="15"/>
      <c r="AX8" s="15"/>
      <c r="AY8" s="15"/>
      <c r="AZ8" s="15"/>
      <c r="BA8" s="15"/>
      <c r="BB8" s="27">
        <f>データ!$T$6</f>
        <v>238.31</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76.25</v>
      </c>
      <c r="J10" s="15"/>
      <c r="K10" s="15"/>
      <c r="L10" s="15"/>
      <c r="M10" s="15"/>
      <c r="N10" s="15"/>
      <c r="O10" s="24"/>
      <c r="P10" s="27">
        <f>データ!$P$6</f>
        <v>95.72</v>
      </c>
      <c r="Q10" s="27"/>
      <c r="R10" s="27"/>
      <c r="S10" s="27"/>
      <c r="T10" s="27"/>
      <c r="U10" s="27"/>
      <c r="V10" s="27"/>
      <c r="W10" s="29">
        <f>データ!$Q$6</f>
        <v>3277</v>
      </c>
      <c r="X10" s="29"/>
      <c r="Y10" s="29"/>
      <c r="Z10" s="29"/>
      <c r="AA10" s="29"/>
      <c r="AB10" s="29"/>
      <c r="AC10" s="29"/>
      <c r="AD10" s="2"/>
      <c r="AE10" s="2"/>
      <c r="AF10" s="2"/>
      <c r="AG10" s="2"/>
      <c r="AH10" s="2"/>
      <c r="AI10" s="2"/>
      <c r="AJ10" s="2"/>
      <c r="AK10" s="2"/>
      <c r="AL10" s="29">
        <f>データ!$U$6</f>
        <v>111278</v>
      </c>
      <c r="AM10" s="29"/>
      <c r="AN10" s="29"/>
      <c r="AO10" s="29"/>
      <c r="AP10" s="29"/>
      <c r="AQ10" s="29"/>
      <c r="AR10" s="29"/>
      <c r="AS10" s="29"/>
      <c r="AT10" s="7">
        <f>データ!$V$6</f>
        <v>52.33</v>
      </c>
      <c r="AU10" s="15"/>
      <c r="AV10" s="15"/>
      <c r="AW10" s="15"/>
      <c r="AX10" s="15"/>
      <c r="AY10" s="15"/>
      <c r="AZ10" s="15"/>
      <c r="BA10" s="15"/>
      <c r="BB10" s="27">
        <f>データ!$W$6</f>
        <v>2126.4699999999998</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55</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QVcRP1WLe1mmBXR3MmETmaF87xi/Kusj60vKTZ0R/V5dFnI+Q7QOWN7MO/Q5N7M8UPuyeIco7FC6jMzATZe/LA==" saltValue="InED2aAvwz1vt/Kro/tBo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59</v>
      </c>
      <c r="D3" s="67" t="s">
        <v>60</v>
      </c>
      <c r="E3" s="67" t="s">
        <v>3</v>
      </c>
      <c r="F3" s="67" t="s">
        <v>2</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63</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58</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43</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342131</v>
      </c>
      <c r="D6" s="70">
        <f t="shared" si="1"/>
        <v>46</v>
      </c>
      <c r="E6" s="70">
        <f t="shared" si="1"/>
        <v>1</v>
      </c>
      <c r="F6" s="70">
        <f t="shared" si="1"/>
        <v>0</v>
      </c>
      <c r="G6" s="70">
        <f t="shared" si="1"/>
        <v>1</v>
      </c>
      <c r="H6" s="70" t="str">
        <f t="shared" si="1"/>
        <v>広島県　廿日市市</v>
      </c>
      <c r="I6" s="70" t="str">
        <f t="shared" si="1"/>
        <v>法適用</v>
      </c>
      <c r="J6" s="70" t="str">
        <f t="shared" si="1"/>
        <v>水道事業</v>
      </c>
      <c r="K6" s="70" t="str">
        <f t="shared" si="1"/>
        <v>末端給水事業</v>
      </c>
      <c r="L6" s="70" t="str">
        <f t="shared" si="1"/>
        <v>A3</v>
      </c>
      <c r="M6" s="70" t="str">
        <f t="shared" si="1"/>
        <v>非設置</v>
      </c>
      <c r="N6" s="80" t="str">
        <f t="shared" si="1"/>
        <v>-</v>
      </c>
      <c r="O6" s="80">
        <f t="shared" si="1"/>
        <v>76.25</v>
      </c>
      <c r="P6" s="80">
        <f t="shared" si="1"/>
        <v>95.72</v>
      </c>
      <c r="Q6" s="80">
        <f t="shared" si="1"/>
        <v>3277</v>
      </c>
      <c r="R6" s="80">
        <f t="shared" si="1"/>
        <v>116649</v>
      </c>
      <c r="S6" s="80">
        <f t="shared" si="1"/>
        <v>489.49</v>
      </c>
      <c r="T6" s="80">
        <f t="shared" si="1"/>
        <v>238.31</v>
      </c>
      <c r="U6" s="80">
        <f t="shared" si="1"/>
        <v>111278</v>
      </c>
      <c r="V6" s="80">
        <f t="shared" si="1"/>
        <v>52.33</v>
      </c>
      <c r="W6" s="80">
        <f t="shared" si="1"/>
        <v>2126.4699999999998</v>
      </c>
      <c r="X6" s="86">
        <f t="shared" ref="X6:AG6" si="2">IF(X7="",NA(),X7)</f>
        <v>109</v>
      </c>
      <c r="Y6" s="86">
        <f t="shared" si="2"/>
        <v>106.05</v>
      </c>
      <c r="Z6" s="86">
        <f t="shared" si="2"/>
        <v>109.67</v>
      </c>
      <c r="AA6" s="86">
        <f t="shared" si="2"/>
        <v>106.23</v>
      </c>
      <c r="AB6" s="86">
        <f t="shared" si="2"/>
        <v>103.2</v>
      </c>
      <c r="AC6" s="86">
        <f t="shared" si="2"/>
        <v>113.68</v>
      </c>
      <c r="AD6" s="86">
        <f t="shared" si="2"/>
        <v>113.82</v>
      </c>
      <c r="AE6" s="86">
        <f t="shared" si="2"/>
        <v>112.82</v>
      </c>
      <c r="AF6" s="86">
        <f t="shared" si="2"/>
        <v>111.21</v>
      </c>
      <c r="AG6" s="86">
        <f t="shared" si="2"/>
        <v>111.89</v>
      </c>
      <c r="AH6" s="80" t="str">
        <f>IF(AH7="","",IF(AH7="-","【-】","【"&amp;SUBSTITUTE(TEXT(AH7,"#,##0.00"),"-","△")&amp;"】"))</f>
        <v>【111.39】</v>
      </c>
      <c r="AI6" s="80">
        <f t="shared" ref="AI6:AR6" si="3">IF(AI7="",NA(),AI7)</f>
        <v>0</v>
      </c>
      <c r="AJ6" s="80">
        <f t="shared" si="3"/>
        <v>0</v>
      </c>
      <c r="AK6" s="80">
        <f t="shared" si="3"/>
        <v>0</v>
      </c>
      <c r="AL6" s="80">
        <f t="shared" si="3"/>
        <v>0</v>
      </c>
      <c r="AM6" s="80">
        <f t="shared" si="3"/>
        <v>0</v>
      </c>
      <c r="AN6" s="86">
        <f t="shared" si="3"/>
        <v>3.e-002</v>
      </c>
      <c r="AO6" s="80">
        <f t="shared" si="3"/>
        <v>0</v>
      </c>
      <c r="AP6" s="80">
        <f t="shared" si="3"/>
        <v>0</v>
      </c>
      <c r="AQ6" s="80">
        <f t="shared" si="3"/>
        <v>0</v>
      </c>
      <c r="AR6" s="86">
        <f t="shared" si="3"/>
        <v>0.45</v>
      </c>
      <c r="AS6" s="80" t="str">
        <f>IF(AS7="","",IF(AS7="-","【-】","【"&amp;SUBSTITUTE(TEXT(AS7,"#,##0.00"),"-","△")&amp;"】"))</f>
        <v>【1.30】</v>
      </c>
      <c r="AT6" s="86">
        <f t="shared" ref="AT6:BC6" si="4">IF(AT7="",NA(),AT7)</f>
        <v>527.74</v>
      </c>
      <c r="AU6" s="86">
        <f t="shared" si="4"/>
        <v>451.31</v>
      </c>
      <c r="AV6" s="86">
        <f t="shared" si="4"/>
        <v>543.82000000000005</v>
      </c>
      <c r="AW6" s="86">
        <f t="shared" si="4"/>
        <v>447.13</v>
      </c>
      <c r="AX6" s="86">
        <f t="shared" si="4"/>
        <v>380.45</v>
      </c>
      <c r="AY6" s="86">
        <f t="shared" si="4"/>
        <v>337.49</v>
      </c>
      <c r="AZ6" s="86">
        <f t="shared" si="4"/>
        <v>335.6</v>
      </c>
      <c r="BA6" s="86">
        <f t="shared" si="4"/>
        <v>358.91</v>
      </c>
      <c r="BB6" s="86">
        <f t="shared" si="4"/>
        <v>360.96</v>
      </c>
      <c r="BC6" s="86">
        <f t="shared" si="4"/>
        <v>351.29</v>
      </c>
      <c r="BD6" s="80" t="str">
        <f>IF(BD7="","",IF(BD7="-","【-】","【"&amp;SUBSTITUTE(TEXT(BD7,"#,##0.00"),"-","△")&amp;"】"))</f>
        <v>【261.51】</v>
      </c>
      <c r="BE6" s="86">
        <f t="shared" ref="BE6:BN6" si="5">IF(BE7="",NA(),BE7)</f>
        <v>229.63</v>
      </c>
      <c r="BF6" s="86">
        <f t="shared" si="5"/>
        <v>223.98</v>
      </c>
      <c r="BG6" s="86">
        <f t="shared" si="5"/>
        <v>220.46</v>
      </c>
      <c r="BH6" s="86">
        <f t="shared" si="5"/>
        <v>244.87</v>
      </c>
      <c r="BI6" s="86">
        <f t="shared" si="5"/>
        <v>235.2</v>
      </c>
      <c r="BJ6" s="86">
        <f t="shared" si="5"/>
        <v>265.92</v>
      </c>
      <c r="BK6" s="86">
        <f t="shared" si="5"/>
        <v>258.26</v>
      </c>
      <c r="BL6" s="86">
        <f t="shared" si="5"/>
        <v>247.27</v>
      </c>
      <c r="BM6" s="86">
        <f t="shared" si="5"/>
        <v>239.18</v>
      </c>
      <c r="BN6" s="86">
        <f t="shared" si="5"/>
        <v>236.29</v>
      </c>
      <c r="BO6" s="80" t="str">
        <f>IF(BO7="","",IF(BO7="-","【-】","【"&amp;SUBSTITUTE(TEXT(BO7,"#,##0.00"),"-","△")&amp;"】"))</f>
        <v>【265.16】</v>
      </c>
      <c r="BP6" s="86">
        <f t="shared" ref="BP6:BY6" si="6">IF(BP7="",NA(),BP7)</f>
        <v>96.74</v>
      </c>
      <c r="BQ6" s="86">
        <f t="shared" si="6"/>
        <v>92.9</v>
      </c>
      <c r="BR6" s="86">
        <f t="shared" si="6"/>
        <v>95.37</v>
      </c>
      <c r="BS6" s="86">
        <f t="shared" si="6"/>
        <v>85.59</v>
      </c>
      <c r="BT6" s="86">
        <f t="shared" si="6"/>
        <v>88.58</v>
      </c>
      <c r="BU6" s="86">
        <f t="shared" si="6"/>
        <v>105.86</v>
      </c>
      <c r="BV6" s="86">
        <f t="shared" si="6"/>
        <v>106.07</v>
      </c>
      <c r="BW6" s="86">
        <f t="shared" si="6"/>
        <v>105.34</v>
      </c>
      <c r="BX6" s="86">
        <f t="shared" si="6"/>
        <v>101.89</v>
      </c>
      <c r="BY6" s="86">
        <f t="shared" si="6"/>
        <v>104.33</v>
      </c>
      <c r="BZ6" s="80" t="str">
        <f>IF(BZ7="","",IF(BZ7="-","【-】","【"&amp;SUBSTITUTE(TEXT(BZ7,"#,##0.00"),"-","△")&amp;"】"))</f>
        <v>【102.35】</v>
      </c>
      <c r="CA6" s="86">
        <f t="shared" ref="CA6:CJ6" si="7">IF(CA7="",NA(),CA7)</f>
        <v>183.19</v>
      </c>
      <c r="CB6" s="86">
        <f t="shared" si="7"/>
        <v>190.27</v>
      </c>
      <c r="CC6" s="86">
        <f t="shared" si="7"/>
        <v>184.68</v>
      </c>
      <c r="CD6" s="86">
        <f t="shared" si="7"/>
        <v>194.61</v>
      </c>
      <c r="CE6" s="86">
        <f t="shared" si="7"/>
        <v>198.97</v>
      </c>
      <c r="CF6" s="86">
        <f t="shared" si="7"/>
        <v>158.58000000000001</v>
      </c>
      <c r="CG6" s="86">
        <f t="shared" si="7"/>
        <v>159.22</v>
      </c>
      <c r="CH6" s="86">
        <f t="shared" si="7"/>
        <v>159.6</v>
      </c>
      <c r="CI6" s="86">
        <f t="shared" si="7"/>
        <v>156.32</v>
      </c>
      <c r="CJ6" s="86">
        <f t="shared" si="7"/>
        <v>157.4</v>
      </c>
      <c r="CK6" s="80" t="str">
        <f>IF(CK7="","",IF(CK7="-","【-】","【"&amp;SUBSTITUTE(TEXT(CK7,"#,##0.00"),"-","△")&amp;"】"))</f>
        <v>【167.74】</v>
      </c>
      <c r="CL6" s="86">
        <f t="shared" ref="CL6:CU6" si="8">IF(CL7="",NA(),CL7)</f>
        <v>80.989999999999995</v>
      </c>
      <c r="CM6" s="86">
        <f t="shared" si="8"/>
        <v>81.11</v>
      </c>
      <c r="CN6" s="86">
        <f t="shared" si="8"/>
        <v>79.209999999999994</v>
      </c>
      <c r="CO6" s="86">
        <f t="shared" si="8"/>
        <v>76.650000000000006</v>
      </c>
      <c r="CP6" s="86">
        <f t="shared" si="8"/>
        <v>75.25</v>
      </c>
      <c r="CQ6" s="86">
        <f t="shared" si="8"/>
        <v>62.38</v>
      </c>
      <c r="CR6" s="86">
        <f t="shared" si="8"/>
        <v>62.83</v>
      </c>
      <c r="CS6" s="86">
        <f t="shared" si="8"/>
        <v>62.05</v>
      </c>
      <c r="CT6" s="86">
        <f t="shared" si="8"/>
        <v>63.23</v>
      </c>
      <c r="CU6" s="86">
        <f t="shared" si="8"/>
        <v>62.59</v>
      </c>
      <c r="CV6" s="80" t="str">
        <f>IF(CV7="","",IF(CV7="-","【-】","【"&amp;SUBSTITUTE(TEXT(CV7,"#,##0.00"),"-","△")&amp;"】"))</f>
        <v>【60.29】</v>
      </c>
      <c r="CW6" s="86">
        <f t="shared" ref="CW6:DF6" si="9">IF(CW7="",NA(),CW7)</f>
        <v>91</v>
      </c>
      <c r="CX6" s="86">
        <f t="shared" si="9"/>
        <v>90.99</v>
      </c>
      <c r="CY6" s="86">
        <f t="shared" si="9"/>
        <v>91.05</v>
      </c>
      <c r="CZ6" s="86">
        <f t="shared" si="9"/>
        <v>90.33</v>
      </c>
      <c r="DA6" s="86">
        <f t="shared" si="9"/>
        <v>91.08</v>
      </c>
      <c r="DB6" s="86">
        <f t="shared" si="9"/>
        <v>89.17</v>
      </c>
      <c r="DC6" s="86">
        <f t="shared" si="9"/>
        <v>88.86</v>
      </c>
      <c r="DD6" s="86">
        <f t="shared" si="9"/>
        <v>89.11</v>
      </c>
      <c r="DE6" s="86">
        <f t="shared" si="9"/>
        <v>89.35</v>
      </c>
      <c r="DF6" s="86">
        <f t="shared" si="9"/>
        <v>89.7</v>
      </c>
      <c r="DG6" s="80" t="str">
        <f>IF(DG7="","",IF(DG7="-","【-】","【"&amp;SUBSTITUTE(TEXT(DG7,"#,##0.00"),"-","△")&amp;"】"))</f>
        <v>【90.12】</v>
      </c>
      <c r="DH6" s="86">
        <f t="shared" ref="DH6:DQ6" si="10">IF(DH7="",NA(),DH7)</f>
        <v>45.49</v>
      </c>
      <c r="DI6" s="86">
        <f t="shared" si="10"/>
        <v>46.37</v>
      </c>
      <c r="DJ6" s="86">
        <f t="shared" si="10"/>
        <v>47.97</v>
      </c>
      <c r="DK6" s="86">
        <f t="shared" si="10"/>
        <v>49.31</v>
      </c>
      <c r="DL6" s="86">
        <f t="shared" si="10"/>
        <v>50.25</v>
      </c>
      <c r="DM6" s="86">
        <f t="shared" si="10"/>
        <v>46.99</v>
      </c>
      <c r="DN6" s="86">
        <f t="shared" si="10"/>
        <v>47.89</v>
      </c>
      <c r="DO6" s="86">
        <f t="shared" si="10"/>
        <v>48.69</v>
      </c>
      <c r="DP6" s="86">
        <f t="shared" si="10"/>
        <v>49.62</v>
      </c>
      <c r="DQ6" s="86">
        <f t="shared" si="10"/>
        <v>50.5</v>
      </c>
      <c r="DR6" s="80" t="str">
        <f>IF(DR7="","",IF(DR7="-","【-】","【"&amp;SUBSTITUTE(TEXT(DR7,"#,##0.00"),"-","△")&amp;"】"))</f>
        <v>【50.88】</v>
      </c>
      <c r="DS6" s="86">
        <f t="shared" ref="DS6:EB6" si="11">IF(DS7="",NA(),DS7)</f>
        <v>18.14</v>
      </c>
      <c r="DT6" s="86">
        <f t="shared" si="11"/>
        <v>15.01</v>
      </c>
      <c r="DU6" s="86">
        <f t="shared" si="11"/>
        <v>18.05</v>
      </c>
      <c r="DV6" s="86">
        <f t="shared" si="11"/>
        <v>24.43</v>
      </c>
      <c r="DW6" s="86">
        <f t="shared" si="11"/>
        <v>25.49</v>
      </c>
      <c r="DX6" s="86">
        <f t="shared" si="11"/>
        <v>15.83</v>
      </c>
      <c r="DY6" s="86">
        <f t="shared" si="11"/>
        <v>16.899999999999999</v>
      </c>
      <c r="DZ6" s="86">
        <f t="shared" si="11"/>
        <v>18.260000000000002</v>
      </c>
      <c r="EA6" s="86">
        <f t="shared" si="11"/>
        <v>19.510000000000002</v>
      </c>
      <c r="EB6" s="86">
        <f t="shared" si="11"/>
        <v>21.19</v>
      </c>
      <c r="EC6" s="80" t="str">
        <f>IF(EC7="","",IF(EC7="-","【-】","【"&amp;SUBSTITUTE(TEXT(EC7,"#,##0.00"),"-","△")&amp;"】"))</f>
        <v>【22.30】</v>
      </c>
      <c r="ED6" s="86">
        <f t="shared" ref="ED6:EM6" si="12">IF(ED7="",NA(),ED7)</f>
        <v>0.73</v>
      </c>
      <c r="EE6" s="86">
        <f t="shared" si="12"/>
        <v>0.62</v>
      </c>
      <c r="EF6" s="86">
        <f t="shared" si="12"/>
        <v>0.49</v>
      </c>
      <c r="EG6" s="86">
        <f t="shared" si="12"/>
        <v>0.84</v>
      </c>
      <c r="EH6" s="86">
        <f t="shared" si="12"/>
        <v>0.72</v>
      </c>
      <c r="EI6" s="86">
        <f t="shared" si="12"/>
        <v>0.74</v>
      </c>
      <c r="EJ6" s="86">
        <f t="shared" si="12"/>
        <v>0.72</v>
      </c>
      <c r="EK6" s="86">
        <f t="shared" si="12"/>
        <v>0.66</v>
      </c>
      <c r="EL6" s="86">
        <f t="shared" si="12"/>
        <v>0.67</v>
      </c>
      <c r="EM6" s="86">
        <f t="shared" si="12"/>
        <v>0.62</v>
      </c>
      <c r="EN6" s="80" t="str">
        <f>IF(EN7="","",IF(EN7="-","【-】","【"&amp;SUBSTITUTE(TEXT(EN7,"#,##0.00"),"-","△")&amp;"】"))</f>
        <v>【0.66】</v>
      </c>
    </row>
    <row r="7" spans="1:144" s="64" customFormat="1">
      <c r="A7" s="65"/>
      <c r="B7" s="71">
        <v>2021</v>
      </c>
      <c r="C7" s="71">
        <v>342131</v>
      </c>
      <c r="D7" s="71">
        <v>46</v>
      </c>
      <c r="E7" s="71">
        <v>1</v>
      </c>
      <c r="F7" s="71">
        <v>0</v>
      </c>
      <c r="G7" s="71">
        <v>1</v>
      </c>
      <c r="H7" s="71" t="s">
        <v>94</v>
      </c>
      <c r="I7" s="71" t="s">
        <v>95</v>
      </c>
      <c r="J7" s="71" t="s">
        <v>96</v>
      </c>
      <c r="K7" s="71" t="s">
        <v>97</v>
      </c>
      <c r="L7" s="71" t="s">
        <v>98</v>
      </c>
      <c r="M7" s="71" t="s">
        <v>15</v>
      </c>
      <c r="N7" s="81" t="s">
        <v>99</v>
      </c>
      <c r="O7" s="81">
        <v>76.25</v>
      </c>
      <c r="P7" s="81">
        <v>95.72</v>
      </c>
      <c r="Q7" s="81">
        <v>3277</v>
      </c>
      <c r="R7" s="81">
        <v>116649</v>
      </c>
      <c r="S7" s="81">
        <v>489.49</v>
      </c>
      <c r="T7" s="81">
        <v>238.31</v>
      </c>
      <c r="U7" s="81">
        <v>111278</v>
      </c>
      <c r="V7" s="81">
        <v>52.33</v>
      </c>
      <c r="W7" s="81">
        <v>2126.4699999999998</v>
      </c>
      <c r="X7" s="81">
        <v>109</v>
      </c>
      <c r="Y7" s="81">
        <v>106.05</v>
      </c>
      <c r="Z7" s="81">
        <v>109.67</v>
      </c>
      <c r="AA7" s="81">
        <v>106.23</v>
      </c>
      <c r="AB7" s="81">
        <v>103.2</v>
      </c>
      <c r="AC7" s="81">
        <v>113.68</v>
      </c>
      <c r="AD7" s="81">
        <v>113.82</v>
      </c>
      <c r="AE7" s="81">
        <v>112.82</v>
      </c>
      <c r="AF7" s="81">
        <v>111.21</v>
      </c>
      <c r="AG7" s="81">
        <v>111.89</v>
      </c>
      <c r="AH7" s="81">
        <v>111.39</v>
      </c>
      <c r="AI7" s="81">
        <v>0</v>
      </c>
      <c r="AJ7" s="81">
        <v>0</v>
      </c>
      <c r="AK7" s="81">
        <v>0</v>
      </c>
      <c r="AL7" s="81">
        <v>0</v>
      </c>
      <c r="AM7" s="81">
        <v>0</v>
      </c>
      <c r="AN7" s="81">
        <v>3.e-002</v>
      </c>
      <c r="AO7" s="81">
        <v>0</v>
      </c>
      <c r="AP7" s="81">
        <v>0</v>
      </c>
      <c r="AQ7" s="81">
        <v>0</v>
      </c>
      <c r="AR7" s="81">
        <v>0.45</v>
      </c>
      <c r="AS7" s="81">
        <v>1.3</v>
      </c>
      <c r="AT7" s="81">
        <v>527.74</v>
      </c>
      <c r="AU7" s="81">
        <v>451.31</v>
      </c>
      <c r="AV7" s="81">
        <v>543.82000000000005</v>
      </c>
      <c r="AW7" s="81">
        <v>447.13</v>
      </c>
      <c r="AX7" s="81">
        <v>380.45</v>
      </c>
      <c r="AY7" s="81">
        <v>337.49</v>
      </c>
      <c r="AZ7" s="81">
        <v>335.6</v>
      </c>
      <c r="BA7" s="81">
        <v>358.91</v>
      </c>
      <c r="BB7" s="81">
        <v>360.96</v>
      </c>
      <c r="BC7" s="81">
        <v>351.29</v>
      </c>
      <c r="BD7" s="81">
        <v>261.51</v>
      </c>
      <c r="BE7" s="81">
        <v>229.63</v>
      </c>
      <c r="BF7" s="81">
        <v>223.98</v>
      </c>
      <c r="BG7" s="81">
        <v>220.46</v>
      </c>
      <c r="BH7" s="81">
        <v>244.87</v>
      </c>
      <c r="BI7" s="81">
        <v>235.2</v>
      </c>
      <c r="BJ7" s="81">
        <v>265.92</v>
      </c>
      <c r="BK7" s="81">
        <v>258.26</v>
      </c>
      <c r="BL7" s="81">
        <v>247.27</v>
      </c>
      <c r="BM7" s="81">
        <v>239.18</v>
      </c>
      <c r="BN7" s="81">
        <v>236.29</v>
      </c>
      <c r="BO7" s="81">
        <v>265.16000000000003</v>
      </c>
      <c r="BP7" s="81">
        <v>96.74</v>
      </c>
      <c r="BQ7" s="81">
        <v>92.9</v>
      </c>
      <c r="BR7" s="81">
        <v>95.37</v>
      </c>
      <c r="BS7" s="81">
        <v>85.59</v>
      </c>
      <c r="BT7" s="81">
        <v>88.58</v>
      </c>
      <c r="BU7" s="81">
        <v>105.86</v>
      </c>
      <c r="BV7" s="81">
        <v>106.07</v>
      </c>
      <c r="BW7" s="81">
        <v>105.34</v>
      </c>
      <c r="BX7" s="81">
        <v>101.89</v>
      </c>
      <c r="BY7" s="81">
        <v>104.33</v>
      </c>
      <c r="BZ7" s="81">
        <v>102.35</v>
      </c>
      <c r="CA7" s="81">
        <v>183.19</v>
      </c>
      <c r="CB7" s="81">
        <v>190.27</v>
      </c>
      <c r="CC7" s="81">
        <v>184.68</v>
      </c>
      <c r="CD7" s="81">
        <v>194.61</v>
      </c>
      <c r="CE7" s="81">
        <v>198.97</v>
      </c>
      <c r="CF7" s="81">
        <v>158.58000000000001</v>
      </c>
      <c r="CG7" s="81">
        <v>159.22</v>
      </c>
      <c r="CH7" s="81">
        <v>159.6</v>
      </c>
      <c r="CI7" s="81">
        <v>156.32</v>
      </c>
      <c r="CJ7" s="81">
        <v>157.4</v>
      </c>
      <c r="CK7" s="81">
        <v>167.74</v>
      </c>
      <c r="CL7" s="81">
        <v>80.989999999999995</v>
      </c>
      <c r="CM7" s="81">
        <v>81.11</v>
      </c>
      <c r="CN7" s="81">
        <v>79.209999999999994</v>
      </c>
      <c r="CO7" s="81">
        <v>76.650000000000006</v>
      </c>
      <c r="CP7" s="81">
        <v>75.25</v>
      </c>
      <c r="CQ7" s="81">
        <v>62.38</v>
      </c>
      <c r="CR7" s="81">
        <v>62.83</v>
      </c>
      <c r="CS7" s="81">
        <v>62.05</v>
      </c>
      <c r="CT7" s="81">
        <v>63.23</v>
      </c>
      <c r="CU7" s="81">
        <v>62.59</v>
      </c>
      <c r="CV7" s="81">
        <v>60.29</v>
      </c>
      <c r="CW7" s="81">
        <v>91</v>
      </c>
      <c r="CX7" s="81">
        <v>90.99</v>
      </c>
      <c r="CY7" s="81">
        <v>91.05</v>
      </c>
      <c r="CZ7" s="81">
        <v>90.33</v>
      </c>
      <c r="DA7" s="81">
        <v>91.08</v>
      </c>
      <c r="DB7" s="81">
        <v>89.17</v>
      </c>
      <c r="DC7" s="81">
        <v>88.86</v>
      </c>
      <c r="DD7" s="81">
        <v>89.11</v>
      </c>
      <c r="DE7" s="81">
        <v>89.35</v>
      </c>
      <c r="DF7" s="81">
        <v>89.7</v>
      </c>
      <c r="DG7" s="81">
        <v>90.12</v>
      </c>
      <c r="DH7" s="81">
        <v>45.49</v>
      </c>
      <c r="DI7" s="81">
        <v>46.37</v>
      </c>
      <c r="DJ7" s="81">
        <v>47.97</v>
      </c>
      <c r="DK7" s="81">
        <v>49.31</v>
      </c>
      <c r="DL7" s="81">
        <v>50.25</v>
      </c>
      <c r="DM7" s="81">
        <v>46.99</v>
      </c>
      <c r="DN7" s="81">
        <v>47.89</v>
      </c>
      <c r="DO7" s="81">
        <v>48.69</v>
      </c>
      <c r="DP7" s="81">
        <v>49.62</v>
      </c>
      <c r="DQ7" s="81">
        <v>50.5</v>
      </c>
      <c r="DR7" s="81">
        <v>50.88</v>
      </c>
      <c r="DS7" s="81">
        <v>18.14</v>
      </c>
      <c r="DT7" s="81">
        <v>15.01</v>
      </c>
      <c r="DU7" s="81">
        <v>18.05</v>
      </c>
      <c r="DV7" s="81">
        <v>24.43</v>
      </c>
      <c r="DW7" s="81">
        <v>25.49</v>
      </c>
      <c r="DX7" s="81">
        <v>15.83</v>
      </c>
      <c r="DY7" s="81">
        <v>16.899999999999999</v>
      </c>
      <c r="DZ7" s="81">
        <v>18.260000000000002</v>
      </c>
      <c r="EA7" s="81">
        <v>19.510000000000002</v>
      </c>
      <c r="EB7" s="81">
        <v>21.19</v>
      </c>
      <c r="EC7" s="81">
        <v>22.3</v>
      </c>
      <c r="ED7" s="81">
        <v>0.73</v>
      </c>
      <c r="EE7" s="81">
        <v>0.62</v>
      </c>
      <c r="EF7" s="81">
        <v>0.49</v>
      </c>
      <c r="EG7" s="81">
        <v>0.84</v>
      </c>
      <c r="EH7" s="81">
        <v>0.72</v>
      </c>
      <c r="EI7" s="81">
        <v>0.74</v>
      </c>
      <c r="EJ7" s="81">
        <v>0.72</v>
      </c>
      <c r="EK7" s="81">
        <v>0.66</v>
      </c>
      <c r="EL7" s="81">
        <v>0.67</v>
      </c>
      <c r="EM7" s="81">
        <v>0.62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Irie Junnosuke</cp:lastModifiedBy>
  <dcterms:created xsi:type="dcterms:W3CDTF">2022-12-01T01:03:48Z</dcterms:created>
  <dcterms:modified xsi:type="dcterms:W3CDTF">2023-01-12T00:12:01Z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2023-01-12T00:12:01Z</vt:filetime>
  </property>
</Properties>
</file>