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40地域政策局\030市町行財政課\理財関係\010 公営企業\経営比較分析表（Ｈ27～）\R4\02 公営企業に係る経営比較分析表（令和３年度決算）の分析等について\05　市町回答\14　江田島市\"/>
    </mc:Choice>
  </mc:AlternateContent>
  <workbookProtection workbookAlgorithmName="SHA-512" workbookHashValue="LTnuAv0ofKx8ghFC26T+x83WQe0OLDKtuccovgQ6f+4ijd8BVQge5DhgAXaWcNJlGUhygXkZ/8T91Dd8YJkyZw==" workbookSaltValue="aXdUXAF17nX+RhJyELCRLQ==" workbookSpinCount="100000" lockStructure="1"/>
  <bookViews>
    <workbookView xWindow="0" yWindow="0" windowWidth="28800" windowHeight="12180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DX7" i="5"/>
  <c r="DW7" i="5"/>
  <c r="DV7" i="5"/>
  <c r="DJ7" i="5"/>
  <c r="DI7" i="5"/>
  <c r="CV7" i="5"/>
  <c r="CU7" i="5"/>
  <c r="CT7" i="5"/>
  <c r="CS7" i="5"/>
  <c r="KV54" i="4" s="1"/>
  <c r="CR7" i="5"/>
  <c r="CQ7" i="5"/>
  <c r="CP7" i="5"/>
  <c r="CO7" i="5"/>
  <c r="LJ53" i="4" s="1"/>
  <c r="CN7" i="5"/>
  <c r="CM7" i="5"/>
  <c r="CK7" i="5"/>
  <c r="CJ7" i="5"/>
  <c r="CI7" i="5"/>
  <c r="CH7" i="5"/>
  <c r="CG7" i="5"/>
  <c r="CF7" i="5"/>
  <c r="IX53" i="4" s="1"/>
  <c r="CE7" i="5"/>
  <c r="CD7" i="5"/>
  <c r="CC7" i="5"/>
  <c r="CB7" i="5"/>
  <c r="GT53" i="4" s="1"/>
  <c r="BZ7" i="5"/>
  <c r="BY7" i="5"/>
  <c r="BX7" i="5"/>
  <c r="BW7" i="5"/>
  <c r="DT54" i="4" s="1"/>
  <c r="BV7" i="5"/>
  <c r="BU7" i="5"/>
  <c r="BT7" i="5"/>
  <c r="BS7" i="5"/>
  <c r="EH53" i="4" s="1"/>
  <c r="BR7" i="5"/>
  <c r="BQ7" i="5"/>
  <c r="BO7" i="5"/>
  <c r="BN7" i="5"/>
  <c r="BH54" i="4" s="1"/>
  <c r="BM7" i="5"/>
  <c r="BL7" i="5"/>
  <c r="BK7" i="5"/>
  <c r="BJ7" i="5"/>
  <c r="BI7" i="5"/>
  <c r="BH7" i="5"/>
  <c r="BG7" i="5"/>
  <c r="BF7" i="5"/>
  <c r="R53" i="4" s="1"/>
  <c r="BD7" i="5"/>
  <c r="BC7" i="5"/>
  <c r="BB7" i="5"/>
  <c r="BA7" i="5"/>
  <c r="AZ7" i="5"/>
  <c r="AY7" i="5"/>
  <c r="AX7" i="5"/>
  <c r="AW7" i="5"/>
  <c r="HV31" i="4" s="1"/>
  <c r="AV7" i="5"/>
  <c r="AU7" i="5"/>
  <c r="AS7" i="5"/>
  <c r="AR7" i="5"/>
  <c r="AQ7" i="5"/>
  <c r="AP7" i="5"/>
  <c r="AO7" i="5"/>
  <c r="AN7" i="5"/>
  <c r="FJ31" i="4" s="1"/>
  <c r="AM7" i="5"/>
  <c r="AL7" i="5"/>
  <c r="AK7" i="5"/>
  <c r="AJ7" i="5"/>
  <c r="DF31" i="4" s="1"/>
  <c r="AH7" i="5"/>
  <c r="AG7" i="5"/>
  <c r="AF7" i="5"/>
  <c r="AE7" i="5"/>
  <c r="AF32" i="4" s="1"/>
  <c r="AD7" i="5"/>
  <c r="AC7" i="5"/>
  <c r="AB7" i="5"/>
  <c r="AA7" i="5"/>
  <c r="Z7" i="5"/>
  <c r="Y7" i="5"/>
  <c r="X7" i="5"/>
  <c r="W7" i="5"/>
  <c r="JV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ML78" i="4"/>
  <c r="LX78" i="4"/>
  <c r="LJ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H54" i="4"/>
  <c r="IX54" i="4"/>
  <c r="IJ54" i="4"/>
  <c r="HV54" i="4"/>
  <c r="HH54" i="4"/>
  <c r="GT54" i="4"/>
  <c r="FJ54" i="4"/>
  <c r="EV54" i="4"/>
  <c r="EH54" i="4"/>
  <c r="DF54" i="4"/>
  <c r="BV54" i="4"/>
  <c r="AT54" i="4"/>
  <c r="AF54" i="4"/>
  <c r="R54" i="4"/>
  <c r="ML53" i="4"/>
  <c r="LX53" i="4"/>
  <c r="KV53" i="4"/>
  <c r="KH53" i="4"/>
  <c r="IJ53" i="4"/>
  <c r="HV53" i="4"/>
  <c r="HH53" i="4"/>
  <c r="FJ53" i="4"/>
  <c r="EV53" i="4"/>
  <c r="DT53" i="4"/>
  <c r="DF53" i="4"/>
  <c r="BV53" i="4"/>
  <c r="BH53" i="4"/>
  <c r="AT53" i="4"/>
  <c r="AF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R32" i="4"/>
  <c r="IX31" i="4"/>
  <c r="IJ31" i="4"/>
  <c r="HH31" i="4"/>
  <c r="GT31" i="4"/>
  <c r="EV31" i="4"/>
  <c r="EH31" i="4"/>
  <c r="DT31" i="4"/>
  <c r="BV31" i="4"/>
  <c r="BH31" i="4"/>
  <c r="AT31" i="4"/>
  <c r="AF31" i="4"/>
  <c r="R31" i="4"/>
  <c r="LO10" i="4"/>
  <c r="IC10" i="4"/>
  <c r="DU10" i="4"/>
  <c r="CF10" i="4"/>
  <c r="AQ10" i="4"/>
  <c r="LO8" i="4"/>
  <c r="JV8" i="4"/>
  <c r="IC8" i="4"/>
  <c r="FJ8" i="4"/>
  <c r="DU8" i="4"/>
  <c r="CF8" i="4"/>
  <c r="AQ8" i="4"/>
  <c r="B8" i="4"/>
  <c r="B6" i="4"/>
  <c r="IX52" i="4" l="1"/>
  <c r="ML52" i="4"/>
  <c r="BV76" i="4"/>
  <c r="FJ52" i="4"/>
  <c r="IX30" i="4"/>
  <c r="BV52" i="4"/>
  <c r="FJ30" i="4"/>
  <c r="IX76" i="4"/>
  <c r="ML76" i="4"/>
  <c r="BV30" i="4"/>
  <c r="M88" i="4"/>
  <c r="C11" i="5"/>
  <c r="D11" i="5"/>
  <c r="E11" i="5"/>
  <c r="B11" i="5"/>
  <c r="AF76" i="4" l="1"/>
  <c r="DT52" i="4"/>
  <c r="HH30" i="4"/>
  <c r="KV76" i="4"/>
  <c r="AF52" i="4"/>
  <c r="DT30" i="4"/>
  <c r="HH76" i="4"/>
  <c r="KV52" i="4"/>
  <c r="HH52" i="4"/>
  <c r="AF30" i="4"/>
  <c r="GT52" i="4"/>
  <c r="GT76" i="4"/>
  <c r="R76" i="4"/>
  <c r="DF52" i="4"/>
  <c r="GT30" i="4"/>
  <c r="R52" i="4"/>
  <c r="DF30" i="4"/>
  <c r="KH52" i="4"/>
  <c r="R30" i="4"/>
  <c r="KH76" i="4"/>
  <c r="IJ76" i="4"/>
  <c r="LX52" i="4"/>
  <c r="BH30" i="4"/>
  <c r="LX76" i="4"/>
  <c r="BH52" i="4"/>
  <c r="EV30" i="4"/>
  <c r="IJ52" i="4"/>
  <c r="BH76" i="4"/>
  <c r="EV52" i="4"/>
  <c r="IJ30" i="4"/>
  <c r="LJ76" i="4"/>
  <c r="AT52" i="4"/>
  <c r="EH30" i="4"/>
  <c r="HV76" i="4"/>
  <c r="LJ52" i="4"/>
  <c r="AT30" i="4"/>
  <c r="HV52" i="4"/>
  <c r="AT76" i="4"/>
  <c r="EH52" i="4"/>
  <c r="HV30" i="4"/>
</calcChain>
</file>

<file path=xl/sharedStrings.xml><?xml version="1.0" encoding="utf-8"?>
<sst xmlns="http://schemas.openxmlformats.org/spreadsheetml/2006/main" count="301" uniqueCount="152">
  <si>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</si>
  <si>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</si>
  <si>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</si>
  <si>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</si>
  <si>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</si>
  <si>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</si>
  <si>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</si>
  <si>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</si>
  <si>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</si>
  <si>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</si>
  <si>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</si>
  <si>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</si>
  <si>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</si>
  <si>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</si>
  <si>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</si>
  <si>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</si>
  <si>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</si>
  <si>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</si>
  <si>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</si>
  <si>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</si>
  <si>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</si>
  <si>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</si>
  <si>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</si>
  <si>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</si>
  <si>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</si>
  <si>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</si>
  <si>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</si>
  <si>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</si>
  <si>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</si>
  <si>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</si>
  <si>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</si>
  <si>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</si>
  <si>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</si>
  <si>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</si>
  <si>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</si>
  <si>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</si>
  <si>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</si>
  <si>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</si>
  <si>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</si>
  <si>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</si>
  <si>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</si>
  <si>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</si>
  <si>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</si>
  <si>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</si>
  <si>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</si>
  <si>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</si>
  <si>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</si>
  <si>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</si>
  <si>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</si>
  <si>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</si>
  <si>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</si>
  <si>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</si>
  <si>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</si>
  <si>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</si>
  <si>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</si>
  <si>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</si>
  <si>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</si>
  <si>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</si>
  <si>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</si>
  <si>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</si>
  <si>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</si>
  <si>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</si>
  <si>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</si>
  <si>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</si>
  <si>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</si>
  <si>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</si>
  <si>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</si>
  <si>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</si>
  <si>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</si>
  <si>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</si>
  <si>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</si>
  <si>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</si>
  <si>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</si>
  <si>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</si>
  <si>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</si>
  <si>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</si>
  <si>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</si>
  <si>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</si>
  <si>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</si>
  <si>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</si>
  <si>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</si>
  <si>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</si>
  <si>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</si>
  <si>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</si>
  <si>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</si>
  <si>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</si>
  <si>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</si>
  <si>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</si>
  <si>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</si>
  <si>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</si>
  <si>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</si>
  <si>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</si>
  <si>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</si>
  <si>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</si>
  <si>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</si>
  <si>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</si>
  <si>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</si>
  <si>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</si>
  <si>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</si>
  <si>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</si>
  <si>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</si>
  <si>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</si>
  <si>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</si>
  <si>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</si>
  <si>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</si>
  <si>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</si>
  <si>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</si>
  <si>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</si>
  <si>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</si>
  <si>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</si>
  <si>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</si>
  <si>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</si>
  <si>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</si>
  <si>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</si>
  <si>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</si>
  <si>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</si>
  <si>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</si>
  <si>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</si>
  <si>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</si>
  <si>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</si>
  <si>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</si>
  <si>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</si>
  <si>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</si>
  <si>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</si>
  <si>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</si>
  <si>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</si>
  <si>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</si>
  <si>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</si>
  <si>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</si>
  <si>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</si>
  <si>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</si>
  <si>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江田島市</t>
  </si>
  <si>
    <t>サンビーチおきみ（ウミノス）</t>
  </si>
  <si>
    <t>法非適用</t>
  </si>
  <si>
    <t>観光施設事業</t>
  </si>
  <si>
    <t>休養宿泊施設</t>
  </si>
  <si>
    <t>Ａ１Ｂ２</t>
  </si>
  <si>
    <t>非設置</t>
  </si>
  <si>
    <t>該当数値なし</t>
  </si>
  <si>
    <t>利用料金制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</si>
  <si>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</si>
  <si>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</si>
  <si>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</si>
  <si>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</si>
  <si>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</si>
  <si>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</si>
  <si>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</si>
  <si>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</si>
  <si>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令和元年度は７月中旬から宿泊施設を再開した。
令和３年度は新型コロナウイルス感染症まん延防止により，利用を制限していたが，令和２年度と比較すると宿泊者は32％増，休憩利用者は77％増となっている。
しかしながら，当該宿泊施設は宿泊部屋数及び宿泊定員数が少なく，また，交通アクセス及び周辺市施設が少ないので利便性が悪い。
</t>
    <rPh sb="0" eb="2">
      <t>レイワ</t>
    </rPh>
    <rPh sb="2" eb="4">
      <t>ガンネン</t>
    </rPh>
    <rPh sb="4" eb="5">
      <t>ド</t>
    </rPh>
    <rPh sb="7" eb="8">
      <t>ガツ</t>
    </rPh>
    <rPh sb="8" eb="10">
      <t>チュウジュン</t>
    </rPh>
    <rPh sb="12" eb="16">
      <t>シュクハクシセツ</t>
    </rPh>
    <rPh sb="17" eb="19">
      <t>サイカイ</t>
    </rPh>
    <rPh sb="23" eb="25">
      <t>レイワ</t>
    </rPh>
    <rPh sb="26" eb="28">
      <t>ネンド</t>
    </rPh>
    <rPh sb="29" eb="31">
      <t>シンガタ</t>
    </rPh>
    <rPh sb="38" eb="41">
      <t>カンセンショウ</t>
    </rPh>
    <rPh sb="43" eb="44">
      <t>エン</t>
    </rPh>
    <rPh sb="44" eb="46">
      <t>ボウシ</t>
    </rPh>
    <rPh sb="50" eb="52">
      <t>リヨウ</t>
    </rPh>
    <rPh sb="53" eb="55">
      <t>セイゲン</t>
    </rPh>
    <rPh sb="61" eb="63">
      <t>レイワ</t>
    </rPh>
    <rPh sb="64" eb="66">
      <t>ネンド</t>
    </rPh>
    <rPh sb="67" eb="69">
      <t>ヒカク</t>
    </rPh>
    <rPh sb="72" eb="75">
      <t>シュクハクシャ</t>
    </rPh>
    <rPh sb="79" eb="80">
      <t>ゾウ</t>
    </rPh>
    <rPh sb="81" eb="86">
      <t>キュウケイリヨウシャ</t>
    </rPh>
    <rPh sb="90" eb="91">
      <t>ゾウ</t>
    </rPh>
    <rPh sb="106" eb="108">
      <t>トウガイ</t>
    </rPh>
    <rPh sb="108" eb="112">
      <t>シュクハクシセツ</t>
    </rPh>
    <rPh sb="113" eb="115">
      <t>シュクハク</t>
    </rPh>
    <rPh sb="115" eb="118">
      <t>ヘヤスウ</t>
    </rPh>
    <rPh sb="118" eb="119">
      <t>オヨ</t>
    </rPh>
    <rPh sb="120" eb="122">
      <t>シュクハク</t>
    </rPh>
    <rPh sb="122" eb="124">
      <t>テイイン</t>
    </rPh>
    <rPh sb="124" eb="125">
      <t>スウ</t>
    </rPh>
    <rPh sb="126" eb="127">
      <t>スク</t>
    </rPh>
    <rPh sb="133" eb="135">
      <t>コウツウ</t>
    </rPh>
    <rPh sb="139" eb="140">
      <t>オヨ</t>
    </rPh>
    <rPh sb="141" eb="143">
      <t>シュウヘン</t>
    </rPh>
    <rPh sb="143" eb="146">
      <t>シシセツ</t>
    </rPh>
    <rPh sb="147" eb="148">
      <t>スク</t>
    </rPh>
    <rPh sb="152" eb="155">
      <t>リベンセイ</t>
    </rPh>
    <rPh sb="156" eb="157">
      <t>ワル</t>
    </rPh>
    <phoneticPr fontId="5"/>
  </si>
  <si>
    <t>令和２年度は一時的な増加要因はないが，令和３年度及び４年度で別の宿泊施設を解体していることから，資本的収支が一時的に増加している。
依然として一般会計からの繰入金に頼った経営となっているので，宿泊施設のあり方も含めて検討する。</t>
    <rPh sb="0" eb="2">
      <t>レイワ</t>
    </rPh>
    <rPh sb="3" eb="5">
      <t>ネンド</t>
    </rPh>
    <rPh sb="6" eb="9">
      <t>イチジテキ</t>
    </rPh>
    <rPh sb="10" eb="14">
      <t>ゾウカヨウイン</t>
    </rPh>
    <rPh sb="19" eb="21">
      <t>レイワ</t>
    </rPh>
    <rPh sb="22" eb="24">
      <t>ネンド</t>
    </rPh>
    <rPh sb="24" eb="25">
      <t>オヨ</t>
    </rPh>
    <rPh sb="27" eb="29">
      <t>ネンド</t>
    </rPh>
    <rPh sb="30" eb="31">
      <t>ベツ</t>
    </rPh>
    <rPh sb="32" eb="36">
      <t>シュクハクシセツ</t>
    </rPh>
    <rPh sb="37" eb="39">
      <t>カイタイ</t>
    </rPh>
    <rPh sb="48" eb="53">
      <t>シホンテキシュウシ</t>
    </rPh>
    <rPh sb="54" eb="57">
      <t>イチジテキ</t>
    </rPh>
    <rPh sb="58" eb="60">
      <t>ゾウカ</t>
    </rPh>
    <rPh sb="66" eb="68">
      <t>イゼン</t>
    </rPh>
    <rPh sb="71" eb="75">
      <t>イッパンカイケイ</t>
    </rPh>
    <rPh sb="78" eb="80">
      <t>クリイレ</t>
    </rPh>
    <rPh sb="80" eb="81">
      <t>キン</t>
    </rPh>
    <rPh sb="82" eb="83">
      <t>タヨ</t>
    </rPh>
    <rPh sb="85" eb="87">
      <t>ケイエイ</t>
    </rPh>
    <rPh sb="96" eb="98">
      <t>シュクハク</t>
    </rPh>
    <rPh sb="98" eb="100">
      <t>シセツ</t>
    </rPh>
    <rPh sb="103" eb="104">
      <t>カタ</t>
    </rPh>
    <rPh sb="105" eb="106">
      <t>フク</t>
    </rPh>
    <rPh sb="108" eb="110">
      <t>ケントウ</t>
    </rPh>
    <phoneticPr fontId="5"/>
  </si>
  <si>
    <t>-</t>
    <phoneticPr fontId="15"/>
  </si>
  <si>
    <t>令和２年度は大規模な工事はなかったが，令和３年度は別の宿泊施設の解体工事に伴い，資本的支出が一時的に大幅な増加となり，一般会計からの繰入金も増加した。
【収益的収支比率】
地方償還金は終了しており，一般会計からの繰入金が多いことから，数値が高い状況となっている。
【他会計補助金比率】
当該施設は一般会計からの繰入金が多い傾向にある。また，施設は市内中心地から遠く，宿泊者数が限られているため，単独での経営は困難である。
【宿泊者一人当たりの他会計補助金額】
別の宿泊施設の解体に伴い資本的支出が大幅に増加したことから，一般会計からの繰入金も増加した。
【定員稼働率】
施設の目の前には海水浴場があり，夏期の利用者が多いが，夏期以外の利用者数が少ない状況となっている。しかしながら指定管理者の取り組みにより利用者は増加している。
【売上高人件費比率】
必要最低限の人員で稼働させていることから，平均値を下回っている。
【売上高ＧＯＰ比率・ＥＢＩＴＤＡ】
指定管理者の取り組みにより売上高GOP比率は高くなっているが，当該施設は単独での収益がマイナスの施設であるため，一般会計からの繰入金が必要な施設となっている。立地条件等から大幅な改善は見込めないため，あり方を検討する必要がある。</t>
    <rPh sb="154" eb="157">
      <t>シュウエキテキ</t>
    </rPh>
    <rPh sb="157" eb="159">
      <t>シュウシ</t>
    </rPh>
    <rPh sb="159" eb="161">
      <t>ヒリツ</t>
    </rPh>
    <rPh sb="163" eb="165">
      <t>チホウ</t>
    </rPh>
    <rPh sb="165" eb="168">
      <t>ショウカンキン</t>
    </rPh>
    <rPh sb="169" eb="171">
      <t>シュウリョウ</t>
    </rPh>
    <rPh sb="176" eb="180">
      <t>イッパンカイケイ</t>
    </rPh>
    <rPh sb="183" eb="186">
      <t>クリイレキン</t>
    </rPh>
    <rPh sb="187" eb="188">
      <t>オオ</t>
    </rPh>
    <rPh sb="194" eb="196">
      <t>スウチ</t>
    </rPh>
    <rPh sb="197" eb="198">
      <t>タカ</t>
    </rPh>
    <rPh sb="199" eb="201">
      <t>ジョウキョウ</t>
    </rPh>
    <rPh sb="210" eb="211">
      <t>ホカ</t>
    </rPh>
    <rPh sb="211" eb="213">
      <t>カイケイ</t>
    </rPh>
    <rPh sb="213" eb="216">
      <t>ホジョキン</t>
    </rPh>
    <rPh sb="216" eb="218">
      <t>ヒリツ</t>
    </rPh>
    <rPh sb="289" eb="292">
      <t>シュクハクシャ</t>
    </rPh>
    <rPh sb="292" eb="294">
      <t>ヒトリ</t>
    </rPh>
    <rPh sb="294" eb="295">
      <t>ア</t>
    </rPh>
    <rPh sb="298" eb="299">
      <t>ホカ</t>
    </rPh>
    <rPh sb="299" eb="301">
      <t>カイケイ</t>
    </rPh>
    <rPh sb="301" eb="305">
      <t>ホジョキンガク</t>
    </rPh>
    <rPh sb="307" eb="308">
      <t>ベツ</t>
    </rPh>
    <rPh sb="309" eb="313">
      <t>シュクハクシセツ</t>
    </rPh>
    <rPh sb="314" eb="316">
      <t>カイタイ</t>
    </rPh>
    <rPh sb="317" eb="318">
      <t>トモナ</t>
    </rPh>
    <rPh sb="322" eb="324">
      <t>シシュツ</t>
    </rPh>
    <rPh sb="328" eb="330">
      <t>ゾウカ</t>
    </rPh>
    <rPh sb="348" eb="350">
      <t>ゾウカ</t>
    </rPh>
    <rPh sb="417" eb="422">
      <t>シテイカンリシャ</t>
    </rPh>
    <rPh sb="423" eb="424">
      <t>ト</t>
    </rPh>
    <rPh sb="425" eb="426">
      <t>ク</t>
    </rPh>
    <rPh sb="427" eb="432">
      <t>シテイカンリシャ</t>
    </rPh>
    <rPh sb="433" eb="434">
      <t>ト</t>
    </rPh>
    <rPh sb="435" eb="436">
      <t>ク</t>
    </rPh>
    <rPh sb="494" eb="496">
      <t>ヒツヨウ</t>
    </rPh>
    <rPh sb="497" eb="499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</si>
</sst>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2077</c:v>
                </c:pt>
                <c:pt idx="1">
                  <c:v>7202</c:v>
                </c:pt>
                <c:pt idx="2">
                  <c:v>8422</c:v>
                </c:pt>
                <c:pt idx="3">
                  <c:v>3634</c:v>
                </c:pt>
                <c:pt idx="4">
                  <c:v>2417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BA-451E-AB26-B44FD417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385160"/>
        <c:axId val="47731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2646</c:v>
                </c:pt>
                <c:pt idx="1">
                  <c:v>3770</c:v>
                </c:pt>
                <c:pt idx="2">
                  <c:v>3122</c:v>
                </c:pt>
                <c:pt idx="3">
                  <c:v>63431</c:v>
                </c:pt>
                <c:pt idx="4">
                  <c:v>541785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BA-451E-AB26-B44FD417C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385160"/>
        <c:axId val="477319472"/>
      </c:lineChart>
      <c:catAx>
        <c:axId val="321385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7319472"/>
        <c:crosses val="autoZero"/>
        <c:auto val="1"/>
        <c:lblAlgn val="ctr"/>
        <c:lblOffset val="100"/>
        <c:noMultiLvlLbl val="1"/>
      </c:catAx>
      <c:valAx>
        <c:axId val="47731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1385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8-4510-B429-DE48E405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59936"/>
        <c:axId val="48125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38-4510-B429-DE48E405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9936"/>
        <c:axId val="481252880"/>
      </c:lineChart>
      <c:catAx>
        <c:axId val="481259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2880"/>
        <c:crosses val="autoZero"/>
        <c:auto val="1"/>
        <c:lblAlgn val="ctr"/>
        <c:lblOffset val="100"/>
        <c:noMultiLvlLbl val="1"/>
      </c:catAx>
      <c:valAx>
        <c:axId val="48125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25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4.5999999999999999E-3</c:v>
                </c:pt>
                <c:pt idx="1">
                  <c:v>0</c:v>
                </c:pt>
                <c:pt idx="2">
                  <c:v>4.0000000000000002E-4</c:v>
                </c:pt>
                <c:pt idx="3">
                  <c:v>4.0000000000000002E-4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AE-42D6-8B00-0C75F204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8368"/>
        <c:axId val="48125876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2.8999999999999998E-3</c:v>
                </c:pt>
                <c:pt idx="1">
                  <c:v>2.0000000000000001E-4</c:v>
                </c:pt>
                <c:pt idx="2">
                  <c:v>2.9999999999999997E-4</c:v>
                </c:pt>
                <c:pt idx="3">
                  <c:v>5.0000000000000001E-4</c:v>
                </c:pt>
                <c:pt idx="4">
                  <c:v>8.0000000000000004E-4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AE-42D6-8B00-0C75F204D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75464"/>
        <c:axId val="481253664"/>
      </c:lineChart>
      <c:catAx>
        <c:axId val="4812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1258760"/>
        <c:crosses val="autoZero"/>
        <c:auto val="1"/>
        <c:lblAlgn val="ctr"/>
        <c:lblOffset val="100"/>
        <c:noMultiLvlLbl val="1"/>
      </c:catAx>
      <c:valAx>
        <c:axId val="48125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81258368"/>
        <c:crosses val="autoZero"/>
        <c:crossBetween val="between"/>
      </c:valAx>
      <c:valAx>
        <c:axId val="48125366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21475464"/>
        <c:crosses val="max"/>
        <c:crossBetween val="between"/>
      </c:valAx>
      <c:catAx>
        <c:axId val="32147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253664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4.9000000000000004</c:v>
                </c:pt>
                <c:pt idx="1">
                  <c:v>61.6</c:v>
                </c:pt>
                <c:pt idx="2">
                  <c:v>30</c:v>
                </c:pt>
                <c:pt idx="3">
                  <c:v>86.9</c:v>
                </c:pt>
                <c:pt idx="4">
                  <c:v>12.2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A3-44AF-9D61-EAD64D307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484232"/>
        <c:axId val="3214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26.5</c:v>
                </c:pt>
                <c:pt idx="2">
                  <c:v>19.5</c:v>
                </c:pt>
                <c:pt idx="3">
                  <c:v>47.8</c:v>
                </c:pt>
                <c:pt idx="4">
                  <c:v>27.2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A3-44AF-9D61-EAD64D307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484232"/>
        <c:axId val="321470368"/>
      </c:lineChart>
      <c:catAx>
        <c:axId val="481484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1470368"/>
        <c:crosses val="autoZero"/>
        <c:auto val="1"/>
        <c:lblAlgn val="ctr"/>
        <c:lblOffset val="100"/>
        <c:noMultiLvlLbl val="1"/>
      </c:catAx>
      <c:valAx>
        <c:axId val="3214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484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99.9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37-4489-AFD8-4138AEC1A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77424"/>
        <c:axId val="32147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96.2</c:v>
                </c:pt>
                <c:pt idx="2">
                  <c:v>92.2</c:v>
                </c:pt>
                <c:pt idx="3">
                  <c:v>96.8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37-4489-AFD8-4138AEC1A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77424"/>
        <c:axId val="321477816"/>
      </c:lineChart>
      <c:catAx>
        <c:axId val="32147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1477816"/>
        <c:crosses val="autoZero"/>
        <c:auto val="1"/>
        <c:lblAlgn val="ctr"/>
        <c:lblOffset val="100"/>
        <c:noMultiLvlLbl val="1"/>
      </c:catAx>
      <c:valAx>
        <c:axId val="32147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1477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-30391</c:v>
                </c:pt>
                <c:pt idx="1">
                  <c:v>-16827</c:v>
                </c:pt>
                <c:pt idx="2">
                  <c:v>-24719</c:v>
                </c:pt>
                <c:pt idx="3">
                  <c:v>-12369</c:v>
                </c:pt>
                <c:pt idx="4">
                  <c:v>-10870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2-432E-AEED-06E00B50E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72720"/>
        <c:axId val="32147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-11401</c:v>
                </c:pt>
                <c:pt idx="1">
                  <c:v>-10800</c:v>
                </c:pt>
                <c:pt idx="2">
                  <c:v>-18007</c:v>
                </c:pt>
                <c:pt idx="3">
                  <c:v>583147</c:v>
                </c:pt>
                <c:pt idx="4">
                  <c:v>-24727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42-432E-AEED-06E00B50E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72720"/>
        <c:axId val="321473504"/>
      </c:lineChart>
      <c:catAx>
        <c:axId val="321472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1473504"/>
        <c:crosses val="autoZero"/>
        <c:auto val="1"/>
        <c:lblAlgn val="ctr"/>
        <c:lblOffset val="100"/>
        <c:noMultiLvlLbl val="1"/>
      </c:catAx>
      <c:valAx>
        <c:axId val="32147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147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-25.1</c:v>
                </c:pt>
                <c:pt idx="1">
                  <c:v>85.5</c:v>
                </c:pt>
                <c:pt idx="2">
                  <c:v>68.7</c:v>
                </c:pt>
                <c:pt idx="3">
                  <c:v>81.7</c:v>
                </c:pt>
                <c:pt idx="4">
                  <c:v>88.4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B1-4816-A6C1-75F5D474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16944"/>
        <c:axId val="48125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-37.299999999999997</c:v>
                </c:pt>
                <c:pt idx="1">
                  <c:v>-53.9</c:v>
                </c:pt>
                <c:pt idx="2">
                  <c:v>-19.8</c:v>
                </c:pt>
                <c:pt idx="3">
                  <c:v>-152.6</c:v>
                </c:pt>
                <c:pt idx="4">
                  <c:v>-62.5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B1-4816-A6C1-75F5D4748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16944"/>
        <c:axId val="481254448"/>
      </c:lineChart>
      <c:catAx>
        <c:axId val="318416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4448"/>
        <c:crosses val="autoZero"/>
        <c:auto val="1"/>
        <c:lblAlgn val="ctr"/>
        <c:lblOffset val="100"/>
        <c:noMultiLvlLbl val="1"/>
      </c:catAx>
      <c:valAx>
        <c:axId val="48125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841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18.399999999999999</c:v>
                </c:pt>
                <c:pt idx="2">
                  <c:v>32.5</c:v>
                </c:pt>
                <c:pt idx="3">
                  <c:v>35.9</c:v>
                </c:pt>
                <c:pt idx="4">
                  <c:v>36.9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4A-4C27-AFB0-57C212FE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57192"/>
        <c:axId val="481256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37.200000000000003</c:v>
                </c:pt>
                <c:pt idx="2">
                  <c:v>40.299999999999997</c:v>
                </c:pt>
                <c:pt idx="3">
                  <c:v>100.4</c:v>
                </c:pt>
                <c:pt idx="4">
                  <c:v>273.39999999999998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4A-4C27-AFB0-57C212FE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7192"/>
        <c:axId val="481256408"/>
      </c:lineChart>
      <c:catAx>
        <c:axId val="481257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6408"/>
        <c:crosses val="autoZero"/>
        <c:auto val="1"/>
        <c:lblAlgn val="ctr"/>
        <c:lblOffset val="100"/>
        <c:noMultiLvlLbl val="1"/>
      </c:catAx>
      <c:valAx>
        <c:axId val="481256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257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12.8</c:v>
                </c:pt>
                <c:pt idx="2">
                  <c:v>16</c:v>
                </c:pt>
                <c:pt idx="3">
                  <c:v>19.399999999999999</c:v>
                </c:pt>
                <c:pt idx="4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D1-4F2C-834A-219F6ADC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56016"/>
        <c:axId val="48125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23.8</c:v>
                </c:pt>
                <c:pt idx="1">
                  <c:v>22.7</c:v>
                </c:pt>
                <c:pt idx="2">
                  <c:v>19.100000000000001</c:v>
                </c:pt>
                <c:pt idx="3">
                  <c:v>5.0999999999999996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1-4F2C-834A-219F6ADCB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6016"/>
        <c:axId val="481259152"/>
      </c:lineChart>
      <c:catAx>
        <c:axId val="48125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9152"/>
        <c:crosses val="autoZero"/>
        <c:auto val="1"/>
        <c:lblAlgn val="ctr"/>
        <c:lblOffset val="100"/>
        <c:noMultiLvlLbl val="1"/>
      </c:catAx>
      <c:valAx>
        <c:axId val="48125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256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8-4197-963C-BE25CF31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57976"/>
        <c:axId val="481259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511.3</c:v>
                </c:pt>
                <c:pt idx="1">
                  <c:v>536.70000000000005</c:v>
                </c:pt>
                <c:pt idx="2">
                  <c:v>43.6</c:v>
                </c:pt>
                <c:pt idx="3">
                  <c:v>330.8</c:v>
                </c:pt>
                <c:pt idx="4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C8-4197-963C-BE25CF31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7976"/>
        <c:axId val="481259544"/>
      </c:lineChart>
      <c:catAx>
        <c:axId val="481257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9544"/>
        <c:crosses val="autoZero"/>
        <c:auto val="1"/>
        <c:lblAlgn val="ctr"/>
        <c:lblOffset val="100"/>
        <c:noMultiLvlLbl val="1"/>
      </c:catAx>
      <c:valAx>
        <c:axId val="481259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257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6-41BF-94B9-1C3B46627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54840"/>
        <c:axId val="48125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E6-41BF-94B9-1C3B46627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54840"/>
        <c:axId val="481255624"/>
      </c:lineChart>
      <c:catAx>
        <c:axId val="481254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81255624"/>
        <c:crosses val="autoZero"/>
        <c:auto val="1"/>
        <c:lblAlgn val="ctr"/>
        <c:lblOffset val="100"/>
        <c:noMultiLvlLbl val="1"/>
      </c:catAx>
      <c:valAx>
        <c:axId val="48125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81254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80" zoomScaleNormal="8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  <c r="IW2" s="128"/>
      <c r="IX2" s="128"/>
      <c r="IY2" s="128"/>
      <c r="IZ2" s="128"/>
      <c r="JA2" s="128"/>
      <c r="JB2" s="128"/>
      <c r="JC2" s="128"/>
      <c r="JD2" s="128"/>
      <c r="JE2" s="128"/>
      <c r="JF2" s="128"/>
      <c r="JG2" s="128"/>
      <c r="JH2" s="128"/>
      <c r="JI2" s="128"/>
      <c r="JJ2" s="128"/>
      <c r="JK2" s="128"/>
      <c r="JL2" s="128"/>
      <c r="JM2" s="128"/>
      <c r="JN2" s="128"/>
      <c r="JO2" s="128"/>
      <c r="JP2" s="128"/>
      <c r="JQ2" s="128"/>
      <c r="JR2" s="128"/>
      <c r="JS2" s="128"/>
      <c r="JT2" s="128"/>
      <c r="JU2" s="128"/>
      <c r="JV2" s="128"/>
      <c r="JW2" s="128"/>
      <c r="JX2" s="128"/>
      <c r="JY2" s="128"/>
      <c r="JZ2" s="128"/>
      <c r="KA2" s="128"/>
      <c r="KB2" s="128"/>
      <c r="KC2" s="128"/>
      <c r="KD2" s="128"/>
      <c r="KE2" s="128"/>
      <c r="KF2" s="128"/>
      <c r="KG2" s="128"/>
      <c r="KH2" s="128"/>
      <c r="KI2" s="128"/>
      <c r="KJ2" s="128"/>
      <c r="KK2" s="128"/>
      <c r="KL2" s="128"/>
      <c r="KM2" s="128"/>
      <c r="KN2" s="128"/>
      <c r="KO2" s="128"/>
      <c r="KP2" s="128"/>
      <c r="KQ2" s="128"/>
      <c r="KR2" s="128"/>
      <c r="KS2" s="128"/>
      <c r="KT2" s="128"/>
      <c r="KU2" s="128"/>
      <c r="KV2" s="128"/>
      <c r="KW2" s="128"/>
      <c r="KX2" s="128"/>
      <c r="KY2" s="128"/>
      <c r="KZ2" s="128"/>
      <c r="LA2" s="128"/>
      <c r="LB2" s="128"/>
      <c r="LC2" s="128"/>
      <c r="LD2" s="128"/>
      <c r="LE2" s="128"/>
      <c r="LF2" s="128"/>
      <c r="LG2" s="128"/>
      <c r="LH2" s="128"/>
      <c r="LI2" s="128"/>
      <c r="LJ2" s="128"/>
      <c r="LK2" s="128"/>
      <c r="LL2" s="128"/>
      <c r="LM2" s="128"/>
      <c r="LN2" s="128"/>
      <c r="LO2" s="128"/>
      <c r="LP2" s="128"/>
      <c r="LQ2" s="128"/>
      <c r="LR2" s="128"/>
      <c r="LS2" s="128"/>
      <c r="LT2" s="128"/>
      <c r="LU2" s="128"/>
      <c r="LV2" s="128"/>
      <c r="LW2" s="128"/>
      <c r="LX2" s="128"/>
      <c r="LY2" s="128"/>
      <c r="LZ2" s="128"/>
      <c r="MA2" s="128"/>
      <c r="MB2" s="128"/>
      <c r="MC2" s="128"/>
      <c r="MD2" s="128"/>
      <c r="ME2" s="128"/>
      <c r="MF2" s="128"/>
      <c r="MG2" s="128"/>
      <c r="MH2" s="128"/>
      <c r="MI2" s="128"/>
      <c r="MJ2" s="128"/>
      <c r="MK2" s="128"/>
      <c r="ML2" s="128"/>
      <c r="MM2" s="128"/>
      <c r="MN2" s="128"/>
      <c r="MO2" s="128"/>
      <c r="MP2" s="128"/>
      <c r="MQ2" s="128"/>
      <c r="MR2" s="128"/>
      <c r="MS2" s="128"/>
      <c r="MT2" s="128"/>
      <c r="MU2" s="128"/>
      <c r="MV2" s="128"/>
      <c r="MW2" s="128"/>
      <c r="MX2" s="128"/>
      <c r="MY2" s="128"/>
      <c r="MZ2" s="128"/>
      <c r="NA2" s="128"/>
      <c r="NB2" s="128"/>
      <c r="NC2" s="128"/>
      <c r="ND2" s="128"/>
      <c r="NE2" s="128"/>
      <c r="NF2" s="128"/>
      <c r="NG2" s="128"/>
      <c r="NH2" s="128"/>
      <c r="NI2" s="128"/>
      <c r="NJ2" s="128"/>
      <c r="NK2" s="128"/>
      <c r="NL2" s="128"/>
      <c r="NM2" s="128"/>
      <c r="NN2" s="128"/>
      <c r="NO2" s="128"/>
      <c r="NP2" s="128"/>
      <c r="NQ2" s="128"/>
      <c r="NR2" s="128"/>
      <c r="NS2" s="128"/>
      <c r="NT2" s="128"/>
      <c r="NU2" s="128"/>
      <c r="NV2" s="128"/>
      <c r="NW2" s="128"/>
    </row>
    <row r="3" spans="1:387" ht="9.75" customHeight="1" x14ac:dyDescent="0.15">
      <c r="A3" s="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  <c r="IW3" s="128"/>
      <c r="IX3" s="128"/>
      <c r="IY3" s="128"/>
      <c r="IZ3" s="128"/>
      <c r="JA3" s="128"/>
      <c r="JB3" s="128"/>
      <c r="JC3" s="128"/>
      <c r="JD3" s="128"/>
      <c r="JE3" s="128"/>
      <c r="JF3" s="128"/>
      <c r="JG3" s="128"/>
      <c r="JH3" s="128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8"/>
      <c r="JT3" s="128"/>
      <c r="JU3" s="128"/>
      <c r="JV3" s="128"/>
      <c r="JW3" s="128"/>
      <c r="JX3" s="128"/>
      <c r="JY3" s="128"/>
      <c r="JZ3" s="128"/>
      <c r="KA3" s="128"/>
      <c r="KB3" s="128"/>
      <c r="KC3" s="128"/>
      <c r="KD3" s="128"/>
      <c r="KE3" s="128"/>
      <c r="KF3" s="128"/>
      <c r="KG3" s="128"/>
      <c r="KH3" s="128"/>
      <c r="KI3" s="128"/>
      <c r="KJ3" s="128"/>
      <c r="KK3" s="128"/>
      <c r="KL3" s="128"/>
      <c r="KM3" s="128"/>
      <c r="KN3" s="128"/>
      <c r="KO3" s="128"/>
      <c r="KP3" s="128"/>
      <c r="KQ3" s="128"/>
      <c r="KR3" s="128"/>
      <c r="KS3" s="128"/>
      <c r="KT3" s="128"/>
      <c r="KU3" s="128"/>
      <c r="KV3" s="128"/>
      <c r="KW3" s="128"/>
      <c r="KX3" s="128"/>
      <c r="KY3" s="128"/>
      <c r="KZ3" s="128"/>
      <c r="LA3" s="128"/>
      <c r="LB3" s="128"/>
      <c r="LC3" s="128"/>
      <c r="LD3" s="128"/>
      <c r="LE3" s="128"/>
      <c r="LF3" s="128"/>
      <c r="LG3" s="128"/>
      <c r="LH3" s="128"/>
      <c r="LI3" s="128"/>
      <c r="LJ3" s="128"/>
      <c r="LK3" s="128"/>
      <c r="LL3" s="128"/>
      <c r="LM3" s="128"/>
      <c r="LN3" s="128"/>
      <c r="LO3" s="128"/>
      <c r="LP3" s="128"/>
      <c r="LQ3" s="128"/>
      <c r="LR3" s="128"/>
      <c r="LS3" s="128"/>
      <c r="LT3" s="128"/>
      <c r="LU3" s="128"/>
      <c r="LV3" s="128"/>
      <c r="LW3" s="128"/>
      <c r="LX3" s="128"/>
      <c r="LY3" s="128"/>
      <c r="LZ3" s="128"/>
      <c r="MA3" s="128"/>
      <c r="MB3" s="128"/>
      <c r="MC3" s="128"/>
      <c r="MD3" s="128"/>
      <c r="ME3" s="128"/>
      <c r="MF3" s="128"/>
      <c r="MG3" s="128"/>
      <c r="MH3" s="128"/>
      <c r="MI3" s="128"/>
      <c r="MJ3" s="128"/>
      <c r="MK3" s="128"/>
      <c r="ML3" s="128"/>
      <c r="MM3" s="128"/>
      <c r="MN3" s="128"/>
      <c r="MO3" s="128"/>
      <c r="MP3" s="128"/>
      <c r="MQ3" s="128"/>
      <c r="MR3" s="128"/>
      <c r="MS3" s="128"/>
      <c r="MT3" s="128"/>
      <c r="MU3" s="128"/>
      <c r="MV3" s="128"/>
      <c r="MW3" s="128"/>
      <c r="MX3" s="128"/>
      <c r="MY3" s="128"/>
      <c r="MZ3" s="128"/>
      <c r="NA3" s="128"/>
      <c r="NB3" s="128"/>
      <c r="NC3" s="128"/>
      <c r="ND3" s="128"/>
      <c r="NE3" s="128"/>
      <c r="NF3" s="128"/>
      <c r="NG3" s="128"/>
      <c r="NH3" s="128"/>
      <c r="NI3" s="128"/>
      <c r="NJ3" s="128"/>
      <c r="NK3" s="128"/>
      <c r="NL3" s="128"/>
      <c r="NM3" s="128"/>
      <c r="NN3" s="128"/>
      <c r="NO3" s="128"/>
      <c r="NP3" s="128"/>
      <c r="NQ3" s="128"/>
      <c r="NR3" s="128"/>
      <c r="NS3" s="128"/>
      <c r="NT3" s="128"/>
      <c r="NU3" s="128"/>
      <c r="NV3" s="128"/>
      <c r="NW3" s="128"/>
    </row>
    <row r="4" spans="1:387" ht="9.75" customHeight="1" x14ac:dyDescent="0.15">
      <c r="A4" s="2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  <c r="IW4" s="128"/>
      <c r="IX4" s="128"/>
      <c r="IY4" s="128"/>
      <c r="IZ4" s="128"/>
      <c r="JA4" s="128"/>
      <c r="JB4" s="128"/>
      <c r="JC4" s="128"/>
      <c r="JD4" s="128"/>
      <c r="JE4" s="128"/>
      <c r="JF4" s="128"/>
      <c r="JG4" s="128"/>
      <c r="JH4" s="128"/>
      <c r="JI4" s="128"/>
      <c r="JJ4" s="128"/>
      <c r="JK4" s="128"/>
      <c r="JL4" s="128"/>
      <c r="JM4" s="128"/>
      <c r="JN4" s="128"/>
      <c r="JO4" s="128"/>
      <c r="JP4" s="128"/>
      <c r="JQ4" s="128"/>
      <c r="JR4" s="128"/>
      <c r="JS4" s="128"/>
      <c r="JT4" s="128"/>
      <c r="JU4" s="128"/>
      <c r="JV4" s="128"/>
      <c r="JW4" s="128"/>
      <c r="JX4" s="128"/>
      <c r="JY4" s="128"/>
      <c r="JZ4" s="128"/>
      <c r="KA4" s="128"/>
      <c r="KB4" s="128"/>
      <c r="KC4" s="128"/>
      <c r="KD4" s="128"/>
      <c r="KE4" s="128"/>
      <c r="KF4" s="128"/>
      <c r="KG4" s="128"/>
      <c r="KH4" s="128"/>
      <c r="KI4" s="128"/>
      <c r="KJ4" s="128"/>
      <c r="KK4" s="128"/>
      <c r="KL4" s="128"/>
      <c r="KM4" s="128"/>
      <c r="KN4" s="128"/>
      <c r="KO4" s="128"/>
      <c r="KP4" s="128"/>
      <c r="KQ4" s="128"/>
      <c r="KR4" s="128"/>
      <c r="KS4" s="128"/>
      <c r="KT4" s="128"/>
      <c r="KU4" s="128"/>
      <c r="KV4" s="128"/>
      <c r="KW4" s="128"/>
      <c r="KX4" s="128"/>
      <c r="KY4" s="128"/>
      <c r="KZ4" s="128"/>
      <c r="LA4" s="128"/>
      <c r="LB4" s="128"/>
      <c r="LC4" s="128"/>
      <c r="LD4" s="128"/>
      <c r="LE4" s="128"/>
      <c r="LF4" s="128"/>
      <c r="LG4" s="128"/>
      <c r="LH4" s="128"/>
      <c r="LI4" s="128"/>
      <c r="LJ4" s="128"/>
      <c r="LK4" s="128"/>
      <c r="LL4" s="128"/>
      <c r="LM4" s="128"/>
      <c r="LN4" s="128"/>
      <c r="LO4" s="128"/>
      <c r="LP4" s="128"/>
      <c r="LQ4" s="128"/>
      <c r="LR4" s="128"/>
      <c r="LS4" s="128"/>
      <c r="LT4" s="128"/>
      <c r="LU4" s="128"/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128"/>
      <c r="MN4" s="128"/>
      <c r="MO4" s="128"/>
      <c r="MP4" s="128"/>
      <c r="MQ4" s="128"/>
      <c r="MR4" s="128"/>
      <c r="MS4" s="128"/>
      <c r="MT4" s="128"/>
      <c r="MU4" s="128"/>
      <c r="MV4" s="128"/>
      <c r="MW4" s="128"/>
      <c r="MX4" s="128"/>
      <c r="MY4" s="128"/>
      <c r="MZ4" s="128"/>
      <c r="NA4" s="128"/>
      <c r="NB4" s="128"/>
      <c r="NC4" s="128"/>
      <c r="ND4" s="128"/>
      <c r="NE4" s="128"/>
      <c r="NF4" s="128"/>
      <c r="NG4" s="128"/>
      <c r="NH4" s="128"/>
      <c r="NI4" s="128"/>
      <c r="NJ4" s="128"/>
      <c r="NK4" s="128"/>
      <c r="NL4" s="128"/>
      <c r="NM4" s="128"/>
      <c r="NN4" s="128"/>
      <c r="NO4" s="128"/>
      <c r="NP4" s="128"/>
      <c r="NQ4" s="128"/>
      <c r="NR4" s="128"/>
      <c r="NS4" s="128"/>
      <c r="NT4" s="128"/>
      <c r="NU4" s="128"/>
      <c r="NV4" s="128"/>
      <c r="NW4" s="128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9" t="str">
        <f>データ!H6&amp;"　"&amp;データ!I6</f>
        <v>広島県江田島市　サンビーチおきみ（ウミノス）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15" t="s">
        <v>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7"/>
      <c r="AQ7" s="115" t="s">
        <v>2</v>
      </c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7"/>
      <c r="CF7" s="115" t="s">
        <v>3</v>
      </c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7"/>
      <c r="DU7" s="118" t="s">
        <v>4</v>
      </c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 t="s">
        <v>5</v>
      </c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8" t="s">
        <v>6</v>
      </c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8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8"/>
      <c r="JT7" s="118"/>
      <c r="JU7" s="118"/>
      <c r="JV7" s="118" t="s">
        <v>7</v>
      </c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8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8"/>
      <c r="LC7" s="118"/>
      <c r="LD7" s="118"/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 t="s">
        <v>8</v>
      </c>
      <c r="LP7" s="118"/>
      <c r="LQ7" s="118"/>
      <c r="LR7" s="118"/>
      <c r="LS7" s="118"/>
      <c r="LT7" s="118"/>
      <c r="LU7" s="118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8"/>
      <c r="ML7" s="118"/>
      <c r="MM7" s="118"/>
      <c r="MN7" s="118"/>
      <c r="MO7" s="118"/>
      <c r="MP7" s="118"/>
      <c r="MQ7" s="118"/>
      <c r="MR7" s="118"/>
      <c r="MS7" s="118"/>
      <c r="MT7" s="118"/>
      <c r="MU7" s="118"/>
      <c r="MV7" s="118"/>
      <c r="MW7" s="118"/>
      <c r="MX7" s="118"/>
      <c r="MY7" s="118"/>
      <c r="MZ7" s="118"/>
      <c r="NA7" s="118"/>
      <c r="NB7" s="118"/>
      <c r="NC7" s="118"/>
      <c r="ND7" s="118"/>
      <c r="NE7" s="118"/>
      <c r="NF7" s="118"/>
      <c r="NG7" s="118"/>
      <c r="NH7" s="3"/>
      <c r="NI7" s="130" t="s">
        <v>9</v>
      </c>
      <c r="NJ7" s="131"/>
      <c r="NK7" s="131"/>
      <c r="NL7" s="131"/>
      <c r="NM7" s="131"/>
      <c r="NN7" s="131"/>
      <c r="NO7" s="131"/>
      <c r="NP7" s="131"/>
      <c r="NQ7" s="131"/>
      <c r="NR7" s="131"/>
      <c r="NS7" s="131"/>
      <c r="NT7" s="131"/>
      <c r="NU7" s="131"/>
      <c r="NV7" s="132"/>
    </row>
    <row r="8" spans="1:387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観光施設事業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休養宿泊施設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94" t="str">
        <f>データ!M7</f>
        <v>Ａ１Ｂ２</v>
      </c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 t="str">
        <f>データ!N7</f>
        <v>非設置</v>
      </c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11">
        <f>データ!S7</f>
        <v>12662</v>
      </c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94" t="str">
        <f>データ!T7</f>
        <v>利用料金制</v>
      </c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112">
        <f>データ!U7</f>
        <v>75</v>
      </c>
      <c r="LP8" s="112"/>
      <c r="LQ8" s="112"/>
      <c r="LR8" s="112"/>
      <c r="LS8" s="112"/>
      <c r="LT8" s="112"/>
      <c r="LU8" s="112"/>
      <c r="LV8" s="112"/>
      <c r="LW8" s="112"/>
      <c r="LX8" s="112"/>
      <c r="LY8" s="112"/>
      <c r="LZ8" s="112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3"/>
      <c r="NI8" s="126" t="s">
        <v>10</v>
      </c>
      <c r="NJ8" s="127"/>
      <c r="NK8" s="113" t="s">
        <v>11</v>
      </c>
      <c r="NL8" s="113"/>
      <c r="NM8" s="113"/>
      <c r="NN8" s="113"/>
      <c r="NO8" s="113"/>
      <c r="NP8" s="113"/>
      <c r="NQ8" s="113"/>
      <c r="NR8" s="113"/>
      <c r="NS8" s="113"/>
      <c r="NT8" s="113"/>
      <c r="NU8" s="113"/>
      <c r="NV8" s="114"/>
    </row>
    <row r="9" spans="1:387" ht="18.75" customHeight="1" x14ac:dyDescent="0.15">
      <c r="A9" s="2"/>
      <c r="B9" s="115" t="s">
        <v>12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7"/>
      <c r="AQ9" s="115" t="s">
        <v>13</v>
      </c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7"/>
      <c r="CF9" s="115" t="s">
        <v>14</v>
      </c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7"/>
      <c r="DU9" s="118" t="s">
        <v>15</v>
      </c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8" t="s">
        <v>16</v>
      </c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  <c r="IW9" s="118"/>
      <c r="IX9" s="118"/>
      <c r="IY9" s="118"/>
      <c r="IZ9" s="118"/>
      <c r="JA9" s="118"/>
      <c r="JB9" s="118"/>
      <c r="JC9" s="118"/>
      <c r="JD9" s="118"/>
      <c r="JE9" s="118"/>
      <c r="JF9" s="118"/>
      <c r="JG9" s="118"/>
      <c r="JH9" s="118"/>
      <c r="JI9" s="118"/>
      <c r="JJ9" s="118"/>
      <c r="JK9" s="118"/>
      <c r="JL9" s="118"/>
      <c r="JM9" s="118"/>
      <c r="JN9" s="118"/>
      <c r="JO9" s="118"/>
      <c r="JP9" s="118"/>
      <c r="JQ9" s="118"/>
      <c r="JR9" s="118"/>
      <c r="JS9" s="118"/>
      <c r="JT9" s="118"/>
      <c r="JU9" s="118"/>
      <c r="JV9" s="118" t="s">
        <v>17</v>
      </c>
      <c r="JW9" s="118"/>
      <c r="JX9" s="118"/>
      <c r="JY9" s="118"/>
      <c r="JZ9" s="118"/>
      <c r="KA9" s="118"/>
      <c r="KB9" s="118"/>
      <c r="KC9" s="118"/>
      <c r="KD9" s="118"/>
      <c r="KE9" s="118"/>
      <c r="KF9" s="118"/>
      <c r="KG9" s="118"/>
      <c r="KH9" s="118"/>
      <c r="KI9" s="118"/>
      <c r="KJ9" s="118"/>
      <c r="KK9" s="118"/>
      <c r="KL9" s="118"/>
      <c r="KM9" s="118"/>
      <c r="KN9" s="118"/>
      <c r="KO9" s="118"/>
      <c r="KP9" s="118"/>
      <c r="KQ9" s="118"/>
      <c r="KR9" s="118"/>
      <c r="KS9" s="118"/>
      <c r="KT9" s="118"/>
      <c r="KU9" s="118"/>
      <c r="KV9" s="118"/>
      <c r="KW9" s="118"/>
      <c r="KX9" s="118"/>
      <c r="KY9" s="118"/>
      <c r="KZ9" s="118"/>
      <c r="LA9" s="118"/>
      <c r="LB9" s="118"/>
      <c r="LC9" s="118"/>
      <c r="LD9" s="118"/>
      <c r="LE9" s="118"/>
      <c r="LF9" s="118"/>
      <c r="LG9" s="118"/>
      <c r="LH9" s="118"/>
      <c r="LI9" s="118"/>
      <c r="LJ9" s="118"/>
      <c r="LK9" s="118"/>
      <c r="LL9" s="118"/>
      <c r="LM9" s="118"/>
      <c r="LN9" s="118"/>
      <c r="LO9" s="118" t="s">
        <v>18</v>
      </c>
      <c r="LP9" s="118"/>
      <c r="LQ9" s="118"/>
      <c r="LR9" s="118"/>
      <c r="LS9" s="118"/>
      <c r="LT9" s="118"/>
      <c r="LU9" s="118"/>
      <c r="LV9" s="118"/>
      <c r="LW9" s="118"/>
      <c r="LX9" s="118"/>
      <c r="LY9" s="118"/>
      <c r="LZ9" s="118"/>
      <c r="MA9" s="118"/>
      <c r="MB9" s="118"/>
      <c r="MC9" s="118"/>
      <c r="MD9" s="118"/>
      <c r="ME9" s="118"/>
      <c r="MF9" s="118"/>
      <c r="MG9" s="118"/>
      <c r="MH9" s="118"/>
      <c r="MI9" s="118"/>
      <c r="MJ9" s="118"/>
      <c r="MK9" s="118"/>
      <c r="ML9" s="118"/>
      <c r="MM9" s="118"/>
      <c r="MN9" s="118"/>
      <c r="MO9" s="118"/>
      <c r="MP9" s="118"/>
      <c r="MQ9" s="118"/>
      <c r="MR9" s="118"/>
      <c r="MS9" s="118"/>
      <c r="MT9" s="118"/>
      <c r="MU9" s="118"/>
      <c r="MV9" s="118"/>
      <c r="MW9" s="118"/>
      <c r="MX9" s="118"/>
      <c r="MY9" s="118"/>
      <c r="MZ9" s="118"/>
      <c r="NA9" s="118"/>
      <c r="NB9" s="118"/>
      <c r="NC9" s="118"/>
      <c r="ND9" s="118"/>
      <c r="NE9" s="118"/>
      <c r="NF9" s="118"/>
      <c r="NG9" s="118"/>
      <c r="NH9" s="3"/>
      <c r="NI9" s="119" t="s">
        <v>19</v>
      </c>
      <c r="NJ9" s="120"/>
      <c r="NK9" s="121" t="s">
        <v>20</v>
      </c>
      <c r="NL9" s="121"/>
      <c r="NM9" s="121"/>
      <c r="NN9" s="121"/>
      <c r="NO9" s="121"/>
      <c r="NP9" s="121"/>
      <c r="NQ9" s="121"/>
      <c r="NR9" s="121"/>
      <c r="NS9" s="121"/>
      <c r="NT9" s="121"/>
      <c r="NU9" s="121"/>
      <c r="NV9" s="122"/>
    </row>
    <row r="10" spans="1:387" ht="18.75" customHeight="1" x14ac:dyDescent="0.15">
      <c r="A10" s="2"/>
      <c r="B10" s="105" t="str">
        <f>データ!O7</f>
        <v>該当数値なし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7"/>
      <c r="AQ10" s="105" t="str">
        <f>データ!P7</f>
        <v>該当数値なし</v>
      </c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7"/>
      <c r="CF10" s="108">
        <f>データ!Q7</f>
        <v>3502</v>
      </c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10"/>
      <c r="DU10" s="111">
        <f>データ!R7</f>
        <v>48</v>
      </c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94" t="str">
        <f>データ!V7</f>
        <v>無</v>
      </c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112">
        <f>データ!W7</f>
        <v>96</v>
      </c>
      <c r="JW10" s="112"/>
      <c r="JX10" s="112"/>
      <c r="JY10" s="112"/>
      <c r="JZ10" s="112"/>
      <c r="KA10" s="112"/>
      <c r="KB10" s="112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2"/>
      <c r="KT10" s="112"/>
      <c r="KU10" s="112"/>
      <c r="KV10" s="112"/>
      <c r="KW10" s="112"/>
      <c r="KX10" s="112"/>
      <c r="KY10" s="112"/>
      <c r="KZ10" s="112"/>
      <c r="LA10" s="112"/>
      <c r="LB10" s="112"/>
      <c r="LC10" s="112"/>
      <c r="LD10" s="112"/>
      <c r="LE10" s="112"/>
      <c r="LF10" s="112"/>
      <c r="LG10" s="112"/>
      <c r="LH10" s="112"/>
      <c r="LI10" s="112"/>
      <c r="LJ10" s="112"/>
      <c r="LK10" s="112"/>
      <c r="LL10" s="112"/>
      <c r="LM10" s="112"/>
      <c r="LN10" s="112"/>
      <c r="LO10" s="94" t="str">
        <f>データ!X7</f>
        <v>有</v>
      </c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2"/>
      <c r="NI10" s="95" t="s">
        <v>21</v>
      </c>
      <c r="NJ10" s="96"/>
      <c r="NK10" s="97" t="s">
        <v>22</v>
      </c>
      <c r="NL10" s="97"/>
      <c r="NM10" s="97"/>
      <c r="NN10" s="97"/>
      <c r="NO10" s="97"/>
      <c r="NP10" s="97"/>
      <c r="NQ10" s="97"/>
      <c r="NR10" s="97"/>
      <c r="NS10" s="97"/>
      <c r="NT10" s="97"/>
      <c r="NU10" s="97"/>
      <c r="NV10" s="98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9" t="s">
        <v>23</v>
      </c>
      <c r="NJ11" s="99"/>
      <c r="NK11" s="99"/>
      <c r="NL11" s="99"/>
      <c r="NM11" s="99"/>
      <c r="NN11" s="99"/>
      <c r="NO11" s="99"/>
      <c r="NP11" s="99"/>
      <c r="NQ11" s="99"/>
      <c r="NR11" s="99"/>
      <c r="NS11" s="99"/>
      <c r="NT11" s="99"/>
      <c r="NU11" s="99"/>
      <c r="NV11" s="99"/>
      <c r="NW11" s="99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9"/>
      <c r="NJ12" s="99"/>
      <c r="NK12" s="99"/>
      <c r="NL12" s="99"/>
      <c r="NM12" s="99"/>
      <c r="NN12" s="99"/>
      <c r="NO12" s="99"/>
      <c r="NP12" s="99"/>
      <c r="NQ12" s="99"/>
      <c r="NR12" s="99"/>
      <c r="NS12" s="99"/>
      <c r="NT12" s="99"/>
      <c r="NU12" s="99"/>
      <c r="NV12" s="99"/>
      <c r="NW12" s="99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0"/>
      <c r="NJ13" s="100"/>
      <c r="NK13" s="100"/>
      <c r="NL13" s="100"/>
      <c r="NM13" s="100"/>
      <c r="NN13" s="100"/>
      <c r="NO13" s="100"/>
      <c r="NP13" s="100"/>
      <c r="NQ13" s="100"/>
      <c r="NR13" s="100"/>
      <c r="NS13" s="100"/>
      <c r="NT13" s="100"/>
      <c r="NU13" s="100"/>
      <c r="NV13" s="100"/>
      <c r="NW13" s="100"/>
    </row>
    <row r="14" spans="1:387" ht="18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101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102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8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103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104"/>
      <c r="NH15" s="2"/>
      <c r="NI15" s="76" t="s">
        <v>151</v>
      </c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8"/>
    </row>
    <row r="16" spans="1:387" ht="18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6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8"/>
    </row>
    <row r="17" spans="1:387" ht="18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6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8"/>
    </row>
    <row r="18" spans="1:387" ht="18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6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8"/>
    </row>
    <row r="19" spans="1:387" ht="18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6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8"/>
    </row>
    <row r="20" spans="1:387" ht="18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6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8"/>
    </row>
    <row r="21" spans="1:387" ht="18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6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8"/>
    </row>
    <row r="22" spans="1:387" ht="18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6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8"/>
    </row>
    <row r="23" spans="1:387" ht="18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6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8"/>
    </row>
    <row r="24" spans="1:387" ht="18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6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8"/>
    </row>
    <row r="25" spans="1:387" ht="18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6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8"/>
    </row>
    <row r="26" spans="1:387" ht="18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6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8"/>
    </row>
    <row r="27" spans="1:387" ht="18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6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8"/>
    </row>
    <row r="28" spans="1:387" ht="18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6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8"/>
    </row>
    <row r="29" spans="1:387" ht="18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6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8"/>
    </row>
    <row r="30" spans="1:387" ht="20.2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H29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H30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R01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R02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R03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H29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H30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R01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R02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R03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H29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H30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R01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R02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R03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79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1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68.900000000000006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99.9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100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100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100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4.9000000000000004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61.6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30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86.9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12.2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2077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7202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8422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3634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2417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5.7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94.4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96.2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92.2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96.8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94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17.7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26.5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19.5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47.8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27.2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2646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3770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3122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63431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541785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88" t="s">
        <v>150</v>
      </c>
      <c r="NJ32" s="89"/>
      <c r="NK32" s="89"/>
      <c r="NL32" s="89"/>
      <c r="NM32" s="89"/>
      <c r="NN32" s="89"/>
      <c r="NO32" s="89"/>
      <c r="NP32" s="89"/>
      <c r="NQ32" s="89"/>
      <c r="NR32" s="89"/>
      <c r="NS32" s="89"/>
      <c r="NT32" s="89"/>
      <c r="NU32" s="89"/>
      <c r="NV32" s="89"/>
      <c r="NW32" s="90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88"/>
      <c r="NJ33" s="89"/>
      <c r="NK33" s="89"/>
      <c r="NL33" s="89"/>
      <c r="NM33" s="89"/>
      <c r="NN33" s="89"/>
      <c r="NO33" s="89"/>
      <c r="NP33" s="89"/>
      <c r="NQ33" s="89"/>
      <c r="NR33" s="89"/>
      <c r="NS33" s="89"/>
      <c r="NT33" s="89"/>
      <c r="NU33" s="89"/>
      <c r="NV33" s="89"/>
      <c r="NW33" s="90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88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90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88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90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88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90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88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90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88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90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88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90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88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90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88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90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88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90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88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90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88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90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88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90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88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90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91"/>
      <c r="NJ47" s="92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3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148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H29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H30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R01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R02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R03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H29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H30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R01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R02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R03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H29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H30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R01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R02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R03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H29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H30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R01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R02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R03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26.5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12.8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16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19.399999999999999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25.7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8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18.399999999999999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32.5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35.9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36.9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-25.1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85.5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68.7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81.7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88.4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-30391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-16827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-24719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-12369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-10870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23.8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22.7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19.100000000000001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5.0999999999999996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14.6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37.9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37.200000000000003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40.299999999999997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100.4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273.39999999999998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-37.299999999999997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-53.9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-19.8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-152.6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-62.5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-11401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-10800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-18007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583147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-24727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149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242195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H30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R01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R02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R03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0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H29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H30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R01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R02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R03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H29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H30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R01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R02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R03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0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511.3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536.70000000000005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43.6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330.8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11.2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TOGaeE7GIlEaR2gO8fDCglmeugCuTSZpRKWmS+SRA4NbxTQTGlpzUAmXuXYP3TFX3AOjYGRe3PPZrNS7LTswmg==" saltValue="rMjlwtFJvGSmbDDu8UliJw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40" t="s">
        <v>58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33" t="s">
        <v>64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4" t="s">
        <v>65</v>
      </c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5" t="s">
        <v>66</v>
      </c>
      <c r="BG4" s="136"/>
      <c r="BH4" s="136"/>
      <c r="BI4" s="136"/>
      <c r="BJ4" s="136"/>
      <c r="BK4" s="136"/>
      <c r="BL4" s="136"/>
      <c r="BM4" s="136"/>
      <c r="BN4" s="136"/>
      <c r="BO4" s="136"/>
      <c r="BP4" s="137"/>
      <c r="BQ4" s="133" t="s">
        <v>67</v>
      </c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4" t="s">
        <v>68</v>
      </c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 t="s">
        <v>69</v>
      </c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5" t="s">
        <v>70</v>
      </c>
      <c r="CY4" s="136"/>
      <c r="CZ4" s="136"/>
      <c r="DA4" s="136"/>
      <c r="DB4" s="136"/>
      <c r="DC4" s="136"/>
      <c r="DD4" s="136"/>
      <c r="DE4" s="136"/>
      <c r="DF4" s="136"/>
      <c r="DG4" s="136"/>
      <c r="DH4" s="137"/>
      <c r="DI4" s="138" t="s">
        <v>71</v>
      </c>
      <c r="DJ4" s="138" t="s">
        <v>72</v>
      </c>
      <c r="DK4" s="133" t="s">
        <v>73</v>
      </c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 t="s">
        <v>74</v>
      </c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101</v>
      </c>
      <c r="AL5" s="42" t="s">
        <v>92</v>
      </c>
      <c r="AM5" s="42" t="s">
        <v>102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103</v>
      </c>
      <c r="AW5" s="42" t="s">
        <v>92</v>
      </c>
      <c r="AX5" s="42" t="s">
        <v>104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105</v>
      </c>
      <c r="BH5" s="42" t="s">
        <v>106</v>
      </c>
      <c r="BI5" s="42" t="s">
        <v>107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108</v>
      </c>
      <c r="BR5" s="42" t="s">
        <v>103</v>
      </c>
      <c r="BS5" s="42" t="s">
        <v>106</v>
      </c>
      <c r="BT5" s="42" t="s">
        <v>107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105</v>
      </c>
      <c r="CD5" s="42" t="s">
        <v>109</v>
      </c>
      <c r="CE5" s="42" t="s">
        <v>102</v>
      </c>
      <c r="CF5" s="42" t="s">
        <v>110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105</v>
      </c>
      <c r="CO5" s="42" t="s">
        <v>111</v>
      </c>
      <c r="CP5" s="42" t="s">
        <v>93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112</v>
      </c>
      <c r="CY5" s="42" t="s">
        <v>91</v>
      </c>
      <c r="CZ5" s="42" t="s">
        <v>92</v>
      </c>
      <c r="DA5" s="42" t="s">
        <v>104</v>
      </c>
      <c r="DB5" s="42" t="s">
        <v>113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9"/>
      <c r="DJ5" s="139"/>
      <c r="DK5" s="42" t="s">
        <v>108</v>
      </c>
      <c r="DL5" s="42" t="s">
        <v>91</v>
      </c>
      <c r="DM5" s="42" t="s">
        <v>92</v>
      </c>
      <c r="DN5" s="42" t="s">
        <v>107</v>
      </c>
      <c r="DO5" s="42" t="s">
        <v>113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91</v>
      </c>
      <c r="DX5" s="42" t="s">
        <v>111</v>
      </c>
      <c r="DY5" s="42" t="s">
        <v>114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115</v>
      </c>
      <c r="EH5" s="42" t="s">
        <v>116</v>
      </c>
      <c r="EI5" s="42" t="s">
        <v>117</v>
      </c>
      <c r="EJ5" s="42" t="s">
        <v>118</v>
      </c>
      <c r="EK5" s="42" t="s">
        <v>119</v>
      </c>
      <c r="EL5" s="42" t="s">
        <v>120</v>
      </c>
      <c r="EM5" s="42" t="s">
        <v>121</v>
      </c>
      <c r="EN5" s="42" t="s">
        <v>122</v>
      </c>
      <c r="EO5" s="42" t="s">
        <v>123</v>
      </c>
      <c r="EP5" s="42" t="s">
        <v>124</v>
      </c>
    </row>
    <row r="6" spans="1:146" s="52" customFormat="1" x14ac:dyDescent="0.15">
      <c r="A6" s="28" t="s">
        <v>125</v>
      </c>
      <c r="B6" s="43">
        <f>B8</f>
        <v>2021</v>
      </c>
      <c r="C6" s="43">
        <f t="shared" ref="C6:X6" si="2">C8</f>
        <v>342157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広島県江田島市</v>
      </c>
      <c r="I6" s="43" t="str">
        <f t="shared" si="2"/>
        <v>サンビーチおきみ（ウミノス）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Ａ１Ｂ２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3502</v>
      </c>
      <c r="R6" s="46">
        <f t="shared" si="2"/>
        <v>48</v>
      </c>
      <c r="S6" s="47">
        <f t="shared" si="2"/>
        <v>12662</v>
      </c>
      <c r="T6" s="48" t="str">
        <f t="shared" si="2"/>
        <v>利用料金制</v>
      </c>
      <c r="U6" s="44">
        <f t="shared" si="2"/>
        <v>75</v>
      </c>
      <c r="V6" s="48" t="str">
        <f t="shared" si="2"/>
        <v>無</v>
      </c>
      <c r="W6" s="49">
        <f t="shared" si="2"/>
        <v>96</v>
      </c>
      <c r="X6" s="48" t="str">
        <f t="shared" si="2"/>
        <v>有</v>
      </c>
      <c r="Y6" s="50">
        <f>IF(Y8="-",NA(),Y8)</f>
        <v>68.900000000000006</v>
      </c>
      <c r="Z6" s="50">
        <f t="shared" ref="Z6:AH6" si="3">IF(Z8="-",NA(),Z8)</f>
        <v>99.9</v>
      </c>
      <c r="AA6" s="50">
        <f t="shared" si="3"/>
        <v>100</v>
      </c>
      <c r="AB6" s="50">
        <f t="shared" si="3"/>
        <v>100</v>
      </c>
      <c r="AC6" s="50">
        <f t="shared" si="3"/>
        <v>100</v>
      </c>
      <c r="AD6" s="50">
        <f t="shared" si="3"/>
        <v>94.4</v>
      </c>
      <c r="AE6" s="50">
        <f t="shared" si="3"/>
        <v>96.2</v>
      </c>
      <c r="AF6" s="50">
        <f t="shared" si="3"/>
        <v>92.2</v>
      </c>
      <c r="AG6" s="50">
        <f t="shared" si="3"/>
        <v>96.8</v>
      </c>
      <c r="AH6" s="50">
        <f t="shared" si="3"/>
        <v>94</v>
      </c>
      <c r="AI6" s="50" t="str">
        <f>IF(AI8="-","【-】","【"&amp;SUBSTITUTE(TEXT(AI8,"#,##0.0"),"-","△")&amp;"】")</f>
        <v>【90.6】</v>
      </c>
      <c r="AJ6" s="50">
        <f>IF(AJ8="-",NA(),AJ8)</f>
        <v>4.9000000000000004</v>
      </c>
      <c r="AK6" s="50">
        <f t="shared" ref="AK6:AS6" si="4">IF(AK8="-",NA(),AK8)</f>
        <v>61.6</v>
      </c>
      <c r="AL6" s="50">
        <f t="shared" si="4"/>
        <v>30</v>
      </c>
      <c r="AM6" s="50">
        <f t="shared" si="4"/>
        <v>86.9</v>
      </c>
      <c r="AN6" s="50">
        <f t="shared" si="4"/>
        <v>12.2</v>
      </c>
      <c r="AO6" s="50">
        <f t="shared" si="4"/>
        <v>17.7</v>
      </c>
      <c r="AP6" s="50">
        <f t="shared" si="4"/>
        <v>26.5</v>
      </c>
      <c r="AQ6" s="50">
        <f t="shared" si="4"/>
        <v>19.5</v>
      </c>
      <c r="AR6" s="50">
        <f t="shared" si="4"/>
        <v>47.8</v>
      </c>
      <c r="AS6" s="50">
        <f t="shared" si="4"/>
        <v>27.2</v>
      </c>
      <c r="AT6" s="50" t="str">
        <f>IF(AT8="-","【-】","【"&amp;SUBSTITUTE(TEXT(AT8,"#,##0.0"),"-","△")&amp;"】")</f>
        <v>【30.4】</v>
      </c>
      <c r="AU6" s="45">
        <f>IF(AU8="-",NA(),AU8)</f>
        <v>2077</v>
      </c>
      <c r="AV6" s="45">
        <f t="shared" ref="AV6:BD6" si="5">IF(AV8="-",NA(),AV8)</f>
        <v>7202</v>
      </c>
      <c r="AW6" s="45">
        <f t="shared" si="5"/>
        <v>8422</v>
      </c>
      <c r="AX6" s="45">
        <f t="shared" si="5"/>
        <v>3634</v>
      </c>
      <c r="AY6" s="45">
        <f t="shared" si="5"/>
        <v>2417</v>
      </c>
      <c r="AZ6" s="45">
        <f t="shared" si="5"/>
        <v>2646</v>
      </c>
      <c r="BA6" s="45">
        <f t="shared" si="5"/>
        <v>3770</v>
      </c>
      <c r="BB6" s="45">
        <f t="shared" si="5"/>
        <v>3122</v>
      </c>
      <c r="BC6" s="45">
        <f t="shared" si="5"/>
        <v>63431</v>
      </c>
      <c r="BD6" s="45">
        <f t="shared" si="5"/>
        <v>541785</v>
      </c>
      <c r="BE6" s="45" t="str">
        <f>IF(BE8="-","【-】","【"&amp;SUBSTITUTE(TEXT(BE8,"#,##0"),"-","△")&amp;"】")</f>
        <v>【208,749】</v>
      </c>
      <c r="BF6" s="50">
        <f>IF(BF8="-",NA(),BF8)</f>
        <v>26.5</v>
      </c>
      <c r="BG6" s="50">
        <f t="shared" ref="BG6:BO6" si="6">IF(BG8="-",NA(),BG8)</f>
        <v>12.8</v>
      </c>
      <c r="BH6" s="50">
        <f t="shared" si="6"/>
        <v>16</v>
      </c>
      <c r="BI6" s="50">
        <f t="shared" si="6"/>
        <v>19.399999999999999</v>
      </c>
      <c r="BJ6" s="50">
        <f t="shared" si="6"/>
        <v>25.7</v>
      </c>
      <c r="BK6" s="50">
        <f t="shared" si="6"/>
        <v>23.8</v>
      </c>
      <c r="BL6" s="50">
        <f t="shared" si="6"/>
        <v>22.7</v>
      </c>
      <c r="BM6" s="50">
        <f t="shared" si="6"/>
        <v>19.100000000000001</v>
      </c>
      <c r="BN6" s="50">
        <f t="shared" si="6"/>
        <v>5.0999999999999996</v>
      </c>
      <c r="BO6" s="50">
        <f t="shared" si="6"/>
        <v>14.6</v>
      </c>
      <c r="BP6" s="50" t="str">
        <f>IF(BP8="-","【-】","【"&amp;SUBSTITUTE(TEXT(BP8,"#,##0.0"),"-","△")&amp;"】")</f>
        <v>【12.2】</v>
      </c>
      <c r="BQ6" s="50">
        <f>IF(BQ8="-",NA(),BQ8)</f>
        <v>8</v>
      </c>
      <c r="BR6" s="50">
        <f t="shared" ref="BR6:BZ6" si="7">IF(BR8="-",NA(),BR8)</f>
        <v>18.399999999999999</v>
      </c>
      <c r="BS6" s="50">
        <f t="shared" si="7"/>
        <v>32.5</v>
      </c>
      <c r="BT6" s="50">
        <f t="shared" si="7"/>
        <v>35.9</v>
      </c>
      <c r="BU6" s="50">
        <f t="shared" si="7"/>
        <v>36.9</v>
      </c>
      <c r="BV6" s="50">
        <f t="shared" si="7"/>
        <v>37.9</v>
      </c>
      <c r="BW6" s="50">
        <f t="shared" si="7"/>
        <v>37.200000000000003</v>
      </c>
      <c r="BX6" s="50">
        <f t="shared" si="7"/>
        <v>40.299999999999997</v>
      </c>
      <c r="BY6" s="50">
        <f t="shared" si="7"/>
        <v>100.4</v>
      </c>
      <c r="BZ6" s="50">
        <f t="shared" si="7"/>
        <v>273.39999999999998</v>
      </c>
      <c r="CA6" s="50" t="str">
        <f>IF(CA8="-","【-】","【"&amp;SUBSTITUTE(TEXT(CA8,"#,##0.0"),"-","△")&amp;"】")</f>
        <v>【120.7】</v>
      </c>
      <c r="CB6" s="50">
        <f>IF(CB8="-",NA(),CB8)</f>
        <v>-25.1</v>
      </c>
      <c r="CC6" s="50">
        <f t="shared" ref="CC6:CK6" si="8">IF(CC8="-",NA(),CC8)</f>
        <v>85.5</v>
      </c>
      <c r="CD6" s="50">
        <f t="shared" si="8"/>
        <v>68.7</v>
      </c>
      <c r="CE6" s="50">
        <f t="shared" si="8"/>
        <v>81.7</v>
      </c>
      <c r="CF6" s="50">
        <f t="shared" si="8"/>
        <v>88.4</v>
      </c>
      <c r="CG6" s="50">
        <f t="shared" si="8"/>
        <v>-37.299999999999997</v>
      </c>
      <c r="CH6" s="50">
        <f t="shared" si="8"/>
        <v>-53.9</v>
      </c>
      <c r="CI6" s="50">
        <f t="shared" si="8"/>
        <v>-19.8</v>
      </c>
      <c r="CJ6" s="50">
        <f t="shared" si="8"/>
        <v>-152.6</v>
      </c>
      <c r="CK6" s="50">
        <f t="shared" si="8"/>
        <v>-62.5</v>
      </c>
      <c r="CL6" s="50" t="str">
        <f>IF(CL8="-","【-】","【"&amp;SUBSTITUTE(TEXT(CL8,"#,##0.0"),"-","△")&amp;"】")</f>
        <v>【△43.7】</v>
      </c>
      <c r="CM6" s="45">
        <f>IF(CM8="-",NA(),CM8)</f>
        <v>-30391</v>
      </c>
      <c r="CN6" s="45">
        <f t="shared" ref="CN6:CV6" si="9">IF(CN8="-",NA(),CN8)</f>
        <v>-16827</v>
      </c>
      <c r="CO6" s="45">
        <f t="shared" si="9"/>
        <v>-24719</v>
      </c>
      <c r="CP6" s="45">
        <f t="shared" si="9"/>
        <v>-12369</v>
      </c>
      <c r="CQ6" s="45">
        <f t="shared" si="9"/>
        <v>-10870</v>
      </c>
      <c r="CR6" s="45">
        <f t="shared" si="9"/>
        <v>-11401</v>
      </c>
      <c r="CS6" s="45">
        <f t="shared" si="9"/>
        <v>-10800</v>
      </c>
      <c r="CT6" s="45">
        <f t="shared" si="9"/>
        <v>-18007</v>
      </c>
      <c r="CU6" s="45">
        <f t="shared" si="9"/>
        <v>583147</v>
      </c>
      <c r="CV6" s="45">
        <f t="shared" si="9"/>
        <v>-24727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126</v>
      </c>
      <c r="DI6" s="46">
        <f t="shared" ref="DI6:DJ6" si="10">DI8</f>
        <v>242195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127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511.3</v>
      </c>
      <c r="EB6" s="50">
        <f t="shared" si="11"/>
        <v>536.70000000000005</v>
      </c>
      <c r="EC6" s="50">
        <f t="shared" si="11"/>
        <v>43.6</v>
      </c>
      <c r="ED6" s="50">
        <f t="shared" si="11"/>
        <v>330.8</v>
      </c>
      <c r="EE6" s="50">
        <f t="shared" si="11"/>
        <v>11.2</v>
      </c>
      <c r="EF6" s="50" t="str">
        <f>IF(EF8="-","【-】","【"&amp;SUBSTITUTE(TEXT(EF8,"#,##0.0"),"-","△")&amp;"】")</f>
        <v>【38.7】</v>
      </c>
      <c r="EG6" s="51">
        <f>IF(EG8="-",NA(),EG8)</f>
        <v>2.8999999999999998E-3</v>
      </c>
      <c r="EH6" s="51">
        <f t="shared" ref="EH6:EP6" si="12">IF(EH8="-",NA(),EH8)</f>
        <v>2.0000000000000001E-4</v>
      </c>
      <c r="EI6" s="51">
        <f t="shared" si="12"/>
        <v>2.9999999999999997E-4</v>
      </c>
      <c r="EJ6" s="51">
        <f t="shared" si="12"/>
        <v>5.0000000000000001E-4</v>
      </c>
      <c r="EK6" s="51">
        <f t="shared" si="12"/>
        <v>8.0000000000000004E-4</v>
      </c>
      <c r="EL6" s="51">
        <f t="shared" si="12"/>
        <v>4.5999999999999999E-3</v>
      </c>
      <c r="EM6" s="51">
        <f t="shared" si="12"/>
        <v>0</v>
      </c>
      <c r="EN6" s="51">
        <f t="shared" si="12"/>
        <v>4.0000000000000002E-4</v>
      </c>
      <c r="EO6" s="51">
        <f t="shared" si="12"/>
        <v>4.0000000000000002E-4</v>
      </c>
      <c r="EP6" s="51">
        <f t="shared" si="12"/>
        <v>0</v>
      </c>
    </row>
    <row r="7" spans="1:146" s="52" customFormat="1" x14ac:dyDescent="0.15">
      <c r="A7" s="28" t="s">
        <v>128</v>
      </c>
      <c r="B7" s="43">
        <f t="shared" ref="B7:X7" si="13">B8</f>
        <v>2021</v>
      </c>
      <c r="C7" s="43">
        <f t="shared" si="13"/>
        <v>342157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広島県　江田島市</v>
      </c>
      <c r="I7" s="43" t="str">
        <f t="shared" si="13"/>
        <v>サンビーチおきみ（ウミノス）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Ａ１Ｂ２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3502</v>
      </c>
      <c r="R7" s="46">
        <f t="shared" si="13"/>
        <v>48</v>
      </c>
      <c r="S7" s="47">
        <f t="shared" si="13"/>
        <v>12662</v>
      </c>
      <c r="T7" s="48" t="str">
        <f t="shared" si="13"/>
        <v>利用料金制</v>
      </c>
      <c r="U7" s="44">
        <f t="shared" si="13"/>
        <v>75</v>
      </c>
      <c r="V7" s="48" t="str">
        <f t="shared" si="13"/>
        <v>無</v>
      </c>
      <c r="W7" s="49">
        <f t="shared" si="13"/>
        <v>96</v>
      </c>
      <c r="X7" s="48" t="str">
        <f t="shared" si="13"/>
        <v>有</v>
      </c>
      <c r="Y7" s="50">
        <f>Y8</f>
        <v>68.900000000000006</v>
      </c>
      <c r="Z7" s="50">
        <f t="shared" ref="Z7:AH7" si="14">Z8</f>
        <v>99.9</v>
      </c>
      <c r="AA7" s="50">
        <f t="shared" si="14"/>
        <v>100</v>
      </c>
      <c r="AB7" s="50">
        <f t="shared" si="14"/>
        <v>100</v>
      </c>
      <c r="AC7" s="50">
        <f t="shared" si="14"/>
        <v>100</v>
      </c>
      <c r="AD7" s="50">
        <f t="shared" si="14"/>
        <v>94.4</v>
      </c>
      <c r="AE7" s="50">
        <f t="shared" si="14"/>
        <v>96.2</v>
      </c>
      <c r="AF7" s="50">
        <f t="shared" si="14"/>
        <v>92.2</v>
      </c>
      <c r="AG7" s="50">
        <f t="shared" si="14"/>
        <v>96.8</v>
      </c>
      <c r="AH7" s="50">
        <f t="shared" si="14"/>
        <v>94</v>
      </c>
      <c r="AI7" s="50"/>
      <c r="AJ7" s="50">
        <f>AJ8</f>
        <v>4.9000000000000004</v>
      </c>
      <c r="AK7" s="50">
        <f t="shared" ref="AK7:AS7" si="15">AK8</f>
        <v>61.6</v>
      </c>
      <c r="AL7" s="50">
        <f t="shared" si="15"/>
        <v>30</v>
      </c>
      <c r="AM7" s="50">
        <f t="shared" si="15"/>
        <v>86.9</v>
      </c>
      <c r="AN7" s="50">
        <f t="shared" si="15"/>
        <v>12.2</v>
      </c>
      <c r="AO7" s="50">
        <f t="shared" si="15"/>
        <v>17.7</v>
      </c>
      <c r="AP7" s="50">
        <f t="shared" si="15"/>
        <v>26.5</v>
      </c>
      <c r="AQ7" s="50">
        <f t="shared" si="15"/>
        <v>19.5</v>
      </c>
      <c r="AR7" s="50">
        <f t="shared" si="15"/>
        <v>47.8</v>
      </c>
      <c r="AS7" s="50">
        <f t="shared" si="15"/>
        <v>27.2</v>
      </c>
      <c r="AT7" s="50"/>
      <c r="AU7" s="45">
        <f>AU8</f>
        <v>2077</v>
      </c>
      <c r="AV7" s="45">
        <f t="shared" ref="AV7:BD7" si="16">AV8</f>
        <v>7202</v>
      </c>
      <c r="AW7" s="45">
        <f t="shared" si="16"/>
        <v>8422</v>
      </c>
      <c r="AX7" s="45">
        <f t="shared" si="16"/>
        <v>3634</v>
      </c>
      <c r="AY7" s="45">
        <f t="shared" si="16"/>
        <v>2417</v>
      </c>
      <c r="AZ7" s="45">
        <f t="shared" si="16"/>
        <v>2646</v>
      </c>
      <c r="BA7" s="45">
        <f t="shared" si="16"/>
        <v>3770</v>
      </c>
      <c r="BB7" s="45">
        <f t="shared" si="16"/>
        <v>3122</v>
      </c>
      <c r="BC7" s="45">
        <f t="shared" si="16"/>
        <v>63431</v>
      </c>
      <c r="BD7" s="45">
        <f t="shared" si="16"/>
        <v>541785</v>
      </c>
      <c r="BE7" s="45"/>
      <c r="BF7" s="50">
        <f>BF8</f>
        <v>26.5</v>
      </c>
      <c r="BG7" s="50">
        <f t="shared" ref="BG7:BO7" si="17">BG8</f>
        <v>12.8</v>
      </c>
      <c r="BH7" s="50">
        <f t="shared" si="17"/>
        <v>16</v>
      </c>
      <c r="BI7" s="50">
        <f t="shared" si="17"/>
        <v>19.399999999999999</v>
      </c>
      <c r="BJ7" s="50">
        <f t="shared" si="17"/>
        <v>25.7</v>
      </c>
      <c r="BK7" s="50">
        <f t="shared" si="17"/>
        <v>23.8</v>
      </c>
      <c r="BL7" s="50">
        <f t="shared" si="17"/>
        <v>22.7</v>
      </c>
      <c r="BM7" s="50">
        <f t="shared" si="17"/>
        <v>19.100000000000001</v>
      </c>
      <c r="BN7" s="50">
        <f t="shared" si="17"/>
        <v>5.0999999999999996</v>
      </c>
      <c r="BO7" s="50">
        <f t="shared" si="17"/>
        <v>14.6</v>
      </c>
      <c r="BP7" s="50"/>
      <c r="BQ7" s="50">
        <f>BQ8</f>
        <v>8</v>
      </c>
      <c r="BR7" s="50">
        <f t="shared" ref="BR7:BZ7" si="18">BR8</f>
        <v>18.399999999999999</v>
      </c>
      <c r="BS7" s="50">
        <f t="shared" si="18"/>
        <v>32.5</v>
      </c>
      <c r="BT7" s="50">
        <f t="shared" si="18"/>
        <v>35.9</v>
      </c>
      <c r="BU7" s="50">
        <f t="shared" si="18"/>
        <v>36.9</v>
      </c>
      <c r="BV7" s="50">
        <f t="shared" si="18"/>
        <v>37.9</v>
      </c>
      <c r="BW7" s="50">
        <f t="shared" si="18"/>
        <v>37.200000000000003</v>
      </c>
      <c r="BX7" s="50">
        <f t="shared" si="18"/>
        <v>40.299999999999997</v>
      </c>
      <c r="BY7" s="50">
        <f t="shared" si="18"/>
        <v>100.4</v>
      </c>
      <c r="BZ7" s="50">
        <f t="shared" si="18"/>
        <v>273.39999999999998</v>
      </c>
      <c r="CA7" s="50"/>
      <c r="CB7" s="50">
        <f>CB8</f>
        <v>-25.1</v>
      </c>
      <c r="CC7" s="50">
        <f t="shared" ref="CC7:CK7" si="19">CC8</f>
        <v>85.5</v>
      </c>
      <c r="CD7" s="50">
        <f t="shared" si="19"/>
        <v>68.7</v>
      </c>
      <c r="CE7" s="50">
        <f t="shared" si="19"/>
        <v>81.7</v>
      </c>
      <c r="CF7" s="50">
        <f t="shared" si="19"/>
        <v>88.4</v>
      </c>
      <c r="CG7" s="50">
        <f t="shared" si="19"/>
        <v>-37.299999999999997</v>
      </c>
      <c r="CH7" s="50">
        <f t="shared" si="19"/>
        <v>-53.9</v>
      </c>
      <c r="CI7" s="50">
        <f t="shared" si="19"/>
        <v>-19.8</v>
      </c>
      <c r="CJ7" s="50">
        <f t="shared" si="19"/>
        <v>-152.6</v>
      </c>
      <c r="CK7" s="50">
        <f t="shared" si="19"/>
        <v>-62.5</v>
      </c>
      <c r="CL7" s="50"/>
      <c r="CM7" s="45">
        <f>CM8</f>
        <v>-30391</v>
      </c>
      <c r="CN7" s="45">
        <f t="shared" ref="CN7:CV7" si="20">CN8</f>
        <v>-16827</v>
      </c>
      <c r="CO7" s="45">
        <f t="shared" si="20"/>
        <v>-24719</v>
      </c>
      <c r="CP7" s="45">
        <f t="shared" si="20"/>
        <v>-12369</v>
      </c>
      <c r="CQ7" s="45">
        <f t="shared" si="20"/>
        <v>-10870</v>
      </c>
      <c r="CR7" s="45">
        <f t="shared" si="20"/>
        <v>-11401</v>
      </c>
      <c r="CS7" s="45">
        <f t="shared" si="20"/>
        <v>-10800</v>
      </c>
      <c r="CT7" s="45">
        <f t="shared" si="20"/>
        <v>-18007</v>
      </c>
      <c r="CU7" s="45">
        <f t="shared" si="20"/>
        <v>583147</v>
      </c>
      <c r="CV7" s="45">
        <f t="shared" si="20"/>
        <v>-24727</v>
      </c>
      <c r="CW7" s="45"/>
      <c r="CX7" s="50" t="s">
        <v>129</v>
      </c>
      <c r="CY7" s="50" t="s">
        <v>129</v>
      </c>
      <c r="CZ7" s="50" t="s">
        <v>129</v>
      </c>
      <c r="DA7" s="50" t="s">
        <v>129</v>
      </c>
      <c r="DB7" s="50" t="s">
        <v>129</v>
      </c>
      <c r="DC7" s="50" t="s">
        <v>129</v>
      </c>
      <c r="DD7" s="50" t="s">
        <v>129</v>
      </c>
      <c r="DE7" s="50" t="s">
        <v>129</v>
      </c>
      <c r="DF7" s="50" t="s">
        <v>129</v>
      </c>
      <c r="DG7" s="50" t="s">
        <v>127</v>
      </c>
      <c r="DH7" s="50"/>
      <c r="DI7" s="46">
        <f>DI8</f>
        <v>242195</v>
      </c>
      <c r="DJ7" s="46">
        <f>DJ8</f>
        <v>0</v>
      </c>
      <c r="DK7" s="50" t="s">
        <v>129</v>
      </c>
      <c r="DL7" s="50" t="s">
        <v>129</v>
      </c>
      <c r="DM7" s="50" t="s">
        <v>129</v>
      </c>
      <c r="DN7" s="50" t="s">
        <v>129</v>
      </c>
      <c r="DO7" s="50" t="s">
        <v>129</v>
      </c>
      <c r="DP7" s="50" t="s">
        <v>129</v>
      </c>
      <c r="DQ7" s="50" t="s">
        <v>129</v>
      </c>
      <c r="DR7" s="50" t="s">
        <v>129</v>
      </c>
      <c r="DS7" s="50" t="s">
        <v>129</v>
      </c>
      <c r="DT7" s="50" t="s">
        <v>130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511.3</v>
      </c>
      <c r="EB7" s="50">
        <f t="shared" si="21"/>
        <v>536.70000000000005</v>
      </c>
      <c r="EC7" s="50">
        <f t="shared" si="21"/>
        <v>43.6</v>
      </c>
      <c r="ED7" s="50">
        <f t="shared" si="21"/>
        <v>330.8</v>
      </c>
      <c r="EE7" s="50">
        <f t="shared" si="21"/>
        <v>11.2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342157</v>
      </c>
      <c r="D8" s="53">
        <v>47</v>
      </c>
      <c r="E8" s="53">
        <v>11</v>
      </c>
      <c r="F8" s="53">
        <v>1</v>
      </c>
      <c r="G8" s="53">
        <v>1</v>
      </c>
      <c r="H8" s="53" t="s">
        <v>131</v>
      </c>
      <c r="I8" s="53" t="s">
        <v>132</v>
      </c>
      <c r="J8" s="53" t="s">
        <v>133</v>
      </c>
      <c r="K8" s="53" t="s">
        <v>134</v>
      </c>
      <c r="L8" s="53" t="s">
        <v>135</v>
      </c>
      <c r="M8" s="53" t="s">
        <v>136</v>
      </c>
      <c r="N8" s="53" t="s">
        <v>137</v>
      </c>
      <c r="O8" s="54" t="s">
        <v>138</v>
      </c>
      <c r="P8" s="54" t="s">
        <v>138</v>
      </c>
      <c r="Q8" s="55">
        <v>3502</v>
      </c>
      <c r="R8" s="55">
        <v>48</v>
      </c>
      <c r="S8" s="56">
        <v>12662</v>
      </c>
      <c r="T8" s="57" t="s">
        <v>139</v>
      </c>
      <c r="U8" s="54">
        <v>75</v>
      </c>
      <c r="V8" s="57" t="s">
        <v>140</v>
      </c>
      <c r="W8" s="58">
        <v>96</v>
      </c>
      <c r="X8" s="57" t="s">
        <v>141</v>
      </c>
      <c r="Y8" s="59">
        <v>68.900000000000006</v>
      </c>
      <c r="Z8" s="59">
        <v>99.9</v>
      </c>
      <c r="AA8" s="59">
        <v>100</v>
      </c>
      <c r="AB8" s="59">
        <v>100</v>
      </c>
      <c r="AC8" s="59">
        <v>100</v>
      </c>
      <c r="AD8" s="59">
        <v>94.4</v>
      </c>
      <c r="AE8" s="59">
        <v>96.2</v>
      </c>
      <c r="AF8" s="59">
        <v>92.2</v>
      </c>
      <c r="AG8" s="59">
        <v>96.8</v>
      </c>
      <c r="AH8" s="59">
        <v>94</v>
      </c>
      <c r="AI8" s="59">
        <v>90.6</v>
      </c>
      <c r="AJ8" s="59">
        <v>4.9000000000000004</v>
      </c>
      <c r="AK8" s="59">
        <v>61.6</v>
      </c>
      <c r="AL8" s="59">
        <v>30</v>
      </c>
      <c r="AM8" s="59">
        <v>86.9</v>
      </c>
      <c r="AN8" s="59">
        <v>12.2</v>
      </c>
      <c r="AO8" s="59">
        <v>17.7</v>
      </c>
      <c r="AP8" s="59">
        <v>26.5</v>
      </c>
      <c r="AQ8" s="59">
        <v>19.5</v>
      </c>
      <c r="AR8" s="59">
        <v>47.8</v>
      </c>
      <c r="AS8" s="59">
        <v>27.2</v>
      </c>
      <c r="AT8" s="59">
        <v>30.4</v>
      </c>
      <c r="AU8" s="60">
        <v>2077</v>
      </c>
      <c r="AV8" s="60">
        <v>7202</v>
      </c>
      <c r="AW8" s="60">
        <v>8422</v>
      </c>
      <c r="AX8" s="60">
        <v>3634</v>
      </c>
      <c r="AY8" s="60">
        <v>2417</v>
      </c>
      <c r="AZ8" s="60">
        <v>2646</v>
      </c>
      <c r="BA8" s="60">
        <v>3770</v>
      </c>
      <c r="BB8" s="60">
        <v>3122</v>
      </c>
      <c r="BC8" s="60">
        <v>63431</v>
      </c>
      <c r="BD8" s="60">
        <v>541785</v>
      </c>
      <c r="BE8" s="60">
        <v>208749</v>
      </c>
      <c r="BF8" s="59">
        <v>26.5</v>
      </c>
      <c r="BG8" s="59">
        <v>12.8</v>
      </c>
      <c r="BH8" s="59">
        <v>16</v>
      </c>
      <c r="BI8" s="59">
        <v>19.399999999999999</v>
      </c>
      <c r="BJ8" s="59">
        <v>25.7</v>
      </c>
      <c r="BK8" s="59">
        <v>23.8</v>
      </c>
      <c r="BL8" s="59">
        <v>22.7</v>
      </c>
      <c r="BM8" s="59">
        <v>19.100000000000001</v>
      </c>
      <c r="BN8" s="59">
        <v>5.0999999999999996</v>
      </c>
      <c r="BO8" s="59">
        <v>14.6</v>
      </c>
      <c r="BP8" s="59">
        <v>12.2</v>
      </c>
      <c r="BQ8" s="59">
        <v>8</v>
      </c>
      <c r="BR8" s="59">
        <v>18.399999999999999</v>
      </c>
      <c r="BS8" s="59">
        <v>32.5</v>
      </c>
      <c r="BT8" s="59">
        <v>35.9</v>
      </c>
      <c r="BU8" s="59">
        <v>36.9</v>
      </c>
      <c r="BV8" s="59">
        <v>37.9</v>
      </c>
      <c r="BW8" s="59">
        <v>37.200000000000003</v>
      </c>
      <c r="BX8" s="59">
        <v>40.299999999999997</v>
      </c>
      <c r="BY8" s="59">
        <v>100.4</v>
      </c>
      <c r="BZ8" s="59">
        <v>273.39999999999998</v>
      </c>
      <c r="CA8" s="59">
        <v>120.7</v>
      </c>
      <c r="CB8" s="59">
        <v>-25.1</v>
      </c>
      <c r="CC8" s="59">
        <v>85.5</v>
      </c>
      <c r="CD8" s="59">
        <v>68.7</v>
      </c>
      <c r="CE8" s="61">
        <v>81.7</v>
      </c>
      <c r="CF8" s="61">
        <v>88.4</v>
      </c>
      <c r="CG8" s="59">
        <v>-37.299999999999997</v>
      </c>
      <c r="CH8" s="59">
        <v>-53.9</v>
      </c>
      <c r="CI8" s="59">
        <v>-19.8</v>
      </c>
      <c r="CJ8" s="59">
        <v>-152.6</v>
      </c>
      <c r="CK8" s="59">
        <v>-62.5</v>
      </c>
      <c r="CL8" s="59">
        <v>-43.7</v>
      </c>
      <c r="CM8" s="60">
        <v>-30391</v>
      </c>
      <c r="CN8" s="60">
        <v>-16827</v>
      </c>
      <c r="CO8" s="60">
        <v>-24719</v>
      </c>
      <c r="CP8" s="60">
        <v>-12369</v>
      </c>
      <c r="CQ8" s="60">
        <v>-10870</v>
      </c>
      <c r="CR8" s="60">
        <v>-11401</v>
      </c>
      <c r="CS8" s="60">
        <v>-10800</v>
      </c>
      <c r="CT8" s="60">
        <v>-18007</v>
      </c>
      <c r="CU8" s="60">
        <v>583147</v>
      </c>
      <c r="CV8" s="60">
        <v>-24727</v>
      </c>
      <c r="CW8" s="60">
        <v>-24115</v>
      </c>
      <c r="CX8" s="59" t="s">
        <v>142</v>
      </c>
      <c r="CY8" s="59" t="s">
        <v>142</v>
      </c>
      <c r="CZ8" s="59" t="s">
        <v>142</v>
      </c>
      <c r="DA8" s="59" t="s">
        <v>142</v>
      </c>
      <c r="DB8" s="59" t="s">
        <v>142</v>
      </c>
      <c r="DC8" s="59" t="s">
        <v>142</v>
      </c>
      <c r="DD8" s="59" t="s">
        <v>142</v>
      </c>
      <c r="DE8" s="59" t="s">
        <v>142</v>
      </c>
      <c r="DF8" s="59" t="s">
        <v>142</v>
      </c>
      <c r="DG8" s="59" t="s">
        <v>142</v>
      </c>
      <c r="DH8" s="59" t="s">
        <v>142</v>
      </c>
      <c r="DI8" s="55">
        <v>242195</v>
      </c>
      <c r="DJ8" s="55">
        <v>0</v>
      </c>
      <c r="DK8" s="59" t="s">
        <v>142</v>
      </c>
      <c r="DL8" s="59" t="s">
        <v>142</v>
      </c>
      <c r="DM8" s="59" t="s">
        <v>142</v>
      </c>
      <c r="DN8" s="59" t="s">
        <v>142</v>
      </c>
      <c r="DO8" s="59" t="s">
        <v>142</v>
      </c>
      <c r="DP8" s="59" t="s">
        <v>142</v>
      </c>
      <c r="DQ8" s="59" t="s">
        <v>142</v>
      </c>
      <c r="DR8" s="59" t="s">
        <v>142</v>
      </c>
      <c r="DS8" s="59" t="s">
        <v>142</v>
      </c>
      <c r="DT8" s="59" t="s">
        <v>142</v>
      </c>
      <c r="DU8" s="59" t="s">
        <v>142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511.3</v>
      </c>
      <c r="EB8" s="59">
        <v>536.70000000000005</v>
      </c>
      <c r="EC8" s="59">
        <v>43.6</v>
      </c>
      <c r="ED8" s="59">
        <v>330.8</v>
      </c>
      <c r="EE8" s="59">
        <v>11.2</v>
      </c>
      <c r="EF8" s="59">
        <v>38.700000000000003</v>
      </c>
      <c r="EG8" s="57">
        <v>2.8999999999999998E-3</v>
      </c>
      <c r="EH8" s="62">
        <v>2.0000000000000001E-4</v>
      </c>
      <c r="EI8" s="62">
        <v>2.9999999999999997E-4</v>
      </c>
      <c r="EJ8" s="62">
        <v>5.0000000000000001E-4</v>
      </c>
      <c r="EK8" s="62">
        <v>8.0000000000000004E-4</v>
      </c>
      <c r="EL8" s="62">
        <v>4.5999999999999999E-3</v>
      </c>
      <c r="EM8" s="62">
        <v>0</v>
      </c>
      <c r="EN8" s="62">
        <v>4.0000000000000002E-4</v>
      </c>
      <c r="EO8" s="62">
        <v>4.0000000000000002E-4</v>
      </c>
      <c r="EP8" s="62">
        <v>0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143</v>
      </c>
      <c r="C10" s="65" t="s">
        <v>144</v>
      </c>
      <c r="D10" s="65" t="s">
        <v>145</v>
      </c>
      <c r="E10" s="65" t="s">
        <v>146</v>
      </c>
      <c r="F10" s="65" t="s">
        <v>147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広島県</cp:lastModifiedBy>
  <cp:lastPrinted>2023-02-03T01:05:04Z</cp:lastPrinted>
  <dcterms:created xsi:type="dcterms:W3CDTF">2022-12-09T03:23:11Z</dcterms:created>
  <dcterms:modified xsi:type="dcterms:W3CDTF">2023-02-03T06:15:13Z</dcterms:modified>
  <cp:category/>
</cp:coreProperties>
</file>