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上下水道課\旧・上下水道課\経営比較分析表の策定及び公表\2021（R3）\"/>
    </mc:Choice>
  </mc:AlternateContent>
  <workbookProtection workbookAlgorithmName="SHA-512" workbookHashValue="Oift3zUAlFxIjDDLJg5x0D1aLwZitvSMWcVz4ji2nzb+zOus6leykP6E3AdHr0OVkSLmfctBfRjV0YrRXhihnA==" workbookSaltValue="LhOVu+BiWTFBP6UpB1N+uw==" workbookSpinCount="100000" lockStructure="1"/>
  <bookViews>
    <workbookView xWindow="0" yWindow="0" windowWidth="19200" windowHeight="111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<sst xmlns="http://schemas.openxmlformats.org/spreadsheetml/2006/main" count="241" uniqueCount="120">
  <si>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</si>
  <si>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</si>
  <si>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</si>
  <si>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</si>
  <si>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</si>
  <si>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</si>
  <si>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</si>
  <si>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</si>
  <si>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</si>
  <si>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</si>
  <si>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</si>
  <si>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</si>
  <si>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</si>
  <si>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</si>
  <si>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</si>
  <si>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</si>
  <si>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</si>
  <si>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</si>
  <si>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</si>
  <si>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</si>
  <si>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</si>
  <si>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</si>
  <si>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</si>
  <si>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</si>
  <si>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</si>
  <si>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</si>
  <si>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</si>
  <si>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</si>
  <si>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</si>
  <si>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</si>
  <si>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</si>
  <si>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</si>
  <si>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</si>
  <si>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</si>
  <si>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</si>
  <si>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</si>
  <si>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</si>
  <si>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</si>
  <si>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</si>
  <si>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</si>
  <si>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</si>
  <si>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</si>
  <si>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</si>
  <si>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</si>
  <si>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</si>
  <si>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</si>
  <si>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</si>
  <si>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</si>
  <si>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</si>
  <si>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</si>
  <si>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</si>
  <si>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</si>
  <si>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</si>
  <si>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</si>
  <si>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</si>
  <si>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</si>
  <si>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</si>
  <si>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</si>
  <si>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</si>
  <si>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</si>
  <si>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</si>
  <si>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</si>
  <si>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</si>
  <si>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</si>
  <si>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</si>
  <si>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</si>
  <si>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</si>
  <si>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</si>
  <si>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</si>
  <si>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</si>
  <si>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</si>
  <si>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</si>
  <si>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</si>
  <si>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</si>
  <si>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</si>
  <si>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</si>
  <si>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</si>
  <si>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</si>
  <si>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</si>
  <si>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</si>
  <si>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</si>
  <si>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</si>
  <si>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</si>
  <si>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</si>
  <si>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</si>
  <si>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</si>
  <si>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</si>
  <si>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</si>
  <si>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</si>
  <si>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</si>
  <si>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</si>
  <si>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</si>
  <si>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</si>
  <si>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</si>
  <si>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</si>
  <si>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</si>
  <si>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</si>
  <si>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</si>
  <si>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</si>
  <si>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</si>
  <si>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</si>
  <si>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</si>
  <si>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</si>
  <si>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</si>
  <si>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</si>
  <si>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</si>
  <si>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</si>
  <si>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</si>
  <si>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</si>
  <si>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</si>
  <si>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</si>
  <si>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</si>
  <si>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</si>
  <si>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</si>
  <si>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</si>
  <si>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</si>
  <si>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</si>
  <si>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30年を経過した管渠等はありますが，標準耐用年数の50年までに約15年程度あり，しばらくは点検・調査（カメラ等）による維持管理で対応します。その中で，長寿命化計画の策定時期を検討していきます。
　</t>
    <phoneticPr fontId="17"/>
  </si>
  <si>
    <r>
      <t>　</t>
    </r>
    <r>
      <rPr>
        <sz val="11"/>
        <rFont val="ＭＳ ゴシック"/>
        <family val="3"/>
        <charset val="128"/>
      </rPr>
      <t>令和３年度は，汚水整備は概成しており新規の大型拡張整備が無いため，前年度比の経営諸指標において，一部改善が見受けられます。しかしながら，使用料収入以外の主だった財源が無く依然として繰入金への依存が高く，企業債残高も高水準にあります。</t>
    </r>
    <r>
      <rPr>
        <sz val="11"/>
        <color rgb="FFFF0000"/>
        <rFont val="ＭＳ ゴシック"/>
        <family val="3"/>
        <charset val="128"/>
      </rPr>
      <t xml:space="preserve">
</t>
    </r>
    <r>
      <rPr>
        <sz val="11"/>
        <rFont val="ＭＳ ゴシック"/>
        <family val="3"/>
        <charset val="128"/>
      </rPr>
      <t>①収益的収支比率は，前年度より1.36ポイント改善していますが，依然として低い水準です。これは，企業債償還金が多いためです。</t>
    </r>
    <r>
      <rPr>
        <sz val="11"/>
        <color rgb="FFFF0000"/>
        <rFont val="ＭＳ ゴシック"/>
        <family val="3"/>
        <charset val="128"/>
      </rPr>
      <t xml:space="preserve">
</t>
    </r>
    <r>
      <rPr>
        <sz val="11"/>
        <rFont val="ＭＳ ゴシック"/>
        <family val="3"/>
        <charset val="128"/>
      </rPr>
      <t>④企業債残高対事業規模比率は，高い水準で推移していますが，年々起債残高は減少しています。汚水処理人口普及率が99％を超え，整備も概成しており，今後も起債残高は減少していく見通しです。</t>
    </r>
    <r>
      <rPr>
        <sz val="11"/>
        <color rgb="FFFF0000"/>
        <rFont val="ＭＳ ゴシック"/>
        <family val="3"/>
        <charset val="128"/>
      </rPr>
      <t xml:space="preserve">
</t>
    </r>
    <r>
      <rPr>
        <sz val="11"/>
        <rFont val="ＭＳ ゴシック"/>
        <family val="3"/>
        <charset val="128"/>
      </rPr>
      <t>⑤経費回収率は，前年度と同様で100％となりました。今後100％を上回るためには，汚水処理費のさらなる削減が必要です。</t>
    </r>
    <r>
      <rPr>
        <sz val="11"/>
        <color rgb="FFFF0000"/>
        <rFont val="ＭＳ ゴシック"/>
        <family val="3"/>
        <charset val="128"/>
      </rPr>
      <t xml:space="preserve">
</t>
    </r>
    <r>
      <rPr>
        <sz val="11"/>
        <rFont val="ＭＳ ゴシック"/>
        <family val="3"/>
        <charset val="128"/>
      </rPr>
      <t>⑥汚水処理原価は，前年度より0.2円（0.12％）増加しています。</t>
    </r>
    <r>
      <rPr>
        <sz val="11"/>
        <color rgb="FFFF0000"/>
        <rFont val="ＭＳ ゴシック"/>
        <family val="3"/>
        <charset val="128"/>
      </rPr>
      <t xml:space="preserve">
</t>
    </r>
    <r>
      <rPr>
        <sz val="11"/>
        <rFont val="ＭＳ ゴシック"/>
        <family val="3"/>
        <charset val="128"/>
      </rPr>
      <t>⑧水洗化率は，前年度より0.07ポイント上昇し97.51%となりました。類似団体平均値より高くなっていますが，水質改善を推進するため，今後も水洗化率向上に努めていきます。</t>
    </r>
    <rPh sb="1" eb="3">
      <t>レイワ</t>
    </rPh>
    <rPh sb="4" eb="6">
      <t>ネンド</t>
    </rPh>
    <rPh sb="8" eb="10">
      <t>オスイ</t>
    </rPh>
    <rPh sb="10" eb="12">
      <t>セイビ</t>
    </rPh>
    <rPh sb="13" eb="14">
      <t>ガイ</t>
    </rPh>
    <rPh sb="14" eb="15">
      <t>ナ</t>
    </rPh>
    <rPh sb="19" eb="21">
      <t>シンキ</t>
    </rPh>
    <rPh sb="22" eb="24">
      <t>オオガタ</t>
    </rPh>
    <rPh sb="24" eb="26">
      <t>カクチョウ</t>
    </rPh>
    <rPh sb="26" eb="28">
      <t>セイビ</t>
    </rPh>
    <rPh sb="29" eb="30">
      <t>ナ</t>
    </rPh>
    <rPh sb="34" eb="38">
      <t>ゼンネンドヒ</t>
    </rPh>
    <rPh sb="39" eb="41">
      <t>ケイエイ</t>
    </rPh>
    <rPh sb="41" eb="42">
      <t>ショ</t>
    </rPh>
    <rPh sb="42" eb="44">
      <t>シヒョウ</t>
    </rPh>
    <rPh sb="49" eb="51">
      <t>イチブ</t>
    </rPh>
    <rPh sb="51" eb="53">
      <t>カイゼン</t>
    </rPh>
    <rPh sb="54" eb="56">
      <t>ミウ</t>
    </rPh>
    <rPh sb="69" eb="72">
      <t>シヨウリョウ</t>
    </rPh>
    <rPh sb="72" eb="74">
      <t>シュウニュウ</t>
    </rPh>
    <rPh sb="74" eb="76">
      <t>イガイ</t>
    </rPh>
    <rPh sb="77" eb="78">
      <t>オモ</t>
    </rPh>
    <rPh sb="81" eb="83">
      <t>ザイゲン</t>
    </rPh>
    <rPh sb="84" eb="85">
      <t>ナ</t>
    </rPh>
    <rPh sb="86" eb="88">
      <t>イゼン</t>
    </rPh>
    <rPh sb="91" eb="93">
      <t>クリイレ</t>
    </rPh>
    <rPh sb="93" eb="94">
      <t>キン</t>
    </rPh>
    <rPh sb="96" eb="98">
      <t>イゾン</t>
    </rPh>
    <rPh sb="99" eb="100">
      <t>タカ</t>
    </rPh>
    <rPh sb="102" eb="104">
      <t>キギョウ</t>
    </rPh>
    <rPh sb="104" eb="105">
      <t>サイ</t>
    </rPh>
    <rPh sb="105" eb="107">
      <t>ザンダカ</t>
    </rPh>
    <rPh sb="108" eb="111">
      <t>コウスイジュン</t>
    </rPh>
    <rPh sb="150" eb="152">
      <t>イゼン</t>
    </rPh>
    <rPh sb="157" eb="159">
      <t>スイジュン</t>
    </rPh>
    <rPh sb="285" eb="287">
      <t>ドウヨウ</t>
    </rPh>
    <rPh sb="299" eb="301">
      <t>コンゴ</t>
    </rPh>
    <rPh sb="306" eb="308">
      <t>ウワマワ</t>
    </rPh>
    <rPh sb="314" eb="316">
      <t>オスイ</t>
    </rPh>
    <rPh sb="316" eb="318">
      <t>ショリ</t>
    </rPh>
    <rPh sb="318" eb="319">
      <t>ヒ</t>
    </rPh>
    <rPh sb="324" eb="326">
      <t>サクゲン</t>
    </rPh>
    <rPh sb="327" eb="329">
      <t>ヒツヨウ</t>
    </rPh>
    <rPh sb="342" eb="345">
      <t>ゼンネンド</t>
    </rPh>
    <rPh sb="350" eb="351">
      <t>エン</t>
    </rPh>
    <rPh sb="358" eb="360">
      <t>ゾウカ</t>
    </rPh>
    <rPh sb="374" eb="377">
      <t>ゼンネンド</t>
    </rPh>
    <rPh sb="387" eb="389">
      <t>ジョウショウ</t>
    </rPh>
    <phoneticPr fontId="17"/>
  </si>
  <si>
    <r>
      <t>　</t>
    </r>
    <r>
      <rPr>
        <sz val="11"/>
        <rFont val="ＭＳ ゴシック"/>
        <family val="3"/>
        <charset val="128"/>
      </rPr>
      <t>令和３年度の下水道使用料収入は，使用水量が減少したことにより0.35％減収となっています。経営指標は，汚水整備が概成しており新規の大型拡張整備が無いため改善傾向にあります。しかし，経営状況は依然として厳しいままであり，平成30年度より一般会計繰入基準の高資本費対策に要する経費について適用除外となったため，今後一層の経費節減と下水道使用料金改定についての検討も必要となります。</t>
    </r>
    <r>
      <rPr>
        <sz val="11"/>
        <color rgb="FFFF0000"/>
        <rFont val="ＭＳ ゴシック"/>
        <family val="3"/>
        <charset val="128"/>
      </rPr>
      <t xml:space="preserve">
</t>
    </r>
    <r>
      <rPr>
        <sz val="11"/>
        <rFont val="ＭＳ ゴシック"/>
        <family val="3"/>
        <charset val="128"/>
      </rPr>
      <t>　水洗化率は類似団体平均値を上回るものの，その伸びは緩やかです。未接続者への接続啓発活動を継続し，水洗化率の向上を図ります。</t>
    </r>
    <r>
      <rPr>
        <sz val="11"/>
        <color rgb="FFFF0000"/>
        <rFont val="ＭＳ ゴシック"/>
        <family val="3"/>
        <charset val="128"/>
      </rPr>
      <t xml:space="preserve">
　</t>
    </r>
    <r>
      <rPr>
        <sz val="11"/>
        <rFont val="ＭＳ ゴシック"/>
        <family val="3"/>
        <charset val="128"/>
      </rPr>
      <t>また，設計基準・技術基準の見直しや新技術の採用等により，建設・改良に要するコスト縮減に努めていきます。
　今後も徹底した効率化，経営健全化を行ないつつ，公営企業会計への移行を促進してまいります。</t>
    </r>
    <rPh sb="1" eb="3">
      <t>レイワ</t>
    </rPh>
    <rPh sb="17" eb="19">
      <t>シヨウ</t>
    </rPh>
    <rPh sb="19" eb="21">
      <t>スイリョウ</t>
    </rPh>
    <rPh sb="22" eb="24">
      <t>ゲンショウ</t>
    </rPh>
    <rPh sb="36" eb="37">
      <t>ゲン</t>
    </rPh>
    <rPh sb="79" eb="81">
      <t>ケイコウ</t>
    </rPh>
    <rPh sb="91" eb="93">
      <t>ケイエイ</t>
    </rPh>
    <rPh sb="93" eb="95">
      <t>ジョウキョウ</t>
    </rPh>
    <rPh sb="96" eb="98">
      <t>イゼン</t>
    </rPh>
    <rPh sb="101" eb="102">
      <t>キビ</t>
    </rPh>
    <rPh sb="110" eb="112">
      <t>ヘイセイ</t>
    </rPh>
    <rPh sb="114" eb="116">
      <t>ネンド</t>
    </rPh>
    <rPh sb="118" eb="120">
      <t>イッパン</t>
    </rPh>
    <rPh sb="120" eb="122">
      <t>カイケイ</t>
    </rPh>
    <rPh sb="122" eb="124">
      <t>クリイレ</t>
    </rPh>
    <rPh sb="124" eb="126">
      <t>キジュン</t>
    </rPh>
    <rPh sb="127" eb="130">
      <t>コウシホン</t>
    </rPh>
    <rPh sb="130" eb="131">
      <t>ヒ</t>
    </rPh>
    <rPh sb="131" eb="133">
      <t>タイサク</t>
    </rPh>
    <rPh sb="134" eb="135">
      <t>ヨウ</t>
    </rPh>
    <rPh sb="137" eb="139">
      <t>ケイヒ</t>
    </rPh>
    <rPh sb="143" eb="145">
      <t>テキヨウ</t>
    </rPh>
    <rPh sb="145" eb="147">
      <t>ジョガイ</t>
    </rPh>
    <rPh sb="154" eb="156">
      <t>コンゴ</t>
    </rPh>
    <rPh sb="156" eb="158">
      <t>イッソウ</t>
    </rPh>
    <rPh sb="159" eb="161">
      <t>ケイヒ</t>
    </rPh>
    <rPh sb="161" eb="163">
      <t>セツゲン</t>
    </rPh>
    <rPh sb="164" eb="167">
      <t>ゲスイドウ</t>
    </rPh>
    <rPh sb="167" eb="170">
      <t>シヨウリョウ</t>
    </rPh>
    <rPh sb="170" eb="171">
      <t>キン</t>
    </rPh>
    <rPh sb="171" eb="173">
      <t>カイテイ</t>
    </rPh>
    <rPh sb="178" eb="180">
      <t>ケントウ</t>
    </rPh>
    <rPh sb="181" eb="183">
      <t>ヒツヨウ</t>
    </rPh>
    <rPh sb="191" eb="194">
      <t>スイセンカ</t>
    </rPh>
    <rPh sb="194" eb="195">
      <t>リツ</t>
    </rPh>
    <rPh sb="196" eb="198">
      <t>ルイジ</t>
    </rPh>
    <rPh sb="198" eb="200">
      <t>ダンタイ</t>
    </rPh>
    <rPh sb="200" eb="202">
      <t>ヘイキン</t>
    </rPh>
    <rPh sb="202" eb="203">
      <t>アタイ</t>
    </rPh>
    <rPh sb="204" eb="206">
      <t>ウワマワ</t>
    </rPh>
    <rPh sb="213" eb="214">
      <t>ノ</t>
    </rPh>
    <rPh sb="216" eb="217">
      <t>ユル</t>
    </rPh>
    <rPh sb="235" eb="237">
      <t>ケイゾク</t>
    </rPh>
    <rPh sb="307" eb="309">
      <t>コンゴ</t>
    </rPh>
    <rPh sb="338" eb="340">
      <t>イコウ</t>
    </rPh>
    <rPh sb="341" eb="343">
      <t>ソクシン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</si>
</sst>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6" borderId="6" xfId="2" applyFont="1" applyFill="1" applyBorder="1" applyAlignment="1" applyProtection="1">
      <alignment horizontal="left" vertical="top" wrapText="1"/>
      <protection locked="0"/>
    </xf>
    <xf numFmtId="0" fontId="16" fillId="6" borderId="0" xfId="2" applyFont="1" applyFill="1" applyBorder="1" applyAlignment="1" applyProtection="1">
      <alignment horizontal="left" vertical="top" wrapText="1"/>
      <protection locked="0"/>
    </xf>
    <xf numFmtId="0" fontId="16" fillId="6" borderId="7" xfId="2" applyFont="1" applyFill="1" applyBorder="1" applyAlignment="1" applyProtection="1">
      <alignment horizontal="left" vertical="top" wrapText="1"/>
      <protection locked="0"/>
    </xf>
    <xf numFmtId="0" fontId="16" fillId="6" borderId="8" xfId="2" applyFont="1" applyFill="1" applyBorder="1" applyAlignment="1" applyProtection="1">
      <alignment horizontal="left" vertical="top" wrapText="1"/>
      <protection locked="0"/>
    </xf>
    <xf numFmtId="0" fontId="16" fillId="6" borderId="1" xfId="2" applyFont="1" applyFill="1" applyBorder="1" applyAlignment="1" applyProtection="1">
      <alignment horizontal="left" vertical="top" wrapText="1"/>
      <protection locked="0"/>
    </xf>
    <xf numFmtId="0" fontId="16" fillId="6" borderId="9" xfId="2"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6" borderId="6" xfId="2" applyFont="1" applyFill="1" applyBorder="1" applyAlignment="1" applyProtection="1">
      <alignment horizontal="left" vertical="top" wrapText="1"/>
      <protection locked="0"/>
    </xf>
    <xf numFmtId="0" fontId="15" fillId="6" borderId="0" xfId="2" applyFont="1" applyFill="1" applyBorder="1" applyAlignment="1" applyProtection="1">
      <alignment horizontal="left" vertical="top" wrapText="1"/>
      <protection locked="0"/>
    </xf>
    <xf numFmtId="0" fontId="15" fillId="6" borderId="7" xfId="2" applyFont="1" applyFill="1" applyBorder="1" applyAlignment="1" applyProtection="1">
      <alignment horizontal="left" vertical="top" wrapText="1"/>
      <protection locked="0"/>
    </xf>
    <xf numFmtId="0" fontId="15" fillId="6" borderId="8" xfId="2" applyFont="1" applyFill="1" applyBorder="1" applyAlignment="1" applyProtection="1">
      <alignment horizontal="left" vertical="top" wrapText="1"/>
      <protection locked="0"/>
    </xf>
    <xf numFmtId="0" fontId="15" fillId="6" borderId="1" xfId="2" applyFont="1" applyFill="1" applyBorder="1" applyAlignment="1" applyProtection="1">
      <alignment horizontal="left" vertical="top" wrapText="1"/>
      <protection locked="0"/>
    </xf>
    <xf numFmtId="0" fontId="15" fillId="6" borderId="9"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6473-49EA-AA78-CDB1E8ED24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0.28999999999999998</c:v>
                </c:pt>
                <c:pt idx="2">
                  <c:v>0.13</c:v>
                </c:pt>
                <c:pt idx="3">
                  <c:v>0.19</c:v>
                </c:pt>
                <c:pt idx="4">
                  <c:v>0.24</c:v>
                </c:pt>
              </c:numCache>
            </c:numRef>
          </c:val>
          <c:smooth val="0"/>
          <c:extLst>
            <c:ext xmlns:c16="http://schemas.microsoft.com/office/drawing/2014/chart" uri="{C3380CC4-5D6E-409C-BE32-E72D297353CC}">
              <c16:uniqueId val="{00000001-6473-49EA-AA78-CDB1E8ED24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90-4EDD-BA69-11E13EBF19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50.12</c:v>
                </c:pt>
                <c:pt idx="1">
                  <c:v>55.46</c:v>
                </c:pt>
                <c:pt idx="2">
                  <c:v>55.73</c:v>
                </c:pt>
                <c:pt idx="3">
                  <c:v>58.12</c:v>
                </c:pt>
                <c:pt idx="4">
                  <c:v>59.96</c:v>
                </c:pt>
              </c:numCache>
            </c:numRef>
          </c:val>
          <c:smooth val="0"/>
          <c:extLst>
            <c:ext xmlns:c16="http://schemas.microsoft.com/office/drawing/2014/chart" uri="{C3380CC4-5D6E-409C-BE32-E72D297353CC}">
              <c16:uniqueId val="{00000001-3090-4EDD-BA69-11E13EBF19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94.39</c:v>
                </c:pt>
                <c:pt idx="1">
                  <c:v>95.36</c:v>
                </c:pt>
                <c:pt idx="2">
                  <c:v>97.31</c:v>
                </c:pt>
                <c:pt idx="3">
                  <c:v>97.44</c:v>
                </c:pt>
                <c:pt idx="4">
                  <c:v>97.51</c:v>
                </c:pt>
              </c:numCache>
            </c:numRef>
          </c:val>
          <c:extLst>
            <c:ext xmlns:c16="http://schemas.microsoft.com/office/drawing/2014/chart" uri="{C3380CC4-5D6E-409C-BE32-E72D297353CC}">
              <c16:uniqueId val="{00000000-1D4B-40F6-9F89-4A1317FA01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86.63</c:v>
                </c:pt>
                <c:pt idx="1">
                  <c:v>92.45</c:v>
                </c:pt>
                <c:pt idx="2">
                  <c:v>92.45</c:v>
                </c:pt>
                <c:pt idx="3">
                  <c:v>92.55</c:v>
                </c:pt>
                <c:pt idx="4">
                  <c:v>94.27</c:v>
                </c:pt>
              </c:numCache>
            </c:numRef>
          </c:val>
          <c:smooth val="0"/>
          <c:extLst>
            <c:ext xmlns:c16="http://schemas.microsoft.com/office/drawing/2014/chart" uri="{C3380CC4-5D6E-409C-BE32-E72D297353CC}">
              <c16:uniqueId val="{00000001-1D4B-40F6-9F89-4A1317FA01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73.27</c:v>
                </c:pt>
                <c:pt idx="1">
                  <c:v>76.099999999999994</c:v>
                </c:pt>
                <c:pt idx="2">
                  <c:v>74.39</c:v>
                </c:pt>
                <c:pt idx="3">
                  <c:v>73.95</c:v>
                </c:pt>
                <c:pt idx="4">
                  <c:v>75.31</c:v>
                </c:pt>
              </c:numCache>
            </c:numRef>
          </c:val>
          <c:extLst>
            <c:ext xmlns:c16="http://schemas.microsoft.com/office/drawing/2014/chart" uri="{C3380CC4-5D6E-409C-BE32-E72D297353CC}">
              <c16:uniqueId val="{00000000-1355-46FD-947A-B3D5427A14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5-46FD-947A-B3D5427A14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CB-4859-A85E-D8F24DC2F9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B-4859-A85E-D8F24DC2F9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BA-436E-AD8C-6520C59A1A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BA-436E-AD8C-6520C59A1A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6A-4772-9DE3-A0601F0F4F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6A-4772-9DE3-A0601F0F4F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4C-4E0D-8D17-67241686E6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4C-4E0D-8D17-67241686E6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1675.12</c:v>
                </c:pt>
                <c:pt idx="1">
                  <c:v>1626.23</c:v>
                </c:pt>
                <c:pt idx="2">
                  <c:v>1505.54</c:v>
                </c:pt>
                <c:pt idx="3">
                  <c:v>1392.1</c:v>
                </c:pt>
                <c:pt idx="4">
                  <c:v>1315.52</c:v>
                </c:pt>
              </c:numCache>
            </c:numRef>
          </c:val>
          <c:extLst>
            <c:ext xmlns:c16="http://schemas.microsoft.com/office/drawing/2014/chart" uri="{C3380CC4-5D6E-409C-BE32-E72D297353CC}">
              <c16:uniqueId val="{00000000-17BC-4FCD-BCE9-69235D9100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855.79</c:v>
                </c:pt>
                <c:pt idx="1">
                  <c:v>978.87</c:v>
                </c:pt>
                <c:pt idx="2">
                  <c:v>917.44</c:v>
                </c:pt>
                <c:pt idx="3">
                  <c:v>856.88</c:v>
                </c:pt>
                <c:pt idx="4">
                  <c:v>734.47</c:v>
                </c:pt>
              </c:numCache>
            </c:numRef>
          </c:val>
          <c:smooth val="0"/>
          <c:extLst>
            <c:ext xmlns:c16="http://schemas.microsoft.com/office/drawing/2014/chart" uri="{C3380CC4-5D6E-409C-BE32-E72D297353CC}">
              <c16:uniqueId val="{00000001-17BC-4FCD-BCE9-69235D9100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5C5-442A-B157-028ACF9A87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82.82</c:v>
                </c:pt>
                <c:pt idx="1">
                  <c:v>85.9</c:v>
                </c:pt>
                <c:pt idx="2">
                  <c:v>85.34</c:v>
                </c:pt>
                <c:pt idx="3">
                  <c:v>89.01</c:v>
                </c:pt>
                <c:pt idx="4">
                  <c:v>90.69</c:v>
                </c:pt>
              </c:numCache>
            </c:numRef>
          </c:val>
          <c:smooth val="0"/>
          <c:extLst>
            <c:ext xmlns:c16="http://schemas.microsoft.com/office/drawing/2014/chart" uri="{C3380CC4-5D6E-409C-BE32-E72D297353CC}">
              <c16:uniqueId val="{00000001-85C5-442A-B157-028ACF9A87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164.36</c:v>
                </c:pt>
                <c:pt idx="1">
                  <c:v>161.29</c:v>
                </c:pt>
                <c:pt idx="2">
                  <c:v>162.63999999999999</c:v>
                </c:pt>
                <c:pt idx="3">
                  <c:v>161.85</c:v>
                </c:pt>
                <c:pt idx="4">
                  <c:v>162.05000000000001</c:v>
                </c:pt>
              </c:numCache>
            </c:numRef>
          </c:val>
          <c:extLst>
            <c:ext xmlns:c16="http://schemas.microsoft.com/office/drawing/2014/chart" uri="{C3380CC4-5D6E-409C-BE32-E72D297353CC}">
              <c16:uniqueId val="{00000000-0364-4C55-854B-ECAC2761D2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165.76</c:v>
                </c:pt>
                <c:pt idx="1">
                  <c:v>148.41999999999999</c:v>
                </c:pt>
                <c:pt idx="2">
                  <c:v>149.27000000000001</c:v>
                </c:pt>
                <c:pt idx="3">
                  <c:v>147.08000000000001</c:v>
                </c:pt>
                <c:pt idx="4">
                  <c:v>138.52000000000001</c:v>
                </c:pt>
              </c:numCache>
            </c:numRef>
          </c:val>
          <c:smooth val="0"/>
          <c:extLst>
            <c:ext xmlns:c16="http://schemas.microsoft.com/office/drawing/2014/chart" uri="{C3380CC4-5D6E-409C-BE32-E72D297353CC}">
              <c16:uniqueId val="{00000001-0364-4C55-854B-ECAC2761D2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 zoomScale="130" zoomScaleNormal="130" workbookViewId="0">
      <selection activeCell="BO89" sqref="BO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広島県　海田町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30408</v>
      </c>
      <c r="AM8" s="37"/>
      <c r="AN8" s="37"/>
      <c r="AO8" s="37"/>
      <c r="AP8" s="37"/>
      <c r="AQ8" s="37"/>
      <c r="AR8" s="37"/>
      <c r="AS8" s="37"/>
      <c r="AT8" s="38">
        <f>データ!T6</f>
        <v>13.79</v>
      </c>
      <c r="AU8" s="38"/>
      <c r="AV8" s="38"/>
      <c r="AW8" s="38"/>
      <c r="AX8" s="38"/>
      <c r="AY8" s="38"/>
      <c r="AZ8" s="38"/>
      <c r="BA8" s="38"/>
      <c r="BB8" s="38">
        <f>データ!U6</f>
        <v>2205.08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99.2</v>
      </c>
      <c r="Q10" s="38"/>
      <c r="R10" s="38"/>
      <c r="S10" s="38"/>
      <c r="T10" s="38"/>
      <c r="U10" s="38"/>
      <c r="V10" s="38"/>
      <c r="W10" s="38">
        <f>データ!Q6</f>
        <v>88.61</v>
      </c>
      <c r="X10" s="38"/>
      <c r="Y10" s="38"/>
      <c r="Z10" s="38"/>
      <c r="AA10" s="38"/>
      <c r="AB10" s="38"/>
      <c r="AC10" s="38"/>
      <c r="AD10" s="37">
        <f>データ!R6</f>
        <v>2178</v>
      </c>
      <c r="AE10" s="37"/>
      <c r="AF10" s="37"/>
      <c r="AG10" s="37"/>
      <c r="AH10" s="37"/>
      <c r="AI10" s="37"/>
      <c r="AJ10" s="37"/>
      <c r="AK10" s="2"/>
      <c r="AL10" s="37">
        <f>データ!V6</f>
        <v>30194</v>
      </c>
      <c r="AM10" s="37"/>
      <c r="AN10" s="37"/>
      <c r="AO10" s="37"/>
      <c r="AP10" s="37"/>
      <c r="AQ10" s="37"/>
      <c r="AR10" s="37"/>
      <c r="AS10" s="37"/>
      <c r="AT10" s="38">
        <f>データ!W6</f>
        <v>4.74</v>
      </c>
      <c r="AU10" s="38"/>
      <c r="AV10" s="38"/>
      <c r="AW10" s="38"/>
      <c r="AX10" s="38"/>
      <c r="AY10" s="38"/>
      <c r="AZ10" s="38"/>
      <c r="BA10" s="38"/>
      <c r="BB10" s="38">
        <f>データ!X6</f>
        <v>6370.04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119</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CLtWwtAxq4t+gGvk/+F2LY08vVwEqIn8XY3z59H5+pe5oqwYdBpaOzkQ7oCmfaHGk4+FI3s3tkDevW85/8NnIQ==" saltValue="ifxyGVIuUYnuNc3iYilmi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343048</v>
      </c>
      <c r="D6" s="19">
        <f t="shared" si="3"/>
        <v>47</v>
      </c>
      <c r="E6" s="19">
        <f t="shared" si="3"/>
        <v>17</v>
      </c>
      <c r="F6" s="19">
        <f t="shared" si="3"/>
        <v>1</v>
      </c>
      <c r="G6" s="19">
        <f t="shared" si="3"/>
        <v>0</v>
      </c>
      <c r="H6" s="19" t="str">
        <f t="shared" si="3"/>
        <v>広島県　海田町</v>
      </c>
      <c r="I6" s="19" t="str">
        <f t="shared" si="3"/>
        <v>法非適用</v>
      </c>
      <c r="J6" s="19" t="str">
        <f t="shared" si="3"/>
        <v>下水道事業</v>
      </c>
      <c r="K6" s="19" t="str">
        <f t="shared" si="3"/>
        <v>公共下水道</v>
      </c>
      <c r="L6" s="19" t="str">
        <f t="shared" si="3"/>
        <v>Bc1</v>
      </c>
      <c r="M6" s="19" t="str">
        <f t="shared" si="3"/>
        <v>非設置</v>
      </c>
      <c r="N6" s="20" t="str">
        <f t="shared" si="3"/>
        <v>-</v>
      </c>
      <c r="O6" s="20" t="str">
        <f t="shared" si="3"/>
        <v>該当数値なし</v>
      </c>
      <c r="P6" s="20">
        <f t="shared" si="3"/>
        <v>99.2</v>
      </c>
      <c r="Q6" s="20">
        <f t="shared" si="3"/>
        <v>88.61</v>
      </c>
      <c r="R6" s="20">
        <f t="shared" si="3"/>
        <v>2178</v>
      </c>
      <c r="S6" s="20">
        <f t="shared" si="3"/>
        <v>30408</v>
      </c>
      <c r="T6" s="20">
        <f t="shared" si="3"/>
        <v>13.79</v>
      </c>
      <c r="U6" s="20">
        <f t="shared" si="3"/>
        <v>2205.08</v>
      </c>
      <c r="V6" s="20">
        <f t="shared" si="3"/>
        <v>30194</v>
      </c>
      <c r="W6" s="20">
        <f t="shared" si="3"/>
        <v>4.74</v>
      </c>
      <c r="X6" s="20">
        <f t="shared" si="3"/>
        <v>6370.04</v>
      </c>
      <c r="Y6" s="21">
        <f>IF(Y7="",NA(),Y7)</f>
        <v>73.27</v>
      </c>
      <c r="Z6" s="21">
        <f t="shared" ref="Z6:AH6" si="4">IF(Z7="",NA(),Z7)</f>
        <v>76.099999999999994</v>
      </c>
      <c r="AA6" s="21">
        <f t="shared" si="4"/>
        <v>74.39</v>
      </c>
      <c r="AB6" s="21">
        <f t="shared" si="4"/>
        <v>73.95</v>
      </c>
      <c r="AC6" s="21">
        <f t="shared" si="4"/>
        <v>75.31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1675.12</v>
      </c>
      <c r="BG6" s="21">
        <f t="shared" ref="BG6:BO6" si="7">IF(BG7="",NA(),BG7)</f>
        <v>1626.23</v>
      </c>
      <c r="BH6" s="21">
        <f t="shared" si="7"/>
        <v>1505.54</v>
      </c>
      <c r="BI6" s="21">
        <f t="shared" si="7"/>
        <v>1392.1</v>
      </c>
      <c r="BJ6" s="21">
        <f t="shared" si="7"/>
        <v>1315.52</v>
      </c>
      <c r="BK6" s="21">
        <f t="shared" si="7"/>
        <v>855.79</v>
      </c>
      <c r="BL6" s="21">
        <f t="shared" si="7"/>
        <v>978.87</v>
      </c>
      <c r="BM6" s="21">
        <f t="shared" si="7"/>
        <v>917.44</v>
      </c>
      <c r="BN6" s="21">
        <f t="shared" si="7"/>
        <v>856.88</v>
      </c>
      <c r="BO6" s="21">
        <f t="shared" si="7"/>
        <v>734.47</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82.82</v>
      </c>
      <c r="BW6" s="21">
        <f t="shared" si="8"/>
        <v>85.9</v>
      </c>
      <c r="BX6" s="21">
        <f t="shared" si="8"/>
        <v>85.34</v>
      </c>
      <c r="BY6" s="21">
        <f t="shared" si="8"/>
        <v>89.01</v>
      </c>
      <c r="BZ6" s="21">
        <f t="shared" si="8"/>
        <v>90.69</v>
      </c>
      <c r="CA6" s="20" t="str">
        <f>IF(CA7="","",IF(CA7="-","【-】","【"&amp;SUBSTITUTE(TEXT(CA7,"#,##0.00"),"-","△")&amp;"】"))</f>
        <v>【99.73】</v>
      </c>
      <c r="CB6" s="21">
        <f>IF(CB7="",NA(),CB7)</f>
        <v>164.36</v>
      </c>
      <c r="CC6" s="21">
        <f t="shared" ref="CC6:CK6" si="9">IF(CC7="",NA(),CC7)</f>
        <v>161.29</v>
      </c>
      <c r="CD6" s="21">
        <f t="shared" si="9"/>
        <v>162.63999999999999</v>
      </c>
      <c r="CE6" s="21">
        <f t="shared" si="9"/>
        <v>161.85</v>
      </c>
      <c r="CF6" s="21">
        <f t="shared" si="9"/>
        <v>162.05000000000001</v>
      </c>
      <c r="CG6" s="21">
        <f t="shared" si="9"/>
        <v>165.76</v>
      </c>
      <c r="CH6" s="21">
        <f t="shared" si="9"/>
        <v>148.41999999999999</v>
      </c>
      <c r="CI6" s="21">
        <f t="shared" si="9"/>
        <v>149.27000000000001</v>
      </c>
      <c r="CJ6" s="21">
        <f t="shared" si="9"/>
        <v>147.08000000000001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50.12</v>
      </c>
      <c r="CS6" s="21">
        <f t="shared" si="10"/>
        <v>55.46</v>
      </c>
      <c r="CT6" s="21">
        <f t="shared" si="10"/>
        <v>55.73</v>
      </c>
      <c r="CU6" s="21">
        <f t="shared" si="10"/>
        <v>58.12</v>
      </c>
      <c r="CV6" s="21">
        <f t="shared" si="10"/>
        <v>59.96</v>
      </c>
      <c r="CW6" s="20" t="str">
        <f>IF(CW7="","",IF(CW7="-","【-】","【"&amp;SUBSTITUTE(TEXT(CW7,"#,##0.00"),"-","△")&amp;"】"))</f>
        <v>【59.99】</v>
      </c>
      <c r="CX6" s="21">
        <f>IF(CX7="",NA(),CX7)</f>
        <v>94.39</v>
      </c>
      <c r="CY6" s="21">
        <f t="shared" ref="CY6:DG6" si="11">IF(CY7="",NA(),CY7)</f>
        <v>95.36</v>
      </c>
      <c r="CZ6" s="21">
        <f t="shared" si="11"/>
        <v>97.31</v>
      </c>
      <c r="DA6" s="21">
        <f t="shared" si="11"/>
        <v>97.44</v>
      </c>
      <c r="DB6" s="21">
        <f t="shared" si="11"/>
        <v>97.51</v>
      </c>
      <c r="DC6" s="21">
        <f t="shared" si="11"/>
        <v>86.63</v>
      </c>
      <c r="DD6" s="21">
        <f t="shared" si="11"/>
        <v>92.45</v>
      </c>
      <c r="DE6" s="21">
        <f t="shared" si="11"/>
        <v>92.45</v>
      </c>
      <c r="DF6" s="21">
        <f t="shared" si="11"/>
        <v>92.55</v>
      </c>
      <c r="DG6" s="21">
        <f t="shared" si="11"/>
        <v>94.27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0.01</v>
      </c>
      <c r="EF6" s="20">
        <f t="shared" ref="EF6:EN6" si="14">IF(EF7="",NA(),EF7)</f>
        <v>0</v>
      </c>
      <c r="EG6" s="20">
        <f t="shared" si="14"/>
        <v>0</v>
      </c>
      <c r="EH6" s="20">
        <f t="shared" si="14"/>
        <v>0</v>
      </c>
      <c r="EI6" s="20">
        <f t="shared" si="14"/>
        <v>0</v>
      </c>
      <c r="EJ6" s="21">
        <f t="shared" si="14"/>
        <v>0.16</v>
      </c>
      <c r="EK6" s="21">
        <f t="shared" si="14"/>
        <v>0.28999999999999998</v>
      </c>
      <c r="EL6" s="21">
        <f t="shared" si="14"/>
        <v>0.13</v>
      </c>
      <c r="EM6" s="21">
        <f t="shared" si="14"/>
        <v>0.19</v>
      </c>
      <c r="EN6" s="21">
        <f t="shared" si="14"/>
        <v>0.24</v>
      </c>
      <c r="EO6" s="20" t="str">
        <f>IF(EO7="","",IF(EO7="-","【-】","【"&amp;SUBSTITUTE(TEXT(EO7,"#,##0.00"),"-","△")&amp;"】"))</f>
        <v>【0.24】</v>
      </c>
    </row>
    <row r="7" spans="1:145" s="22" customFormat="1" x14ac:dyDescent="0.15">
      <c r="A7" s="14"/>
      <c r="B7" s="23">
        <v>2021</v>
      </c>
      <c r="C7" s="23">
        <v>343048</v>
      </c>
      <c r="D7" s="23">
        <v>47</v>
      </c>
      <c r="E7" s="23">
        <v>17</v>
      </c>
      <c r="F7" s="23">
        <v>1</v>
      </c>
      <c r="G7" s="23">
        <v>0</v>
      </c>
      <c r="H7" s="23" t="s">
        <v>98</v>
      </c>
      <c r="I7" s="23" t="s">
        <v>99</v>
      </c>
      <c r="J7" s="23" t="s">
        <v>100</v>
      </c>
      <c r="K7" s="23" t="s">
        <v>101</v>
      </c>
      <c r="L7" s="23" t="s">
        <v>102</v>
      </c>
      <c r="M7" s="23" t="s">
        <v>103</v>
      </c>
      <c r="N7" s="24" t="s">
        <v>104</v>
      </c>
      <c r="O7" s="24" t="s">
        <v>105</v>
      </c>
      <c r="P7" s="24">
        <v>99.2</v>
      </c>
      <c r="Q7" s="24">
        <v>88.61</v>
      </c>
      <c r="R7" s="24">
        <v>2178</v>
      </c>
      <c r="S7" s="24">
        <v>30408</v>
      </c>
      <c r="T7" s="24">
        <v>13.79</v>
      </c>
      <c r="U7" s="24">
        <v>2205.08</v>
      </c>
      <c r="V7" s="24">
        <v>30194</v>
      </c>
      <c r="W7" s="24">
        <v>4.74</v>
      </c>
      <c r="X7" s="24">
        <v>6370.04</v>
      </c>
      <c r="Y7" s="24">
        <v>73.27</v>
      </c>
      <c r="Z7" s="24">
        <v>76.099999999999994</v>
      </c>
      <c r="AA7" s="24">
        <v>74.39</v>
      </c>
      <c r="AB7" s="24">
        <v>73.95</v>
      </c>
      <c r="AC7" s="24">
        <v>75.31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1675.12</v>
      </c>
      <c r="BG7" s="24">
        <v>1626.23</v>
      </c>
      <c r="BH7" s="24">
        <v>1505.54</v>
      </c>
      <c r="BI7" s="24">
        <v>1392.1</v>
      </c>
      <c r="BJ7" s="24">
        <v>1315.52</v>
      </c>
      <c r="BK7" s="24">
        <v>855.79</v>
      </c>
      <c r="BL7" s="24">
        <v>978.87</v>
      </c>
      <c r="BM7" s="24">
        <v>917.44</v>
      </c>
      <c r="BN7" s="24">
        <v>856.88</v>
      </c>
      <c r="BO7" s="24">
        <v>734.47</v>
      </c>
      <c r="BP7" s="24">
        <v>669.11</v>
      </c>
      <c r="BQ7" s="24">
        <v>100</v>
      </c>
      <c r="BR7" s="24">
        <v>100</v>
      </c>
      <c r="BS7" s="24">
        <v>100</v>
      </c>
      <c r="BT7" s="24">
        <v>100</v>
      </c>
      <c r="BU7" s="24">
        <v>100</v>
      </c>
      <c r="BV7" s="24">
        <v>82.82</v>
      </c>
      <c r="BW7" s="24">
        <v>85.9</v>
      </c>
      <c r="BX7" s="24">
        <v>85.34</v>
      </c>
      <c r="BY7" s="24">
        <v>89.01</v>
      </c>
      <c r="BZ7" s="24">
        <v>90.69</v>
      </c>
      <c r="CA7" s="24">
        <v>99.73</v>
      </c>
      <c r="CB7" s="24">
        <v>164.36</v>
      </c>
      <c r="CC7" s="24">
        <v>161.29</v>
      </c>
      <c r="CD7" s="24">
        <v>162.63999999999999</v>
      </c>
      <c r="CE7" s="24">
        <v>161.85</v>
      </c>
      <c r="CF7" s="24">
        <v>162.05000000000001</v>
      </c>
      <c r="CG7" s="24">
        <v>165.76</v>
      </c>
      <c r="CH7" s="24">
        <v>148.41999999999999</v>
      </c>
      <c r="CI7" s="24">
        <v>149.27000000000001</v>
      </c>
      <c r="CJ7" s="24">
        <v>147.08000000000001</v>
      </c>
      <c r="CK7" s="24">
        <v>138.52000000000001</v>
      </c>
      <c r="CL7" s="24">
        <v>134.97999999999999</v>
      </c>
      <c r="CM7" s="24" t="s">
        <v>104</v>
      </c>
      <c r="CN7" s="24" t="s">
        <v>104</v>
      </c>
      <c r="CO7" s="24" t="s">
        <v>104</v>
      </c>
      <c r="CP7" s="24" t="s">
        <v>104</v>
      </c>
      <c r="CQ7" s="24" t="s">
        <v>104</v>
      </c>
      <c r="CR7" s="24">
        <v>50.12</v>
      </c>
      <c r="CS7" s="24">
        <v>55.46</v>
      </c>
      <c r="CT7" s="24">
        <v>55.73</v>
      </c>
      <c r="CU7" s="24">
        <v>58.12</v>
      </c>
      <c r="CV7" s="24">
        <v>59.96</v>
      </c>
      <c r="CW7" s="24">
        <v>59.99</v>
      </c>
      <c r="CX7" s="24">
        <v>94.39</v>
      </c>
      <c r="CY7" s="24">
        <v>95.36</v>
      </c>
      <c r="CZ7" s="24">
        <v>97.31</v>
      </c>
      <c r="DA7" s="24">
        <v>97.44</v>
      </c>
      <c r="DB7" s="24">
        <v>97.51</v>
      </c>
      <c r="DC7" s="24">
        <v>86.63</v>
      </c>
      <c r="DD7" s="24">
        <v>92.45</v>
      </c>
      <c r="DE7" s="24">
        <v>92.45</v>
      </c>
      <c r="DF7" s="24">
        <v>92.55</v>
      </c>
      <c r="DG7" s="24">
        <v>94.27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0.01</v>
      </c>
      <c r="EF7" s="24">
        <v>0</v>
      </c>
      <c r="EG7" s="24">
        <v>0</v>
      </c>
      <c r="EH7" s="24">
        <v>0</v>
      </c>
      <c r="EI7" s="24">
        <v>0</v>
      </c>
      <c r="EJ7" s="24">
        <v>0.16</v>
      </c>
      <c r="EK7" s="24">
        <v>0.28999999999999998</v>
      </c>
      <c r="EL7" s="24">
        <v>0.13</v>
      </c>
      <c r="EM7" s="24">
        <v>0.19</v>
      </c>
      <c r="EN7" s="24">
        <v>0.24</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2023-01-12T23:54:09Z</dcterms:created>
  <dcterms:modified xsi:type="dcterms:W3CDTF">2023-01-23T09:13:50Z</dcterms:modified>
  <cp:category/>
</cp:coreProperties>
</file>