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v-file10\13_財務課\01_財政運営グループ\09_その他\12　調査\○地方公営企業関連\○経営比較分析表関係\R03決算\050111 公営企業に係る経営比較分析表（R3年度決算）の分析等について\03 町→県\"/>
    </mc:Choice>
  </mc:AlternateContent>
  <xr:revisionPtr revIDLastSave="0" documentId="13_ncr:1_{DAA42BA6-5D66-4CFE-8828-6BF50D32964E}" xr6:coauthVersionLast="36" xr6:coauthVersionMax="36" xr10:uidLastSave="{00000000-0000-0000-0000-000000000000}"/>
  <workbookProtection workbookAlgorithmName="SHA-512" workbookHashValue="+Z9NuqIsxaeWu/f76FtSzpp5wM5A89YUQV3rntft/Pjgw1Q4CKeS1bu5qmIv4upXuhzHH+oMSboT8dYhobCZOg==" workbookSaltValue="7vEALy3JeLR1OWtDnOOTD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<sst xmlns="http://schemas.openxmlformats.org/spreadsheetml/2006/main" count="241" uniqueCount="119">
  <si>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</si>
  <si>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</si>
  <si>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</si>
  <si>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</si>
  <si>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</si>
  <si>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</si>
  <si>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</si>
  <si>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</si>
  <si>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</si>
  <si>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</si>
  <si>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</si>
  <si>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</si>
  <si>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</si>
  <si>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</si>
  <si>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</si>
  <si>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</si>
  <si>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</si>
  <si>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</si>
  <si>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</si>
  <si>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</si>
  <si>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</si>
  <si>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</si>
  <si>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</si>
  <si>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</si>
  <si>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</si>
  <si>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</si>
  <si>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</si>
  <si>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</si>
  <si>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</si>
  <si>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</si>
  <si>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</si>
  <si>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</si>
  <si>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</si>
  <si>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</si>
  <si>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</si>
  <si>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</si>
  <si>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</si>
  <si>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</si>
  <si>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</si>
  <si>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</si>
  <si>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</si>
  <si>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</si>
  <si>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</si>
  <si>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</si>
  <si>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</si>
  <si>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</si>
  <si>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</si>
  <si>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</si>
  <si>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</si>
  <si>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</si>
  <si>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</si>
  <si>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</si>
  <si>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</si>
  <si>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</si>
  <si>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</si>
  <si>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</si>
  <si>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</si>
  <si>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</si>
  <si>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</si>
  <si>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</si>
  <si>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</si>
  <si>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</si>
  <si>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</si>
  <si>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</si>
  <si>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</si>
  <si>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</si>
  <si>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</si>
  <si>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</si>
  <si>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</si>
  <si>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</si>
  <si>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</si>
  <si>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</si>
  <si>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</si>
  <si>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</si>
  <si>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</si>
  <si>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</si>
  <si>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</si>
  <si>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</si>
  <si>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</si>
  <si>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</si>
  <si>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</si>
  <si>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</si>
  <si>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</si>
  <si>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</si>
  <si>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</si>
  <si>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</si>
  <si>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</si>
  <si>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</si>
  <si>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</si>
  <si>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</si>
  <si>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</si>
  <si>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</si>
  <si>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</si>
  <si>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</si>
  <si>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</si>
  <si>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</si>
  <si>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</si>
  <si>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</si>
  <si>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熊野町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</si>
  <si>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</si>
  <si>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</si>
  <si>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</si>
  <si>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</si>
  <si>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</si>
  <si>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</si>
  <si>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</si>
  <si>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</si>
  <si>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</si>
  <si>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</si>
  <si>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</si>
  <si>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</si>
  <si>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</si>
  <si>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</si>
  <si>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</si>
  <si>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</si>
  <si>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</si>
  <si>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指標が１００％を下回っており不足分は一般会計からの繰入金を財源にしている状況である。使用料収入によって回収すべき経費を賄いきれておらず、令和４年度から地方公営企業会計の適用により,経営状況や財政状況を的確に把握することで,経営の健全化,計画性・透明性の向上により,更なる経営改善に取り組む必要がある。
④平均値を下回っているが,施設整備をほぼ終えたことで近年建設改良費は減少傾向にあるものの,地方債償還金が起債発行額を上回っている。ただし、今後施設の老朽管更新に要する費用が見込まれるため,地方債の償還計画の見直し等により経費削減を図る必要がある。
⑤指標が１００％を下回っており,汚水処理に係る費用が使用料収入のみで賄いきれていない。今後,老朽化に伴う管渠の修繕費の増加及び改築更新等の整備が必要となることも踏まえて使用料の適正化と汚水処理費等の経費削減を検討する必要がある。
⑥平均値を下回っているが,人口減少,節水機器の普及による収入の減や施設の老朽化に伴う修繕費の増加により,指標上昇の可能性があるため,投資の効率化や維持管理費の削減,接続率の向上による有収水量を増加させる取組などの経営改善が必要である。
⑧高い水準となっている。今後整備を進めていく区域においても確実に下水道へ接続するように推進していく。</t>
    <rPh sb="285" eb="287">
      <t>シタマワ</t>
    </rPh>
    <rPh sb="292" eb="296">
      <t>オスイショリ</t>
    </rPh>
    <rPh sb="297" eb="298">
      <t>カカ</t>
    </rPh>
    <rPh sb="299" eb="301">
      <t>ヒヨウ</t>
    </rPh>
    <rPh sb="302" eb="307">
      <t>シヨウリョウシュウニュウ</t>
    </rPh>
    <rPh sb="310" eb="311">
      <t>マカナ</t>
    </rPh>
    <rPh sb="319" eb="320">
      <t>イマ</t>
    </rPh>
    <rPh sb="380" eb="382">
      <t>ケントウ</t>
    </rPh>
    <rPh sb="384" eb="386">
      <t>ヒツヨウ</t>
    </rPh>
    <phoneticPr fontId="4"/>
  </si>
  <si>
    <t>昭和40年代に造成された熊野団地内の管渠が法定耐用年数を迎え,また他の整備済地区についても順次法定耐用年数を迎えている。「平成28年度熊野町公共下水道ストックマネジメント基本計画策定業務」において改築優先順位の高い熊野団地内の管渠約11㎞に対し管内調査を実施し,平成29年度に修繕・改築策計画を定め,令和元年度から改築更新工事に着手した。また,他の整備地区においてもストックマネジメント計画に基づき点検及び調査を実施し更新計画を定めていく。</t>
    <phoneticPr fontId="4"/>
  </si>
  <si>
    <t>熊野町の下水道整備事業は,概ね整備は終了したといってもよい状況となっている。しかしながら,昭和40年代に整備した管渠が改築更新時期を迎えており,管渠の老朽化に起因する不明水量の増加も見受けられるため,令和元年度から改築更新事業に着手したところである。今後,管渠の延命化に努めるとともに,事業費の平準化を行う必要がある。各指標とも前年度と比べて大きな変動はないが,経費回収率が低下している。今後も大規模な普及拡大が見込めないことや人口減少等による使用料の減収が予想されることから,収入の確保に加え更なる経費節減が求められる。そのためにも下水道使用料の適正化及び効率的な事業運営を図るため,令和4年度から地方公営企業会計の適用により資産及びコストを含む全体の経営状況を把握するとともに,中長期的な視点に基づく経営戦略の策定等を通じ経営基盤の強化と財政マネジメントの向上に取り組んでいる。</t>
    <rPh sb="181" eb="186">
      <t>ケイヒカイシュウリツ</t>
    </rPh>
    <rPh sb="187" eb="189">
      <t>テイカ</t>
    </rPh>
    <rPh sb="194" eb="19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</si>
</sst>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0.13</c:v>
                </c:pt>
                <c:pt idx="3">
                  <c:v>0</c:v>
                </c:pt>
                <c:pt idx="4">
                  <c:v>0</c:v>
                </c:pt>
              </c:numCache>
            </c:numRef>
          </c:val>
          <c:extLst>
            <c:ext xmlns:c16="http://schemas.microsoft.com/office/drawing/2014/chart" uri="{C3380CC4-5D6E-409C-BE32-E72D297353CC}">
              <c16:uniqueId val="{00000000-63FB-4C29-96AF-AAA7971ADCB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63FB-4C29-96AF-AAA7971ADCB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ED-4413-94DA-E6AA55D12B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58ED-4413-94DA-E6AA55D12B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96.83</c:v>
                </c:pt>
                <c:pt idx="1">
                  <c:v>97</c:v>
                </c:pt>
                <c:pt idx="2">
                  <c:v>96.98</c:v>
                </c:pt>
                <c:pt idx="3">
                  <c:v>97.14</c:v>
                </c:pt>
                <c:pt idx="4">
                  <c:v>97.19</c:v>
                </c:pt>
              </c:numCache>
            </c:numRef>
          </c:val>
          <c:extLst>
            <c:ext xmlns:c16="http://schemas.microsoft.com/office/drawing/2014/chart" uri="{C3380CC4-5D6E-409C-BE32-E72D297353CC}">
              <c16:uniqueId val="{00000000-1611-4F05-9A85-9EB1BA37D5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1611-4F05-9A85-9EB1BA37D5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76.02</c:v>
                </c:pt>
                <c:pt idx="1">
                  <c:v>75.510000000000005</c:v>
                </c:pt>
                <c:pt idx="2">
                  <c:v>76.83</c:v>
                </c:pt>
                <c:pt idx="3">
                  <c:v>72.849999999999994</c:v>
                </c:pt>
                <c:pt idx="4">
                  <c:v>75.790000000000006</c:v>
                </c:pt>
              </c:numCache>
            </c:numRef>
          </c:val>
          <c:extLst>
            <c:ext xmlns:c16="http://schemas.microsoft.com/office/drawing/2014/chart" uri="{C3380CC4-5D6E-409C-BE32-E72D297353CC}">
              <c16:uniqueId val="{00000000-E92F-478A-9E8F-69DCF0E8F0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2F-478A-9E8F-69DCF0E8F0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84-419E-BA75-8CCF276094F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84-419E-BA75-8CCF276094F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32-427A-B43F-14357BE9F7C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2-427A-B43F-14357BE9F7C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6-4238-BDE4-B3ACEB971B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6-4238-BDE4-B3ACEB971B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50-4CF2-B1BA-9853BEFEA9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50-4CF2-B1BA-9853BEFEA9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813.33</c:v>
                </c:pt>
                <c:pt idx="1">
                  <c:v>757.51</c:v>
                </c:pt>
                <c:pt idx="2">
                  <c:v>735.19</c:v>
                </c:pt>
                <c:pt idx="3">
                  <c:v>815.02</c:v>
                </c:pt>
                <c:pt idx="4">
                  <c:v>838.87</c:v>
                </c:pt>
              </c:numCache>
            </c:numRef>
          </c:val>
          <c:extLst>
            <c:ext xmlns:c16="http://schemas.microsoft.com/office/drawing/2014/chart" uri="{C3380CC4-5D6E-409C-BE32-E72D297353CC}">
              <c16:uniqueId val="{00000000-F999-4A76-8CCB-B2EE2DA337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F999-4A76-8CCB-B2EE2DA337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91.93</c:v>
                </c:pt>
              </c:numCache>
            </c:numRef>
          </c:val>
          <c:extLst>
            <c:ext xmlns:c16="http://schemas.microsoft.com/office/drawing/2014/chart" uri="{C3380CC4-5D6E-409C-BE32-E72D297353CC}">
              <c16:uniqueId val="{00000000-B440-4695-8AC3-E792CF58DA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B440-4695-8AC3-E792CF58DA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150.18</c:v>
                </c:pt>
                <c:pt idx="1">
                  <c:v>150.28</c:v>
                </c:pt>
                <c:pt idx="2">
                  <c:v>151.71</c:v>
                </c:pt>
                <c:pt idx="3">
                  <c:v>152.16999999999999</c:v>
                </c:pt>
                <c:pt idx="4">
                  <c:v>153.47999999999999</c:v>
                </c:pt>
              </c:numCache>
            </c:numRef>
          </c:val>
          <c:extLst>
            <c:ext xmlns:c16="http://schemas.microsoft.com/office/drawing/2014/chart" uri="{C3380CC4-5D6E-409C-BE32-E72D297353CC}">
              <c16:uniqueId val="{00000000-2D49-4AAB-BABB-3ED39CFB67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2D49-4AAB-BABB-3ED39CFB67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広島県　熊野町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23584</v>
      </c>
      <c r="AM8" s="37"/>
      <c r="AN8" s="37"/>
      <c r="AO8" s="37"/>
      <c r="AP8" s="37"/>
      <c r="AQ8" s="37"/>
      <c r="AR8" s="37"/>
      <c r="AS8" s="37"/>
      <c r="AT8" s="38">
        <f>データ!T6</f>
        <v>33.76</v>
      </c>
      <c r="AU8" s="38"/>
      <c r="AV8" s="38"/>
      <c r="AW8" s="38"/>
      <c r="AX8" s="38"/>
      <c r="AY8" s="38"/>
      <c r="AZ8" s="38"/>
      <c r="BA8" s="38"/>
      <c r="BB8" s="38">
        <f>データ!U6</f>
        <v>698.58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90.75</v>
      </c>
      <c r="Q10" s="38"/>
      <c r="R10" s="38"/>
      <c r="S10" s="38"/>
      <c r="T10" s="38"/>
      <c r="U10" s="38"/>
      <c r="V10" s="38"/>
      <c r="W10" s="38">
        <f>データ!Q6</f>
        <v>82.81</v>
      </c>
      <c r="X10" s="38"/>
      <c r="Y10" s="38"/>
      <c r="Z10" s="38"/>
      <c r="AA10" s="38"/>
      <c r="AB10" s="38"/>
      <c r="AC10" s="38"/>
      <c r="AD10" s="37">
        <f>データ!R6</f>
        <v>2700</v>
      </c>
      <c r="AE10" s="37"/>
      <c r="AF10" s="37"/>
      <c r="AG10" s="37"/>
      <c r="AH10" s="37"/>
      <c r="AI10" s="37"/>
      <c r="AJ10" s="37"/>
      <c r="AK10" s="2"/>
      <c r="AL10" s="37">
        <f>データ!V6</f>
        <v>21271</v>
      </c>
      <c r="AM10" s="37"/>
      <c r="AN10" s="37"/>
      <c r="AO10" s="37"/>
      <c r="AP10" s="37"/>
      <c r="AQ10" s="37"/>
      <c r="AR10" s="37"/>
      <c r="AS10" s="37"/>
      <c r="AT10" s="38">
        <f>データ!W6</f>
        <v>4.8099999999999996</v>
      </c>
      <c r="AU10" s="38"/>
      <c r="AV10" s="38"/>
      <c r="AW10" s="38"/>
      <c r="AX10" s="38"/>
      <c r="AY10" s="38"/>
      <c r="AZ10" s="38"/>
      <c r="BA10" s="38"/>
      <c r="BB10" s="38">
        <f>データ!X6</f>
        <v>4422.25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mpDCUcly/SV7NHNfnDF9+abGcTh0+laBsXOltFaExyTl2f0+vSBpNfYbVJRjfsWApcdvZ1oJwLoMsZZppL1lDg==" saltValue="f7zSTTvzuJvl7o2d9Dq8x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343072</v>
      </c>
      <c r="D6" s="19">
        <f t="shared" si="3"/>
        <v>47</v>
      </c>
      <c r="E6" s="19">
        <f t="shared" si="3"/>
        <v>17</v>
      </c>
      <c r="F6" s="19">
        <f t="shared" si="3"/>
        <v>1</v>
      </c>
      <c r="G6" s="19">
        <f t="shared" si="3"/>
        <v>0</v>
      </c>
      <c r="H6" s="19" t="str">
        <f t="shared" si="3"/>
        <v>広島県　熊野町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90.75</v>
      </c>
      <c r="Q6" s="20">
        <f t="shared" si="3"/>
        <v>82.81</v>
      </c>
      <c r="R6" s="20">
        <f t="shared" si="3"/>
        <v>2700</v>
      </c>
      <c r="S6" s="20">
        <f t="shared" si="3"/>
        <v>23584</v>
      </c>
      <c r="T6" s="20">
        <f t="shared" si="3"/>
        <v>33.76</v>
      </c>
      <c r="U6" s="20">
        <f t="shared" si="3"/>
        <v>698.58</v>
      </c>
      <c r="V6" s="20">
        <f t="shared" si="3"/>
        <v>21271</v>
      </c>
      <c r="W6" s="20">
        <f t="shared" si="3"/>
        <v>4.8099999999999996</v>
      </c>
      <c r="X6" s="20">
        <f t="shared" si="3"/>
        <v>4422.25</v>
      </c>
      <c r="Y6" s="21">
        <f>IF(Y7="",NA(),Y7)</f>
        <v>76.02</v>
      </c>
      <c r="Z6" s="21">
        <f t="shared" ref="Z6:AH6" si="4">IF(Z7="",NA(),Z7)</f>
        <v>75.510000000000005</v>
      </c>
      <c r="AA6" s="21">
        <f t="shared" si="4"/>
        <v>76.83</v>
      </c>
      <c r="AB6" s="21">
        <f t="shared" si="4"/>
        <v>72.849999999999994</v>
      </c>
      <c r="AC6" s="21">
        <f t="shared" si="4"/>
        <v>75.790000000000006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813.33</v>
      </c>
      <c r="BG6" s="21">
        <f t="shared" ref="BG6:BO6" si="7">IF(BG7="",NA(),BG7)</f>
        <v>757.51</v>
      </c>
      <c r="BH6" s="21">
        <f t="shared" si="7"/>
        <v>735.19</v>
      </c>
      <c r="BI6" s="21">
        <f t="shared" si="7"/>
        <v>815.02</v>
      </c>
      <c r="BJ6" s="21">
        <f t="shared" si="7"/>
        <v>838.87</v>
      </c>
      <c r="BK6" s="21">
        <f t="shared" si="7"/>
        <v>966.33</v>
      </c>
      <c r="BL6" s="21">
        <f t="shared" si="7"/>
        <v>958.81</v>
      </c>
      <c r="BM6" s="21">
        <f t="shared" si="7"/>
        <v>1001.3</v>
      </c>
      <c r="BN6" s="21">
        <f t="shared" si="7"/>
        <v>1050.51</v>
      </c>
      <c r="BO6" s="21">
        <f t="shared" si="7"/>
        <v>1102.01</v>
      </c>
      <c r="BP6" s="20" t="str">
        <f>IF(BP7="","",IF(BP7="-","【-】","【"&amp;SUBSTITUTE(TEXT(BP7,"#,##0.00"),"-","△")&amp;"】"))</f>
        <v>【669.11】</v>
      </c>
      <c r="BQ6" s="21">
        <f>IF(BQ7="",NA(),BQ7)</f>
        <v>100</v>
      </c>
      <c r="BR6" s="21">
        <f t="shared" ref="BR6:BZ6" si="8">IF(BR7="",NA(),BR7)</f>
        <v>100</v>
      </c>
      <c r="BS6" s="21">
        <f t="shared" si="8"/>
        <v>100</v>
      </c>
      <c r="BT6" s="21">
        <f t="shared" si="8"/>
        <v>100</v>
      </c>
      <c r="BU6" s="21">
        <f t="shared" si="8"/>
        <v>91.93</v>
      </c>
      <c r="BV6" s="21">
        <f t="shared" si="8"/>
        <v>81.739999999999995</v>
      </c>
      <c r="BW6" s="21">
        <f t="shared" si="8"/>
        <v>82.88</v>
      </c>
      <c r="BX6" s="21">
        <f t="shared" si="8"/>
        <v>81.88</v>
      </c>
      <c r="BY6" s="21">
        <f t="shared" si="8"/>
        <v>82.65</v>
      </c>
      <c r="BZ6" s="21">
        <f t="shared" si="8"/>
        <v>82.55</v>
      </c>
      <c r="CA6" s="20" t="str">
        <f>IF(CA7="","",IF(CA7="-","【-】","【"&amp;SUBSTITUTE(TEXT(CA7,"#,##0.00"),"-","△")&amp;"】"))</f>
        <v>【99.73】</v>
      </c>
      <c r="CB6" s="21">
        <f>IF(CB7="",NA(),CB7)</f>
        <v>150.18</v>
      </c>
      <c r="CC6" s="21">
        <f t="shared" ref="CC6:CK6" si="9">IF(CC7="",NA(),CC7)</f>
        <v>150.28</v>
      </c>
      <c r="CD6" s="21">
        <f t="shared" si="9"/>
        <v>151.71</v>
      </c>
      <c r="CE6" s="21">
        <f t="shared" si="9"/>
        <v>152.16999999999999</v>
      </c>
      <c r="CF6" s="21">
        <f t="shared" si="9"/>
        <v>153.47999999999999</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96.83</v>
      </c>
      <c r="CY6" s="21">
        <f t="shared" ref="CY6:DG6" si="11">IF(CY7="",NA(),CY7)</f>
        <v>97</v>
      </c>
      <c r="CZ6" s="21">
        <f t="shared" si="11"/>
        <v>96.98</v>
      </c>
      <c r="DA6" s="21">
        <f t="shared" si="11"/>
        <v>97.14</v>
      </c>
      <c r="DB6" s="21">
        <f t="shared" si="11"/>
        <v>97.19</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0.13</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343072</v>
      </c>
      <c r="D7" s="23">
        <v>47</v>
      </c>
      <c r="E7" s="23">
        <v>17</v>
      </c>
      <c r="F7" s="23">
        <v>1</v>
      </c>
      <c r="G7" s="23">
        <v>0</v>
      </c>
      <c r="H7" s="23" t="s">
        <v>98</v>
      </c>
      <c r="I7" s="23" t="s">
        <v>99</v>
      </c>
      <c r="J7" s="23" t="s">
        <v>100</v>
      </c>
      <c r="K7" s="23" t="s">
        <v>101</v>
      </c>
      <c r="L7" s="23" t="s">
        <v>102</v>
      </c>
      <c r="M7" s="23" t="s">
        <v>103</v>
      </c>
      <c r="N7" s="24" t="s">
        <v>104</v>
      </c>
      <c r="O7" s="24" t="s">
        <v>105</v>
      </c>
      <c r="P7" s="24">
        <v>90.75</v>
      </c>
      <c r="Q7" s="24">
        <v>82.81</v>
      </c>
      <c r="R7" s="24">
        <v>2700</v>
      </c>
      <c r="S7" s="24">
        <v>23584</v>
      </c>
      <c r="T7" s="24">
        <v>33.76</v>
      </c>
      <c r="U7" s="24">
        <v>698.58</v>
      </c>
      <c r="V7" s="24">
        <v>21271</v>
      </c>
      <c r="W7" s="24">
        <v>4.8099999999999996</v>
      </c>
      <c r="X7" s="24">
        <v>4422.25</v>
      </c>
      <c r="Y7" s="24">
        <v>76.02</v>
      </c>
      <c r="Z7" s="24">
        <v>75.510000000000005</v>
      </c>
      <c r="AA7" s="24">
        <v>76.83</v>
      </c>
      <c r="AB7" s="24">
        <v>72.849999999999994</v>
      </c>
      <c r="AC7" s="24">
        <v>75.790000000000006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813.33</v>
      </c>
      <c r="BG7" s="24">
        <v>757.51</v>
      </c>
      <c r="BH7" s="24">
        <v>735.19</v>
      </c>
      <c r="BI7" s="24">
        <v>815.02</v>
      </c>
      <c r="BJ7" s="24">
        <v>838.87</v>
      </c>
      <c r="BK7" s="24">
        <v>966.33</v>
      </c>
      <c r="BL7" s="24">
        <v>958.81</v>
      </c>
      <c r="BM7" s="24">
        <v>1001.3</v>
      </c>
      <c r="BN7" s="24">
        <v>1050.51</v>
      </c>
      <c r="BO7" s="24">
        <v>1102.01</v>
      </c>
      <c r="BP7" s="24">
        <v>669.11</v>
      </c>
      <c r="BQ7" s="24">
        <v>100</v>
      </c>
      <c r="BR7" s="24">
        <v>100</v>
      </c>
      <c r="BS7" s="24">
        <v>100</v>
      </c>
      <c r="BT7" s="24">
        <v>100</v>
      </c>
      <c r="BU7" s="24">
        <v>91.93</v>
      </c>
      <c r="BV7" s="24">
        <v>81.739999999999995</v>
      </c>
      <c r="BW7" s="24">
        <v>82.88</v>
      </c>
      <c r="BX7" s="24">
        <v>81.88</v>
      </c>
      <c r="BY7" s="24">
        <v>82.65</v>
      </c>
      <c r="BZ7" s="24">
        <v>82.55</v>
      </c>
      <c r="CA7" s="24">
        <v>99.73</v>
      </c>
      <c r="CB7" s="24">
        <v>150.18</v>
      </c>
      <c r="CC7" s="24">
        <v>150.28</v>
      </c>
      <c r="CD7" s="24">
        <v>151.71</v>
      </c>
      <c r="CE7" s="24">
        <v>152.16999999999999</v>
      </c>
      <c r="CF7" s="24">
        <v>153.47999999999999</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96.83</v>
      </c>
      <c r="CY7" s="24">
        <v>97</v>
      </c>
      <c r="CZ7" s="24">
        <v>96.98</v>
      </c>
      <c r="DA7" s="24">
        <v>97.14</v>
      </c>
      <c r="DB7" s="24">
        <v>97.19</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0.13</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2023-01-29T03:06:07Z</cp:lastPrinted>
  <dcterms:created xsi:type="dcterms:W3CDTF">2023-01-12T23:54:10Z</dcterms:created>
  <dcterms:modified xsi:type="dcterms:W3CDTF">2023-01-29T03:07:28Z</dcterms:modified>
  <cp:category/>
</cp:coreProperties>
</file>