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ビジネス\01_財政関係\03_県庁からの調査依頼関係\01_市町行財政課からの調査\03_公営企業 繰出金\令和04年度\R050201経営比較分析表\"/>
    </mc:Choice>
  </mc:AlternateContent>
  <workbookProtection workbookAlgorithmName="SHA-512" workbookHashValue="wcfVW3e7EKV9JYaZ27WmVniOCkL8qlvBY+JvbWoF3MA6USBzzCq4VwqfNRkBxIKa3hpEGZc2fFkFhCxj8cdWKw==" workbookSaltValue="1Ck0VIIba8LUeXh/t5BSeg==" workbookSpinCount="100000" lockStructure="1"/>
  <bookViews>
    <workbookView xWindow="0" yWindow="0" windowWidth="19260" windowHeight="110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JW8" i="4"/>
  <c r="ID8" i="4"/>
  <c r="FZ8" i="4"/>
  <c r="EG8" i="4"/>
  <c r="CN8" i="4"/>
  <c r="AU8" i="4"/>
  <c r="B8" i="4"/>
  <c r="B6" i="4"/>
  <c r="MH78" i="4" l="1"/>
  <c r="IZ54" i="4"/>
  <c r="IZ32" i="4"/>
  <c r="FL54" i="4"/>
  <c r="BX32" i="4"/>
  <c r="HM78" i="4"/>
  <c r="CS78" i="4"/>
  <c r="BX54" i="4"/>
  <c r="MN54" i="4"/>
  <c r="MN32" i="4"/>
  <c r="FL32" i="4"/>
  <c r="C11" i="5"/>
  <c r="D11" i="5"/>
  <c r="E11" i="5"/>
  <c r="B11" i="5"/>
  <c r="FH78" i="4" l="1"/>
  <c r="DS54" i="4"/>
  <c r="DS32" i="4"/>
  <c r="AE32" i="4"/>
  <c r="KU54" i="4"/>
  <c r="KU32" i="4"/>
  <c r="KC78" i="4"/>
  <c r="HG54" i="4"/>
  <c r="HG32" i="4"/>
  <c r="AN78" i="4"/>
  <c r="AE54" i="4"/>
  <c r="JJ78" i="4"/>
  <c r="GR54" i="4"/>
  <c r="GR32" i="4"/>
  <c r="EO78" i="4"/>
  <c r="DD54" i="4"/>
  <c r="DD32" i="4"/>
  <c r="U78" i="4"/>
  <c r="P54" i="4"/>
  <c r="P32" i="4"/>
  <c r="KF54" i="4"/>
  <c r="KF32" i="4"/>
  <c r="LY54" i="4"/>
  <c r="LY32" i="4"/>
  <c r="LO78" i="4"/>
  <c r="IK32" i="4"/>
  <c r="GT78" i="4"/>
  <c r="EW54" i="4"/>
  <c r="EW32" i="4"/>
  <c r="BZ78" i="4"/>
  <c r="BI54" i="4"/>
  <c r="BI32" i="4"/>
  <c r="IK54" i="4"/>
  <c r="BG78" i="4"/>
  <c r="AT54" i="4"/>
  <c r="AT32" i="4"/>
  <c r="LJ54" i="4"/>
  <c r="LJ32" i="4"/>
  <c r="KV78" i="4"/>
  <c r="HV54" i="4"/>
  <c r="HV32" i="4"/>
  <c r="GA78" i="4"/>
  <c r="EH54" i="4"/>
  <c r="EH32" i="4"/>
</calcChain>
</file>

<file path=xl/sharedStrings.xml><?xml version="1.0" encoding="utf-8"?>
<sst xmlns="http://schemas.openxmlformats.org/spreadsheetml/2006/main" count="324" uniqueCount="178">
  <si>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</si>
  <si>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</si>
  <si>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</si>
  <si>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</si>
  <si>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</si>
  <si>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</si>
  <si>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</si>
  <si>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</si>
  <si>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</si>
  <si>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</si>
  <si>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</si>
  <si>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</si>
  <si>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</si>
  <si>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</si>
  <si>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</si>
  <si>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</si>
  <si>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</si>
  <si>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</si>
  <si>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</si>
  <si>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</si>
  <si>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</si>
  <si>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</si>
  <si>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</si>
  <si>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</si>
  <si>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</si>
  <si>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</si>
  <si>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</si>
  <si>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</si>
  <si>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</si>
  <si>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</si>
  <si>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</si>
  <si>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</si>
  <si>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</si>
  <si>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</si>
  <si>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</si>
  <si>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</si>
  <si>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</si>
  <si>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</si>
  <si>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</si>
  <si>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</si>
  <si>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</si>
  <si>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</si>
  <si>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</si>
  <si>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</si>
  <si>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</si>
  <si>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</si>
  <si>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</si>
  <si>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</si>
  <si>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</si>
  <si>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</si>
  <si>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</si>
  <si>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</si>
  <si>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</si>
  <si>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</si>
  <si>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</si>
  <si>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</si>
  <si>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</si>
  <si>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</si>
  <si>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</si>
  <si>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</si>
  <si>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</si>
  <si>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</si>
  <si>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</si>
  <si>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</si>
  <si>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</si>
  <si>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</si>
  <si>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</si>
  <si>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</si>
  <si>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</si>
  <si>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</si>
  <si>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</si>
  <si>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</si>
  <si>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</si>
  <si>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</si>
  <si>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</si>
  <si>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</si>
  <si>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</si>
  <si>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</si>
  <si>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</si>
  <si>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</si>
  <si>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</si>
  <si>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</si>
  <si>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</si>
  <si>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</si>
  <si>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</si>
  <si>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</si>
  <si>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</si>
  <si>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</si>
  <si>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</si>
  <si>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</si>
  <si>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</si>
  <si>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</si>
  <si>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</si>
  <si>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</si>
  <si>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</si>
  <si>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</si>
  <si>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</si>
  <si>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</si>
  <si>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</si>
  <si>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</si>
  <si>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</si>
  <si>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</si>
  <si>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</si>
  <si>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</si>
  <si>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</si>
  <si>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</si>
  <si>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</si>
  <si>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</si>
  <si>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</si>
  <si>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</si>
  <si>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</si>
  <si>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</si>
  <si>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</si>
  <si>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</si>
  <si>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</si>
  <si>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</si>
  <si>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</si>
  <si>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</si>
  <si>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</si>
  <si>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</si>
  <si>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</si>
  <si>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</si>
  <si>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</si>
  <si>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</si>
  <si>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</si>
  <si>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</si>
  <si>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</si>
  <si>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</si>
  <si>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</si>
  <si>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</si>
  <si>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</si>
  <si>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</si>
  <si>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</si>
  <si>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</si>
  <si>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</si>
  <si>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</si>
  <si>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</si>
  <si>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</si>
  <si>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</si>
  <si>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</si>
  <si>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</si>
  <si>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</si>
  <si>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</si>
  <si>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</si>
  <si>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</si>
  <si>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</si>
  <si>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</si>
  <si>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</si>
  <si>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</si>
  <si>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</si>
  <si>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</si>
  <si>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</si>
  <si>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</si>
  <si>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</si>
  <si>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</si>
  <si>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</si>
  <si>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</si>
  <si>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</si>
  <si>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</si>
  <si>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</si>
  <si>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</si>
  <si>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</si>
  <si>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</si>
  <si>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</si>
  <si>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</si>
  <si>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</si>
  <si>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</si>
  <si>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</si>
  <si>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</si>
  <si>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</si>
  <si>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</si>
  <si>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</si>
  <si>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</si>
  <si>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</si>
  <si>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安芸太田町唯一の病院であり、急性期から在宅まで幅広い役割を担うべく地域医療を推進している。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
コロナワクチン接種体制を院内で整え、国の方針に基づき、希望される町民等へ対応している。</t>
    <rPh sb="162" eb="164">
      <t>セッシュ</t>
    </rPh>
    <rPh sb="164" eb="166">
      <t>タイセイ</t>
    </rPh>
    <rPh sb="167" eb="169">
      <t>インナイ</t>
    </rPh>
    <rPh sb="170" eb="171">
      <t>トトノ</t>
    </rPh>
    <rPh sb="173" eb="174">
      <t>クニ</t>
    </rPh>
    <rPh sb="175" eb="177">
      <t>ホウシン</t>
    </rPh>
    <rPh sb="178" eb="179">
      <t>モト</t>
    </rPh>
    <rPh sb="182" eb="184">
      <t>キボウ</t>
    </rPh>
    <rPh sb="187" eb="189">
      <t>チョウミン</t>
    </rPh>
    <rPh sb="189" eb="190">
      <t>ナド</t>
    </rPh>
    <rPh sb="191" eb="193">
      <t>タイオウ</t>
    </rPh>
    <phoneticPr fontId="5"/>
  </si>
  <si>
    <t>①昨年度に引き続き100％超となった。②昨年度を大幅に上回った。③昨年度を現在のところは維持できている。④昨年度をやや下回ったが、類似病院平均値を上回った。⑤地域包括ケア病床に転換し1年を経過し、改善が見られてきた。⑥不採算を前提とした非常勤医師のみによる診療科が７つあり、類似病院平均値を下回っている。⑦昨年度より改善は図られたが、救急及び土曜外来等を維持するために過剰な人員を抱えていること及び職員の平均年齢が高いことが類似病院平均値を上回っている原因と考えられる。⑧材料を必要とする手術が少ないことを示している。</t>
    <rPh sb="24" eb="26">
      <t>オオハバ</t>
    </rPh>
    <rPh sb="27" eb="29">
      <t>ウワマワ</t>
    </rPh>
    <rPh sb="92" eb="93">
      <t>ネン</t>
    </rPh>
    <rPh sb="94" eb="96">
      <t>ケイカ</t>
    </rPh>
    <rPh sb="109" eb="112">
      <t>フサイサン</t>
    </rPh>
    <rPh sb="113" eb="115">
      <t>ゼンテイ</t>
    </rPh>
    <rPh sb="118" eb="121">
      <t>ヒジョウキン</t>
    </rPh>
    <rPh sb="121" eb="123">
      <t>イシ</t>
    </rPh>
    <rPh sb="153" eb="156">
      <t>サクネンド</t>
    </rPh>
    <rPh sb="158" eb="160">
      <t>カイゼン</t>
    </rPh>
    <rPh sb="161" eb="162">
      <t>ハカ</t>
    </rPh>
    <phoneticPr fontId="5"/>
  </si>
  <si>
    <t>①外来棟の建て替えにより類似病院平均値を下回っている。②類似病院平均値を1.7％上回った。必要な医療機器等の更新を計画的に行う。③類似病院と比較して低コストで病床を取得している。</t>
    <rPh sb="28" eb="30">
      <t>ルイジ</t>
    </rPh>
    <rPh sb="30" eb="32">
      <t>ビョウイン</t>
    </rPh>
    <rPh sb="32" eb="35">
      <t>ヘイキンチ</t>
    </rPh>
    <rPh sb="40" eb="42">
      <t>ウワマワ</t>
    </rPh>
    <rPh sb="45" eb="47">
      <t>ヒツヨウ</t>
    </rPh>
    <rPh sb="57" eb="59">
      <t>ケイカク</t>
    </rPh>
    <rPh sb="59" eb="60">
      <t>テキ</t>
    </rPh>
    <phoneticPr fontId="5"/>
  </si>
  <si>
    <t>入院収益、外来収益ともに増加したため医業収支比率が6.1％と大幅に改善した。 地域で担うべき医療を明確にする中で、広島市内の高度急性期病院との連携を密に取りながら、地域包括ケアシステムの構築を進め町民に安心・安全な医療の提供に努めてきた。住み慣れた地域で生活するための最後の砦として、地域住民に寄り添った医療を展開しているが、365日救急患者受入れが可能となる体制を確保するためには、常勤医のみではすべてをカバーすることはできないため、応援医師の派遣を受けているのが現状。医療機能の充実と経営形態の見直しを含めた改革を進め、さらなる医療の質を高めるため、適正な人員配置と加算取得と並行し、効率化と無駄の削減により経営強化プランのKPIの達成に向けた努力を継続していく。</t>
    <rPh sb="0" eb="2">
      <t>ニュウイン</t>
    </rPh>
    <rPh sb="2" eb="4">
      <t>シュウエキ</t>
    </rPh>
    <rPh sb="5" eb="7">
      <t>ガイライ</t>
    </rPh>
    <rPh sb="7" eb="9">
      <t>シュウエキ</t>
    </rPh>
    <rPh sb="12" eb="14">
      <t>ゾウカ</t>
    </rPh>
    <rPh sb="30" eb="32">
      <t>オオハバ</t>
    </rPh>
    <rPh sb="33" eb="35">
      <t>カイゼン</t>
    </rPh>
    <rPh sb="57" eb="61">
      <t>ヒロシマシナイ</t>
    </rPh>
    <rPh sb="62" eb="67">
      <t>コウドキュウセイキ</t>
    </rPh>
    <rPh sb="67" eb="69">
      <t>ビョウイン</t>
    </rPh>
    <rPh sb="71" eb="73">
      <t>レンケイ</t>
    </rPh>
    <rPh sb="74" eb="75">
      <t>ミツ</t>
    </rPh>
    <rPh sb="76" eb="77">
      <t>ト</t>
    </rPh>
    <rPh sb="82" eb="84">
      <t>チイキ</t>
    </rPh>
    <rPh sb="84" eb="86">
      <t>ホウカツ</t>
    </rPh>
    <rPh sb="93" eb="95">
      <t>コウチク</t>
    </rPh>
    <rPh sb="96" eb="97">
      <t>スス</t>
    </rPh>
    <rPh sb="98" eb="100">
      <t>チョウミン</t>
    </rPh>
    <rPh sb="101" eb="103">
      <t>アンシン</t>
    </rPh>
    <rPh sb="104" eb="106">
      <t>アンゼン</t>
    </rPh>
    <rPh sb="107" eb="109">
      <t>イリョウ</t>
    </rPh>
    <rPh sb="110" eb="112">
      <t>テイキョウ</t>
    </rPh>
    <rPh sb="113" eb="114">
      <t>ツト</t>
    </rPh>
    <rPh sb="119" eb="120">
      <t>ス</t>
    </rPh>
    <rPh sb="121" eb="122">
      <t>ナ</t>
    </rPh>
    <rPh sb="124" eb="126">
      <t>チイキ</t>
    </rPh>
    <rPh sb="127" eb="129">
      <t>セイカツ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</si>
</sst>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71.099999999999994</c:v>
                </c:pt>
                <c:pt idx="1">
                  <c:v>73</c:v>
                </c:pt>
                <c:pt idx="2">
                  <c:v>76.3</c:v>
                </c:pt>
                <c:pt idx="3">
                  <c:v>73.7</c:v>
                </c:pt>
                <c:pt idx="4">
                  <c:v>72.5</c:v>
                </c:pt>
              </c:numCache>
            </c:numRef>
          </c:val>
          <c:extLst xmlns:c16r2="http://schemas.microsoft.com/office/drawing/2015/06/chart">
            <c:ext xmlns:c16="http://schemas.microsoft.com/office/drawing/2014/chart" uri="{C3380CC4-5D6E-409C-BE32-E72D297353CC}">
              <c16:uniqueId val="{00000000-7E8A-4027-8F68-C1DF63C1FD8C}"/>
            </c:ext>
          </c:extLst>
        </c:ser>
        <c:dLbls>
          <c:showLegendKey val="0"/>
          <c:showVal val="0"/>
          <c:showCatName val="0"/>
          <c:showSerName val="0"/>
          <c:showPercent val="0"/>
          <c:showBubbleSize val="0"/>
        </c:dLbls>
        <c:gapWidth val="150"/>
        <c:axId val="322206776"/>
        <c:axId val="3222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7E8A-4027-8F68-C1DF63C1FD8C}"/>
            </c:ext>
          </c:extLst>
        </c:ser>
        <c:dLbls>
          <c:showLegendKey val="0"/>
          <c:showVal val="0"/>
          <c:showCatName val="0"/>
          <c:showSerName val="0"/>
          <c:showPercent val="0"/>
          <c:showBubbleSize val="0"/>
        </c:dLbls>
        <c:marker val="1"/>
        <c:smooth val="0"/>
        <c:axId val="322206776"/>
        <c:axId val="322207160"/>
      </c:lineChart>
      <c:catAx>
        <c:axId val="322206776"/>
        <c:scaling>
          <c:orientation val="minMax"/>
        </c:scaling>
        <c:delete val="1"/>
        <c:axPos val="b"/>
        <c:numFmt formatCode="General" sourceLinked="1"/>
        <c:majorTickMark val="none"/>
        <c:minorTickMark val="none"/>
        <c:tickLblPos val="none"/>
        <c:crossAx val="322207160"/>
        <c:crosses val="autoZero"/>
        <c:auto val="1"/>
        <c:lblAlgn val="ctr"/>
        <c:lblOffset val="100"/>
        <c:noMultiLvlLbl val="1"/>
      </c:catAx>
      <c:valAx>
        <c:axId val="32220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20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19-4950-93EC-28BAEC10BB1C}"/>
            </c:ext>
          </c:extLst>
        </c:ser>
        <c:dLbls>
          <c:showLegendKey val="0"/>
          <c:showVal val="0"/>
          <c:showCatName val="0"/>
          <c:showSerName val="0"/>
          <c:showPercent val="0"/>
          <c:showBubbleSize val="0"/>
        </c:dLbls>
        <c:gapWidth val="150"/>
        <c:axId val="322946192"/>
        <c:axId val="3229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C319-4950-93EC-28BAEC10BB1C}"/>
            </c:ext>
          </c:extLst>
        </c:ser>
        <c:dLbls>
          <c:showLegendKey val="0"/>
          <c:showVal val="0"/>
          <c:showCatName val="0"/>
          <c:showSerName val="0"/>
          <c:showPercent val="0"/>
          <c:showBubbleSize val="0"/>
        </c:dLbls>
        <c:marker val="1"/>
        <c:smooth val="0"/>
        <c:axId val="322946192"/>
        <c:axId val="322946576"/>
      </c:lineChart>
      <c:catAx>
        <c:axId val="322946192"/>
        <c:scaling>
          <c:orientation val="minMax"/>
        </c:scaling>
        <c:delete val="1"/>
        <c:axPos val="b"/>
        <c:numFmt formatCode="General" sourceLinked="1"/>
        <c:majorTickMark val="none"/>
        <c:minorTickMark val="none"/>
        <c:tickLblPos val="none"/>
        <c:crossAx val="322946576"/>
        <c:crosses val="autoZero"/>
        <c:auto val="1"/>
        <c:lblAlgn val="ctr"/>
        <c:lblOffset val="100"/>
        <c:noMultiLvlLbl val="1"/>
      </c:catAx>
      <c:valAx>
        <c:axId val="32294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94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80.3</c:v>
                </c:pt>
                <c:pt idx="1">
                  <c:v>81.2</c:v>
                </c:pt>
                <c:pt idx="2">
                  <c:v>82.4</c:v>
                </c:pt>
                <c:pt idx="3">
                  <c:v>80.8</c:v>
                </c:pt>
                <c:pt idx="4">
                  <c:v>86.9</c:v>
                </c:pt>
              </c:numCache>
            </c:numRef>
          </c:val>
          <c:extLst xmlns:c16r2="http://schemas.microsoft.com/office/drawing/2015/06/chart">
            <c:ext xmlns:c16="http://schemas.microsoft.com/office/drawing/2014/chart" uri="{C3380CC4-5D6E-409C-BE32-E72D297353CC}">
              <c16:uniqueId val="{00000000-6A75-48C2-9C77-35105540DD10}"/>
            </c:ext>
          </c:extLst>
        </c:ser>
        <c:dLbls>
          <c:showLegendKey val="0"/>
          <c:showVal val="0"/>
          <c:showCatName val="0"/>
          <c:showSerName val="0"/>
          <c:showPercent val="0"/>
          <c:showBubbleSize val="0"/>
        </c:dLbls>
        <c:gapWidth val="150"/>
        <c:axId val="323021992"/>
        <c:axId val="32302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6A75-48C2-9C77-35105540DD10}"/>
            </c:ext>
          </c:extLst>
        </c:ser>
        <c:dLbls>
          <c:showLegendKey val="0"/>
          <c:showVal val="0"/>
          <c:showCatName val="0"/>
          <c:showSerName val="0"/>
          <c:showPercent val="0"/>
          <c:showBubbleSize val="0"/>
        </c:dLbls>
        <c:marker val="1"/>
        <c:smooth val="0"/>
        <c:axId val="323021992"/>
        <c:axId val="323022376"/>
      </c:lineChart>
      <c:catAx>
        <c:axId val="323021992"/>
        <c:scaling>
          <c:orientation val="minMax"/>
        </c:scaling>
        <c:delete val="1"/>
        <c:axPos val="b"/>
        <c:numFmt formatCode="General" sourceLinked="1"/>
        <c:majorTickMark val="none"/>
        <c:minorTickMark val="none"/>
        <c:tickLblPos val="none"/>
        <c:crossAx val="323022376"/>
        <c:crosses val="autoZero"/>
        <c:auto val="1"/>
        <c:lblAlgn val="ctr"/>
        <c:lblOffset val="100"/>
        <c:noMultiLvlLbl val="1"/>
      </c:catAx>
      <c:valAx>
        <c:axId val="32302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2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100.8</c:v>
                </c:pt>
                <c:pt idx="2">
                  <c:v>101.5</c:v>
                </c:pt>
                <c:pt idx="3">
                  <c:v>102.1</c:v>
                </c:pt>
                <c:pt idx="4">
                  <c:v>106.8</c:v>
                </c:pt>
              </c:numCache>
            </c:numRef>
          </c:val>
          <c:extLst xmlns:c16r2="http://schemas.microsoft.com/office/drawing/2015/06/chart">
            <c:ext xmlns:c16="http://schemas.microsoft.com/office/drawing/2014/chart" uri="{C3380CC4-5D6E-409C-BE32-E72D297353CC}">
              <c16:uniqueId val="{00000000-6EC6-4BB2-89B0-DF5369EDA50F}"/>
            </c:ext>
          </c:extLst>
        </c:ser>
        <c:dLbls>
          <c:showLegendKey val="0"/>
          <c:showVal val="0"/>
          <c:showCatName val="0"/>
          <c:showSerName val="0"/>
          <c:showPercent val="0"/>
          <c:showBubbleSize val="0"/>
        </c:dLbls>
        <c:gapWidth val="150"/>
        <c:axId val="323221056"/>
        <c:axId val="3232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6EC6-4BB2-89B0-DF5369EDA50F}"/>
            </c:ext>
          </c:extLst>
        </c:ser>
        <c:dLbls>
          <c:showLegendKey val="0"/>
          <c:showVal val="0"/>
          <c:showCatName val="0"/>
          <c:showSerName val="0"/>
          <c:showPercent val="0"/>
          <c:showBubbleSize val="0"/>
        </c:dLbls>
        <c:marker val="1"/>
        <c:smooth val="0"/>
        <c:axId val="323221056"/>
        <c:axId val="323221440"/>
      </c:lineChart>
      <c:catAx>
        <c:axId val="323221056"/>
        <c:scaling>
          <c:orientation val="minMax"/>
        </c:scaling>
        <c:delete val="1"/>
        <c:axPos val="b"/>
        <c:numFmt formatCode="General" sourceLinked="1"/>
        <c:majorTickMark val="none"/>
        <c:minorTickMark val="none"/>
        <c:tickLblPos val="none"/>
        <c:crossAx val="323221440"/>
        <c:crosses val="autoZero"/>
        <c:auto val="1"/>
        <c:lblAlgn val="ctr"/>
        <c:lblOffset val="100"/>
        <c:noMultiLvlLbl val="1"/>
      </c:catAx>
      <c:valAx>
        <c:axId val="32322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32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43.3</c:v>
                </c:pt>
                <c:pt idx="1">
                  <c:v>47</c:v>
                </c:pt>
                <c:pt idx="2">
                  <c:v>44.8</c:v>
                </c:pt>
                <c:pt idx="3">
                  <c:v>48.6</c:v>
                </c:pt>
                <c:pt idx="4">
                  <c:v>52</c:v>
                </c:pt>
              </c:numCache>
            </c:numRef>
          </c:val>
          <c:extLst xmlns:c16r2="http://schemas.microsoft.com/office/drawing/2015/06/chart">
            <c:ext xmlns:c16="http://schemas.microsoft.com/office/drawing/2014/chart" uri="{C3380CC4-5D6E-409C-BE32-E72D297353CC}">
              <c16:uniqueId val="{00000000-02D6-474A-9789-8E80FE485314}"/>
            </c:ext>
          </c:extLst>
        </c:ser>
        <c:dLbls>
          <c:showLegendKey val="0"/>
          <c:showVal val="0"/>
          <c:showCatName val="0"/>
          <c:showSerName val="0"/>
          <c:showPercent val="0"/>
          <c:showBubbleSize val="0"/>
        </c:dLbls>
        <c:gapWidth val="150"/>
        <c:axId val="323266256"/>
        <c:axId val="3232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02D6-474A-9789-8E80FE485314}"/>
            </c:ext>
          </c:extLst>
        </c:ser>
        <c:dLbls>
          <c:showLegendKey val="0"/>
          <c:showVal val="0"/>
          <c:showCatName val="0"/>
          <c:showSerName val="0"/>
          <c:showPercent val="0"/>
          <c:showBubbleSize val="0"/>
        </c:dLbls>
        <c:marker val="1"/>
        <c:smooth val="0"/>
        <c:axId val="323266256"/>
        <c:axId val="323266640"/>
      </c:lineChart>
      <c:catAx>
        <c:axId val="323266256"/>
        <c:scaling>
          <c:orientation val="minMax"/>
        </c:scaling>
        <c:delete val="1"/>
        <c:axPos val="b"/>
        <c:numFmt formatCode="General" sourceLinked="1"/>
        <c:majorTickMark val="none"/>
        <c:minorTickMark val="none"/>
        <c:tickLblPos val="none"/>
        <c:crossAx val="323266640"/>
        <c:crosses val="autoZero"/>
        <c:auto val="1"/>
        <c:lblAlgn val="ctr"/>
        <c:lblOffset val="100"/>
        <c:noMultiLvlLbl val="1"/>
      </c:catAx>
      <c:valAx>
        <c:axId val="32326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6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c:v>
                </c:pt>
                <c:pt idx="1">
                  <c:v>55.9</c:v>
                </c:pt>
                <c:pt idx="2">
                  <c:v>64.2</c:v>
                </c:pt>
                <c:pt idx="3">
                  <c:v>70.900000000000006</c:v>
                </c:pt>
                <c:pt idx="4">
                  <c:v>75.599999999999994</c:v>
                </c:pt>
              </c:numCache>
            </c:numRef>
          </c:val>
          <c:extLst xmlns:c16r2="http://schemas.microsoft.com/office/drawing/2015/06/chart">
            <c:ext xmlns:c16="http://schemas.microsoft.com/office/drawing/2014/chart" uri="{C3380CC4-5D6E-409C-BE32-E72D297353CC}">
              <c16:uniqueId val="{00000000-0C49-4D90-931C-1748E46EA7EB}"/>
            </c:ext>
          </c:extLst>
        </c:ser>
        <c:dLbls>
          <c:showLegendKey val="0"/>
          <c:showVal val="0"/>
          <c:showCatName val="0"/>
          <c:showSerName val="0"/>
          <c:showPercent val="0"/>
          <c:showBubbleSize val="0"/>
        </c:dLbls>
        <c:gapWidth val="150"/>
        <c:axId val="323183808"/>
        <c:axId val="3233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0C49-4D90-931C-1748E46EA7EB}"/>
            </c:ext>
          </c:extLst>
        </c:ser>
        <c:dLbls>
          <c:showLegendKey val="0"/>
          <c:showVal val="0"/>
          <c:showCatName val="0"/>
          <c:showSerName val="0"/>
          <c:showPercent val="0"/>
          <c:showBubbleSize val="0"/>
        </c:dLbls>
        <c:marker val="1"/>
        <c:smooth val="0"/>
        <c:axId val="323183808"/>
        <c:axId val="323318536"/>
      </c:lineChart>
      <c:catAx>
        <c:axId val="323183808"/>
        <c:scaling>
          <c:orientation val="minMax"/>
        </c:scaling>
        <c:delete val="1"/>
        <c:axPos val="b"/>
        <c:numFmt formatCode="General" sourceLinked="1"/>
        <c:majorTickMark val="none"/>
        <c:minorTickMark val="none"/>
        <c:tickLblPos val="none"/>
        <c:crossAx val="323318536"/>
        <c:crosses val="autoZero"/>
        <c:auto val="1"/>
        <c:lblAlgn val="ctr"/>
        <c:lblOffset val="100"/>
        <c:noMultiLvlLbl val="1"/>
      </c:catAx>
      <c:valAx>
        <c:axId val="32331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18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29591993</c:v>
                </c:pt>
                <c:pt idx="1">
                  <c:v>29468443</c:v>
                </c:pt>
                <c:pt idx="2">
                  <c:v>28149819</c:v>
                </c:pt>
                <c:pt idx="3">
                  <c:v>28244282</c:v>
                </c:pt>
                <c:pt idx="4">
                  <c:v>28857416</c:v>
                </c:pt>
              </c:numCache>
            </c:numRef>
          </c:val>
          <c:extLst xmlns:c16r2="http://schemas.microsoft.com/office/drawing/2015/06/chart">
            <c:ext xmlns:c16="http://schemas.microsoft.com/office/drawing/2014/chart" uri="{C3380CC4-5D6E-409C-BE32-E72D297353CC}">
              <c16:uniqueId val="{00000000-CDB5-453B-AC0C-42896B4DFAB3}"/>
            </c:ext>
          </c:extLst>
        </c:ser>
        <c:dLbls>
          <c:showLegendKey val="0"/>
          <c:showVal val="0"/>
          <c:showCatName val="0"/>
          <c:showSerName val="0"/>
          <c:showPercent val="0"/>
          <c:showBubbleSize val="0"/>
        </c:dLbls>
        <c:gapWidth val="150"/>
        <c:axId val="323322064"/>
        <c:axId val="3233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CDB5-453B-AC0C-42896B4DFAB3}"/>
            </c:ext>
          </c:extLst>
        </c:ser>
        <c:dLbls>
          <c:showLegendKey val="0"/>
          <c:showVal val="0"/>
          <c:showCatName val="0"/>
          <c:showSerName val="0"/>
          <c:showPercent val="0"/>
          <c:showBubbleSize val="0"/>
        </c:dLbls>
        <c:marker val="1"/>
        <c:smooth val="0"/>
        <c:axId val="323322064"/>
        <c:axId val="323320888"/>
      </c:lineChart>
      <c:catAx>
        <c:axId val="323322064"/>
        <c:scaling>
          <c:orientation val="minMax"/>
        </c:scaling>
        <c:delete val="1"/>
        <c:axPos val="b"/>
        <c:numFmt formatCode="General" sourceLinked="1"/>
        <c:majorTickMark val="none"/>
        <c:minorTickMark val="none"/>
        <c:tickLblPos val="none"/>
        <c:crossAx val="323320888"/>
        <c:crosses val="autoZero"/>
        <c:auto val="1"/>
        <c:lblAlgn val="ctr"/>
        <c:lblOffset val="100"/>
        <c:noMultiLvlLbl val="1"/>
      </c:catAx>
      <c:valAx>
        <c:axId val="32332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32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13.8</c:v>
                </c:pt>
                <c:pt idx="1">
                  <c:v>13.3</c:v>
                </c:pt>
                <c:pt idx="2">
                  <c:v>13</c:v>
                </c:pt>
                <c:pt idx="3">
                  <c:v>13.5</c:v>
                </c:pt>
                <c:pt idx="4">
                  <c:v>12.3</c:v>
                </c:pt>
              </c:numCache>
            </c:numRef>
          </c:val>
          <c:extLst xmlns:c16r2="http://schemas.microsoft.com/office/drawing/2015/06/chart">
            <c:ext xmlns:c16="http://schemas.microsoft.com/office/drawing/2014/chart" uri="{C3380CC4-5D6E-409C-BE32-E72D297353CC}">
              <c16:uniqueId val="{00000000-1BAC-4450-9373-768959C9B521}"/>
            </c:ext>
          </c:extLst>
        </c:ser>
        <c:dLbls>
          <c:showLegendKey val="0"/>
          <c:showVal val="0"/>
          <c:showCatName val="0"/>
          <c:showSerName val="0"/>
          <c:showPercent val="0"/>
          <c:showBubbleSize val="0"/>
        </c:dLbls>
        <c:gapWidth val="150"/>
        <c:axId val="323320104"/>
        <c:axId val="32331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1BAC-4450-9373-768959C9B521}"/>
            </c:ext>
          </c:extLst>
        </c:ser>
        <c:dLbls>
          <c:showLegendKey val="0"/>
          <c:showVal val="0"/>
          <c:showCatName val="0"/>
          <c:showSerName val="0"/>
          <c:showPercent val="0"/>
          <c:showBubbleSize val="0"/>
        </c:dLbls>
        <c:marker val="1"/>
        <c:smooth val="0"/>
        <c:axId val="323320104"/>
        <c:axId val="323319320"/>
      </c:lineChart>
      <c:catAx>
        <c:axId val="323320104"/>
        <c:scaling>
          <c:orientation val="minMax"/>
        </c:scaling>
        <c:delete val="1"/>
        <c:axPos val="b"/>
        <c:numFmt formatCode="General" sourceLinked="1"/>
        <c:majorTickMark val="none"/>
        <c:minorTickMark val="none"/>
        <c:tickLblPos val="none"/>
        <c:crossAx val="323319320"/>
        <c:crosses val="autoZero"/>
        <c:auto val="1"/>
        <c:lblAlgn val="ctr"/>
        <c:lblOffset val="100"/>
        <c:noMultiLvlLbl val="1"/>
      </c:catAx>
      <c:valAx>
        <c:axId val="32331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2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76.5</c:v>
                </c:pt>
                <c:pt idx="1">
                  <c:v>74.8</c:v>
                </c:pt>
                <c:pt idx="2">
                  <c:v>71.900000000000006</c:v>
                </c:pt>
                <c:pt idx="3">
                  <c:v>74.099999999999994</c:v>
                </c:pt>
                <c:pt idx="4">
                  <c:v>70.8</c:v>
                </c:pt>
              </c:numCache>
            </c:numRef>
          </c:val>
          <c:extLst xmlns:c16r2="http://schemas.microsoft.com/office/drawing/2015/06/chart">
            <c:ext xmlns:c16="http://schemas.microsoft.com/office/drawing/2014/chart" uri="{C3380CC4-5D6E-409C-BE32-E72D297353CC}">
              <c16:uniqueId val="{00000000-B15D-40B8-951A-7B783706582D}"/>
            </c:ext>
          </c:extLst>
        </c:ser>
        <c:dLbls>
          <c:showLegendKey val="0"/>
          <c:showVal val="0"/>
          <c:showCatName val="0"/>
          <c:showSerName val="0"/>
          <c:showPercent val="0"/>
          <c:showBubbleSize val="0"/>
        </c:dLbls>
        <c:gapWidth val="150"/>
        <c:axId val="323321672"/>
        <c:axId val="3233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B15D-40B8-951A-7B783706582D}"/>
            </c:ext>
          </c:extLst>
        </c:ser>
        <c:dLbls>
          <c:showLegendKey val="0"/>
          <c:showVal val="0"/>
          <c:showCatName val="0"/>
          <c:showSerName val="0"/>
          <c:showPercent val="0"/>
          <c:showBubbleSize val="0"/>
        </c:dLbls>
        <c:marker val="1"/>
        <c:smooth val="0"/>
        <c:axId val="323321672"/>
        <c:axId val="323319712"/>
      </c:lineChart>
      <c:catAx>
        <c:axId val="323321672"/>
        <c:scaling>
          <c:orientation val="minMax"/>
        </c:scaling>
        <c:delete val="1"/>
        <c:axPos val="b"/>
        <c:numFmt formatCode="General" sourceLinked="1"/>
        <c:majorTickMark val="none"/>
        <c:minorTickMark val="none"/>
        <c:tickLblPos val="none"/>
        <c:crossAx val="323319712"/>
        <c:crosses val="autoZero"/>
        <c:auto val="1"/>
        <c:lblAlgn val="ctr"/>
        <c:lblOffset val="100"/>
        <c:noMultiLvlLbl val="1"/>
      </c:catAx>
      <c:valAx>
        <c:axId val="3233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2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6878</c:v>
                </c:pt>
                <c:pt idx="1">
                  <c:v>7106</c:v>
                </c:pt>
                <c:pt idx="2">
                  <c:v>7325</c:v>
                </c:pt>
                <c:pt idx="3">
                  <c:v>7795</c:v>
                </c:pt>
                <c:pt idx="4">
                  <c:v>7598</c:v>
                </c:pt>
              </c:numCache>
            </c:numRef>
          </c:val>
          <c:extLst xmlns:c16r2="http://schemas.microsoft.com/office/drawing/2015/06/chart">
            <c:ext xmlns:c16="http://schemas.microsoft.com/office/drawing/2014/chart" uri="{C3380CC4-5D6E-409C-BE32-E72D297353CC}">
              <c16:uniqueId val="{00000000-331E-4B90-A090-43754642288C}"/>
            </c:ext>
          </c:extLst>
        </c:ser>
        <c:dLbls>
          <c:showLegendKey val="0"/>
          <c:showVal val="0"/>
          <c:showCatName val="0"/>
          <c:showSerName val="0"/>
          <c:showPercent val="0"/>
          <c:showBubbleSize val="0"/>
        </c:dLbls>
        <c:gapWidth val="150"/>
        <c:axId val="396446128"/>
        <c:axId val="3964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331E-4B90-A090-43754642288C}"/>
            </c:ext>
          </c:extLst>
        </c:ser>
        <c:dLbls>
          <c:showLegendKey val="0"/>
          <c:showVal val="0"/>
          <c:showCatName val="0"/>
          <c:showSerName val="0"/>
          <c:showPercent val="0"/>
          <c:showBubbleSize val="0"/>
        </c:dLbls>
        <c:marker val="1"/>
        <c:smooth val="0"/>
        <c:axId val="396446128"/>
        <c:axId val="396448480"/>
      </c:lineChart>
      <c:catAx>
        <c:axId val="396446128"/>
        <c:scaling>
          <c:orientation val="minMax"/>
        </c:scaling>
        <c:delete val="1"/>
        <c:axPos val="b"/>
        <c:numFmt formatCode="General" sourceLinked="1"/>
        <c:majorTickMark val="none"/>
        <c:minorTickMark val="none"/>
        <c:tickLblPos val="none"/>
        <c:crossAx val="396448480"/>
        <c:crosses val="autoZero"/>
        <c:auto val="1"/>
        <c:lblAlgn val="ctr"/>
        <c:lblOffset val="100"/>
        <c:noMultiLvlLbl val="1"/>
      </c:catAx>
      <c:valAx>
        <c:axId val="39644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4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23285</c:v>
                </c:pt>
                <c:pt idx="1">
                  <c:v>22839</c:v>
                </c:pt>
                <c:pt idx="2">
                  <c:v>22035</c:v>
                </c:pt>
                <c:pt idx="3">
                  <c:v>23451</c:v>
                </c:pt>
                <c:pt idx="4">
                  <c:v>25313</c:v>
                </c:pt>
              </c:numCache>
            </c:numRef>
          </c:val>
          <c:extLst xmlns:c16r2="http://schemas.microsoft.com/office/drawing/2015/06/chart">
            <c:ext xmlns:c16="http://schemas.microsoft.com/office/drawing/2014/chart" uri="{C3380CC4-5D6E-409C-BE32-E72D297353CC}">
              <c16:uniqueId val="{00000000-6CAE-46CD-91C6-2592DCEBDC7B}"/>
            </c:ext>
          </c:extLst>
        </c:ser>
        <c:dLbls>
          <c:showLegendKey val="0"/>
          <c:showVal val="0"/>
          <c:showCatName val="0"/>
          <c:showSerName val="0"/>
          <c:showPercent val="0"/>
          <c:showBubbleSize val="0"/>
        </c:dLbls>
        <c:gapWidth val="150"/>
        <c:axId val="396444168"/>
        <c:axId val="39644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6CAE-46CD-91C6-2592DCEBDC7B}"/>
            </c:ext>
          </c:extLst>
        </c:ser>
        <c:dLbls>
          <c:showLegendKey val="0"/>
          <c:showVal val="0"/>
          <c:showCatName val="0"/>
          <c:showSerName val="0"/>
          <c:showPercent val="0"/>
          <c:showBubbleSize val="0"/>
        </c:dLbls>
        <c:marker val="1"/>
        <c:smooth val="0"/>
        <c:axId val="396444168"/>
        <c:axId val="396447696"/>
      </c:lineChart>
      <c:catAx>
        <c:axId val="396444168"/>
        <c:scaling>
          <c:orientation val="minMax"/>
        </c:scaling>
        <c:delete val="1"/>
        <c:axPos val="b"/>
        <c:numFmt formatCode="General" sourceLinked="1"/>
        <c:majorTickMark val="none"/>
        <c:minorTickMark val="none"/>
        <c:tickLblPos val="none"/>
        <c:crossAx val="396447696"/>
        <c:crosses val="autoZero"/>
        <c:auto val="1"/>
        <c:lblAlgn val="ctr"/>
        <c:lblOffset val="100"/>
        <c:noMultiLvlLbl val="1"/>
      </c:catAx>
      <c:valAx>
        <c:axId val="39644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4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広島県安芸太田町　安芸太田病院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44</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5840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10979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101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97.8</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101.5</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106.8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80.3</v>
      </c>
      <c r="DE33" s="129"/>
      <c r="DF33" s="129"/>
      <c r="DG33" s="129"/>
      <c r="DH33" s="129"/>
      <c r="DI33" s="129"/>
      <c r="DJ33" s="129"/>
      <c r="DK33" s="129"/>
      <c r="DL33" s="129"/>
      <c r="DM33" s="129"/>
      <c r="DN33" s="129"/>
      <c r="DO33" s="129"/>
      <c r="DP33" s="129"/>
      <c r="DQ33" s="129"/>
      <c r="DR33" s="130"/>
      <c r="DS33" s="128">
        <f>データ!AU7</f>
        <v>81.2</v>
      </c>
      <c r="DT33" s="129"/>
      <c r="DU33" s="129"/>
      <c r="DV33" s="129"/>
      <c r="DW33" s="129"/>
      <c r="DX33" s="129"/>
      <c r="DY33" s="129"/>
      <c r="DZ33" s="129"/>
      <c r="EA33" s="129"/>
      <c r="EB33" s="129"/>
      <c r="EC33" s="129"/>
      <c r="ED33" s="129"/>
      <c r="EE33" s="129"/>
      <c r="EF33" s="129"/>
      <c r="EG33" s="130"/>
      <c r="EH33" s="128">
        <f>データ!AV7</f>
        <v>82.4</v>
      </c>
      <c r="EI33" s="129"/>
      <c r="EJ33" s="129"/>
      <c r="EK33" s="129"/>
      <c r="EL33" s="129"/>
      <c r="EM33" s="129"/>
      <c r="EN33" s="129"/>
      <c r="EO33" s="129"/>
      <c r="EP33" s="129"/>
      <c r="EQ33" s="129"/>
      <c r="ER33" s="129"/>
      <c r="ES33" s="129"/>
      <c r="ET33" s="129"/>
      <c r="EU33" s="129"/>
      <c r="EV33" s="130"/>
      <c r="EW33" s="128">
        <f>データ!AW7</f>
        <v>80.8</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73</v>
      </c>
      <c r="KV33" s="129"/>
      <c r="KW33" s="129"/>
      <c r="KX33" s="129"/>
      <c r="KY33" s="129"/>
      <c r="KZ33" s="129"/>
      <c r="LA33" s="129"/>
      <c r="LB33" s="129"/>
      <c r="LC33" s="129"/>
      <c r="LD33" s="129"/>
      <c r="LE33" s="129"/>
      <c r="LF33" s="129"/>
      <c r="LG33" s="129"/>
      <c r="LH33" s="129"/>
      <c r="LI33" s="130"/>
      <c r="LJ33" s="128">
        <f>データ!BR7</f>
        <v>76.3</v>
      </c>
      <c r="LK33" s="129"/>
      <c r="LL33" s="129"/>
      <c r="LM33" s="129"/>
      <c r="LN33" s="129"/>
      <c r="LO33" s="129"/>
      <c r="LP33" s="129"/>
      <c r="LQ33" s="129"/>
      <c r="LR33" s="129"/>
      <c r="LS33" s="129"/>
      <c r="LT33" s="129"/>
      <c r="LU33" s="129"/>
      <c r="LV33" s="129"/>
      <c r="LW33" s="129"/>
      <c r="LX33" s="130"/>
      <c r="LY33" s="128">
        <f>データ!BS7</f>
        <v>73.7</v>
      </c>
      <c r="LZ33" s="129"/>
      <c r="MA33" s="129"/>
      <c r="MB33" s="129"/>
      <c r="MC33" s="129"/>
      <c r="MD33" s="129"/>
      <c r="ME33" s="129"/>
      <c r="MF33" s="129"/>
      <c r="MG33" s="129"/>
      <c r="MH33" s="129"/>
      <c r="MI33" s="129"/>
      <c r="MJ33" s="129"/>
      <c r="MK33" s="129"/>
      <c r="ML33" s="129"/>
      <c r="MM33" s="130"/>
      <c r="MN33" s="128">
        <f>データ!BT7</f>
        <v>72.5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175</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23285</v>
      </c>
      <c r="Q55" s="138"/>
      <c r="R55" s="138"/>
      <c r="S55" s="138"/>
      <c r="T55" s="138"/>
      <c r="U55" s="138"/>
      <c r="V55" s="138"/>
      <c r="W55" s="138"/>
      <c r="X55" s="138"/>
      <c r="Y55" s="138"/>
      <c r="Z55" s="138"/>
      <c r="AA55" s="138"/>
      <c r="AB55" s="138"/>
      <c r="AC55" s="138"/>
      <c r="AD55" s="139"/>
      <c r="AE55" s="137">
        <f>データ!CB7</f>
        <v>22839</v>
      </c>
      <c r="AF55" s="138"/>
      <c r="AG55" s="138"/>
      <c r="AH55" s="138"/>
      <c r="AI55" s="138"/>
      <c r="AJ55" s="138"/>
      <c r="AK55" s="138"/>
      <c r="AL55" s="138"/>
      <c r="AM55" s="138"/>
      <c r="AN55" s="138"/>
      <c r="AO55" s="138"/>
      <c r="AP55" s="138"/>
      <c r="AQ55" s="138"/>
      <c r="AR55" s="138"/>
      <c r="AS55" s="139"/>
      <c r="AT55" s="137">
        <f>データ!CC7</f>
        <v>22035</v>
      </c>
      <c r="AU55" s="138"/>
      <c r="AV55" s="138"/>
      <c r="AW55" s="138"/>
      <c r="AX55" s="138"/>
      <c r="AY55" s="138"/>
      <c r="AZ55" s="138"/>
      <c r="BA55" s="138"/>
      <c r="BB55" s="138"/>
      <c r="BC55" s="138"/>
      <c r="BD55" s="138"/>
      <c r="BE55" s="138"/>
      <c r="BF55" s="138"/>
      <c r="BG55" s="138"/>
      <c r="BH55" s="139"/>
      <c r="BI55" s="137">
        <f>データ!CD7</f>
        <v>23451</v>
      </c>
      <c r="BJ55" s="138"/>
      <c r="BK55" s="138"/>
      <c r="BL55" s="138"/>
      <c r="BM55" s="138"/>
      <c r="BN55" s="138"/>
      <c r="BO55" s="138"/>
      <c r="BP55" s="138"/>
      <c r="BQ55" s="138"/>
      <c r="BR55" s="138"/>
      <c r="BS55" s="138"/>
      <c r="BT55" s="138"/>
      <c r="BU55" s="138"/>
      <c r="BV55" s="138"/>
      <c r="BW55" s="139"/>
      <c r="BX55" s="137">
        <f>データ!CE7</f>
        <v>25313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6878</v>
      </c>
      <c r="DE55" s="138"/>
      <c r="DF55" s="138"/>
      <c r="DG55" s="138"/>
      <c r="DH55" s="138"/>
      <c r="DI55" s="138"/>
      <c r="DJ55" s="138"/>
      <c r="DK55" s="138"/>
      <c r="DL55" s="138"/>
      <c r="DM55" s="138"/>
      <c r="DN55" s="138"/>
      <c r="DO55" s="138"/>
      <c r="DP55" s="138"/>
      <c r="DQ55" s="138"/>
      <c r="DR55" s="139"/>
      <c r="DS55" s="137">
        <f>データ!CM7</f>
        <v>7106</v>
      </c>
      <c r="DT55" s="138"/>
      <c r="DU55" s="138"/>
      <c r="DV55" s="138"/>
      <c r="DW55" s="138"/>
      <c r="DX55" s="138"/>
      <c r="DY55" s="138"/>
      <c r="DZ55" s="138"/>
      <c r="EA55" s="138"/>
      <c r="EB55" s="138"/>
      <c r="EC55" s="138"/>
      <c r="ED55" s="138"/>
      <c r="EE55" s="138"/>
      <c r="EF55" s="138"/>
      <c r="EG55" s="139"/>
      <c r="EH55" s="137">
        <f>データ!CN7</f>
        <v>7325</v>
      </c>
      <c r="EI55" s="138"/>
      <c r="EJ55" s="138"/>
      <c r="EK55" s="138"/>
      <c r="EL55" s="138"/>
      <c r="EM55" s="138"/>
      <c r="EN55" s="138"/>
      <c r="EO55" s="138"/>
      <c r="EP55" s="138"/>
      <c r="EQ55" s="138"/>
      <c r="ER55" s="138"/>
      <c r="ES55" s="138"/>
      <c r="ET55" s="138"/>
      <c r="EU55" s="138"/>
      <c r="EV55" s="139"/>
      <c r="EW55" s="137">
        <f>データ!CO7</f>
        <v>7795</v>
      </c>
      <c r="EX55" s="138"/>
      <c r="EY55" s="138"/>
      <c r="EZ55" s="138"/>
      <c r="FA55" s="138"/>
      <c r="FB55" s="138"/>
      <c r="FC55" s="138"/>
      <c r="FD55" s="138"/>
      <c r="FE55" s="138"/>
      <c r="FF55" s="138"/>
      <c r="FG55" s="138"/>
      <c r="FH55" s="138"/>
      <c r="FI55" s="138"/>
      <c r="FJ55" s="138"/>
      <c r="FK55" s="139"/>
      <c r="FL55" s="137">
        <f>データ!CP7</f>
        <v>7598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76.5</v>
      </c>
      <c r="GS55" s="129"/>
      <c r="GT55" s="129"/>
      <c r="GU55" s="129"/>
      <c r="GV55" s="129"/>
      <c r="GW55" s="129"/>
      <c r="GX55" s="129"/>
      <c r="GY55" s="129"/>
      <c r="GZ55" s="129"/>
      <c r="HA55" s="129"/>
      <c r="HB55" s="129"/>
      <c r="HC55" s="129"/>
      <c r="HD55" s="129"/>
      <c r="HE55" s="129"/>
      <c r="HF55" s="130"/>
      <c r="HG55" s="128">
        <f>データ!CX7</f>
        <v>74.8</v>
      </c>
      <c r="HH55" s="129"/>
      <c r="HI55" s="129"/>
      <c r="HJ55" s="129"/>
      <c r="HK55" s="129"/>
      <c r="HL55" s="129"/>
      <c r="HM55" s="129"/>
      <c r="HN55" s="129"/>
      <c r="HO55" s="129"/>
      <c r="HP55" s="129"/>
      <c r="HQ55" s="129"/>
      <c r="HR55" s="129"/>
      <c r="HS55" s="129"/>
      <c r="HT55" s="129"/>
      <c r="HU55" s="130"/>
      <c r="HV55" s="128">
        <f>データ!CY7</f>
        <v>71.900000000000006</v>
      </c>
      <c r="HW55" s="129"/>
      <c r="HX55" s="129"/>
      <c r="HY55" s="129"/>
      <c r="HZ55" s="129"/>
      <c r="IA55" s="129"/>
      <c r="IB55" s="129"/>
      <c r="IC55" s="129"/>
      <c r="ID55" s="129"/>
      <c r="IE55" s="129"/>
      <c r="IF55" s="129"/>
      <c r="IG55" s="129"/>
      <c r="IH55" s="129"/>
      <c r="II55" s="129"/>
      <c r="IJ55" s="130"/>
      <c r="IK55" s="128">
        <f>データ!CZ7</f>
        <v>74.099999999999994</v>
      </c>
      <c r="IL55" s="129"/>
      <c r="IM55" s="129"/>
      <c r="IN55" s="129"/>
      <c r="IO55" s="129"/>
      <c r="IP55" s="129"/>
      <c r="IQ55" s="129"/>
      <c r="IR55" s="129"/>
      <c r="IS55" s="129"/>
      <c r="IT55" s="129"/>
      <c r="IU55" s="129"/>
      <c r="IV55" s="129"/>
      <c r="IW55" s="129"/>
      <c r="IX55" s="129"/>
      <c r="IY55" s="130"/>
      <c r="IZ55" s="128">
        <f>データ!DA7</f>
        <v>70.8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13.8</v>
      </c>
      <c r="KG55" s="129"/>
      <c r="KH55" s="129"/>
      <c r="KI55" s="129"/>
      <c r="KJ55" s="129"/>
      <c r="KK55" s="129"/>
      <c r="KL55" s="129"/>
      <c r="KM55" s="129"/>
      <c r="KN55" s="129"/>
      <c r="KO55" s="129"/>
      <c r="KP55" s="129"/>
      <c r="KQ55" s="129"/>
      <c r="KR55" s="129"/>
      <c r="KS55" s="129"/>
      <c r="KT55" s="130"/>
      <c r="KU55" s="128">
        <f>データ!DI7</f>
        <v>13.3</v>
      </c>
      <c r="KV55" s="129"/>
      <c r="KW55" s="129"/>
      <c r="KX55" s="129"/>
      <c r="KY55" s="129"/>
      <c r="KZ55" s="129"/>
      <c r="LA55" s="129"/>
      <c r="LB55" s="129"/>
      <c r="LC55" s="129"/>
      <c r="LD55" s="129"/>
      <c r="LE55" s="129"/>
      <c r="LF55" s="129"/>
      <c r="LG55" s="129"/>
      <c r="LH55" s="129"/>
      <c r="LI55" s="130"/>
      <c r="LJ55" s="128">
        <f>データ!DJ7</f>
        <v>13</v>
      </c>
      <c r="LK55" s="129"/>
      <c r="LL55" s="129"/>
      <c r="LM55" s="129"/>
      <c r="LN55" s="129"/>
      <c r="LO55" s="129"/>
      <c r="LP55" s="129"/>
      <c r="LQ55" s="129"/>
      <c r="LR55" s="129"/>
      <c r="LS55" s="129"/>
      <c r="LT55" s="129"/>
      <c r="LU55" s="129"/>
      <c r="LV55" s="129"/>
      <c r="LW55" s="129"/>
      <c r="LX55" s="130"/>
      <c r="LY55" s="128">
        <f>データ!DK7</f>
        <v>13.5</v>
      </c>
      <c r="LZ55" s="129"/>
      <c r="MA55" s="129"/>
      <c r="MB55" s="129"/>
      <c r="MC55" s="129"/>
      <c r="MD55" s="129"/>
      <c r="ME55" s="129"/>
      <c r="MF55" s="129"/>
      <c r="MG55" s="129"/>
      <c r="MH55" s="129"/>
      <c r="MI55" s="129"/>
      <c r="MJ55" s="129"/>
      <c r="MK55" s="129"/>
      <c r="ML55" s="129"/>
      <c r="MM55" s="130"/>
      <c r="MN55" s="128">
        <f>データ!DL7</f>
        <v>12.3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177</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43.3</v>
      </c>
      <c r="V79" s="141"/>
      <c r="W79" s="141"/>
      <c r="X79" s="141"/>
      <c r="Y79" s="141"/>
      <c r="Z79" s="141"/>
      <c r="AA79" s="141"/>
      <c r="AB79" s="141"/>
      <c r="AC79" s="141"/>
      <c r="AD79" s="141"/>
      <c r="AE79" s="141"/>
      <c r="AF79" s="141"/>
      <c r="AG79" s="141"/>
      <c r="AH79" s="141"/>
      <c r="AI79" s="141"/>
      <c r="AJ79" s="141"/>
      <c r="AK79" s="141"/>
      <c r="AL79" s="141"/>
      <c r="AM79" s="141"/>
      <c r="AN79" s="141">
        <f>データ!DT7</f>
        <v>47</v>
      </c>
      <c r="AO79" s="141"/>
      <c r="AP79" s="141"/>
      <c r="AQ79" s="141"/>
      <c r="AR79" s="141"/>
      <c r="AS79" s="141"/>
      <c r="AT79" s="141"/>
      <c r="AU79" s="141"/>
      <c r="AV79" s="141"/>
      <c r="AW79" s="141"/>
      <c r="AX79" s="141"/>
      <c r="AY79" s="141"/>
      <c r="AZ79" s="141"/>
      <c r="BA79" s="141"/>
      <c r="BB79" s="141"/>
      <c r="BC79" s="141"/>
      <c r="BD79" s="141"/>
      <c r="BE79" s="141"/>
      <c r="BF79" s="141"/>
      <c r="BG79" s="141">
        <f>データ!DU7</f>
        <v>44.8</v>
      </c>
      <c r="BH79" s="141"/>
      <c r="BI79" s="141"/>
      <c r="BJ79" s="141"/>
      <c r="BK79" s="141"/>
      <c r="BL79" s="141"/>
      <c r="BM79" s="141"/>
      <c r="BN79" s="141"/>
      <c r="BO79" s="141"/>
      <c r="BP79" s="141"/>
      <c r="BQ79" s="141"/>
      <c r="BR79" s="141"/>
      <c r="BS79" s="141"/>
      <c r="BT79" s="141"/>
      <c r="BU79" s="141"/>
      <c r="BV79" s="141"/>
      <c r="BW79" s="141"/>
      <c r="BX79" s="141"/>
      <c r="BY79" s="141"/>
      <c r="BZ79" s="141">
        <f>データ!DV7</f>
        <v>48.6</v>
      </c>
      <c r="CA79" s="141"/>
      <c r="CB79" s="141"/>
      <c r="CC79" s="141"/>
      <c r="CD79" s="141"/>
      <c r="CE79" s="141"/>
      <c r="CF79" s="141"/>
      <c r="CG79" s="141"/>
      <c r="CH79" s="141"/>
      <c r="CI79" s="141"/>
      <c r="CJ79" s="141"/>
      <c r="CK79" s="141"/>
      <c r="CL79" s="141"/>
      <c r="CM79" s="141"/>
      <c r="CN79" s="141"/>
      <c r="CO79" s="141"/>
      <c r="CP79" s="141"/>
      <c r="CQ79" s="141"/>
      <c r="CR79" s="141"/>
      <c r="CS79" s="141">
        <f>データ!DW7</f>
        <v>52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50</v>
      </c>
      <c r="EP79" s="141"/>
      <c r="EQ79" s="141"/>
      <c r="ER79" s="141"/>
      <c r="ES79" s="141"/>
      <c r="ET79" s="141"/>
      <c r="EU79" s="141"/>
      <c r="EV79" s="141"/>
      <c r="EW79" s="141"/>
      <c r="EX79" s="141"/>
      <c r="EY79" s="141"/>
      <c r="EZ79" s="141"/>
      <c r="FA79" s="141"/>
      <c r="FB79" s="141"/>
      <c r="FC79" s="141"/>
      <c r="FD79" s="141"/>
      <c r="FE79" s="141"/>
      <c r="FF79" s="141"/>
      <c r="FG79" s="141"/>
      <c r="FH79" s="141">
        <f>データ!EE7</f>
        <v>55.9</v>
      </c>
      <c r="FI79" s="141"/>
      <c r="FJ79" s="141"/>
      <c r="FK79" s="141"/>
      <c r="FL79" s="141"/>
      <c r="FM79" s="141"/>
      <c r="FN79" s="141"/>
      <c r="FO79" s="141"/>
      <c r="FP79" s="141"/>
      <c r="FQ79" s="141"/>
      <c r="FR79" s="141"/>
      <c r="FS79" s="141"/>
      <c r="FT79" s="141"/>
      <c r="FU79" s="141"/>
      <c r="FV79" s="141"/>
      <c r="FW79" s="141"/>
      <c r="FX79" s="141"/>
      <c r="FY79" s="141"/>
      <c r="FZ79" s="141"/>
      <c r="GA79" s="141">
        <f>データ!EF7</f>
        <v>64.2</v>
      </c>
      <c r="GB79" s="141"/>
      <c r="GC79" s="141"/>
      <c r="GD79" s="141"/>
      <c r="GE79" s="141"/>
      <c r="GF79" s="141"/>
      <c r="GG79" s="141"/>
      <c r="GH79" s="141"/>
      <c r="GI79" s="141"/>
      <c r="GJ79" s="141"/>
      <c r="GK79" s="141"/>
      <c r="GL79" s="141"/>
      <c r="GM79" s="141"/>
      <c r="GN79" s="141"/>
      <c r="GO79" s="141"/>
      <c r="GP79" s="141"/>
      <c r="GQ79" s="141"/>
      <c r="GR79" s="141"/>
      <c r="GS79" s="141"/>
      <c r="GT79" s="141">
        <f>データ!EG7</f>
        <v>70.900000000000006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75.599999999999994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29591993</v>
      </c>
      <c r="JK79" s="140"/>
      <c r="JL79" s="140"/>
      <c r="JM79" s="140"/>
      <c r="JN79" s="140"/>
      <c r="JO79" s="140"/>
      <c r="JP79" s="140"/>
      <c r="JQ79" s="140"/>
      <c r="JR79" s="140"/>
      <c r="JS79" s="140"/>
      <c r="JT79" s="140"/>
      <c r="JU79" s="140"/>
      <c r="JV79" s="140"/>
      <c r="JW79" s="140"/>
      <c r="JX79" s="140"/>
      <c r="JY79" s="140"/>
      <c r="JZ79" s="140"/>
      <c r="KA79" s="140"/>
      <c r="KB79" s="140"/>
      <c r="KC79" s="140">
        <f>データ!EP7</f>
        <v>29468443</v>
      </c>
      <c r="KD79" s="140"/>
      <c r="KE79" s="140"/>
      <c r="KF79" s="140"/>
      <c r="KG79" s="140"/>
      <c r="KH79" s="140"/>
      <c r="KI79" s="140"/>
      <c r="KJ79" s="140"/>
      <c r="KK79" s="140"/>
      <c r="KL79" s="140"/>
      <c r="KM79" s="140"/>
      <c r="KN79" s="140"/>
      <c r="KO79" s="140"/>
      <c r="KP79" s="140"/>
      <c r="KQ79" s="140"/>
      <c r="KR79" s="140"/>
      <c r="KS79" s="140"/>
      <c r="KT79" s="140"/>
      <c r="KU79" s="140"/>
      <c r="KV79" s="140">
        <f>データ!EQ7</f>
        <v>28149819</v>
      </c>
      <c r="KW79" s="140"/>
      <c r="KX79" s="140"/>
      <c r="KY79" s="140"/>
      <c r="KZ79" s="140"/>
      <c r="LA79" s="140"/>
      <c r="LB79" s="140"/>
      <c r="LC79" s="140"/>
      <c r="LD79" s="140"/>
      <c r="LE79" s="140"/>
      <c r="LF79" s="140"/>
      <c r="LG79" s="140"/>
      <c r="LH79" s="140"/>
      <c r="LI79" s="140"/>
      <c r="LJ79" s="140"/>
      <c r="LK79" s="140"/>
      <c r="LL79" s="140"/>
      <c r="LM79" s="140"/>
      <c r="LN79" s="140"/>
      <c r="LO79" s="140">
        <f>データ!ER7</f>
        <v>28244282</v>
      </c>
      <c r="LP79" s="140"/>
      <c r="LQ79" s="140"/>
      <c r="LR79" s="140"/>
      <c r="LS79" s="140"/>
      <c r="LT79" s="140"/>
      <c r="LU79" s="140"/>
      <c r="LV79" s="140"/>
      <c r="LW79" s="140"/>
      <c r="LX79" s="140"/>
      <c r="LY79" s="140"/>
      <c r="LZ79" s="140"/>
      <c r="MA79" s="140"/>
      <c r="MB79" s="140"/>
      <c r="MC79" s="140"/>
      <c r="MD79" s="140"/>
      <c r="ME79" s="140"/>
      <c r="MF79" s="140"/>
      <c r="MG79" s="140"/>
      <c r="MH79" s="140">
        <f>データ!ES7</f>
        <v>28857416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PWl37C5mnShv65Uk15AewK2xS6TmKjDVeoyNXUxC43yv+749YyXyv3nKRs3QQ07imayT7afV+BGu84EDWYWiw==" saltValue="fJpXvXdKYAttsnh+fQ4ju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153</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c r="A6" s="38" t="s">
        <v>154</v>
      </c>
      <c r="B6" s="53">
        <f>B8</f>
        <v>2021</v>
      </c>
      <c r="C6" s="53">
        <f t="shared" ref="C6:M6" si="2">C8</f>
        <v>343684</v>
      </c>
      <c r="D6" s="53">
        <f t="shared" si="2"/>
        <v>46</v>
      </c>
      <c r="E6" s="53">
        <f t="shared" si="2"/>
        <v>6</v>
      </c>
      <c r="F6" s="53">
        <f t="shared" si="2"/>
        <v>0</v>
      </c>
      <c r="G6" s="53">
        <f t="shared" si="2"/>
        <v>1</v>
      </c>
      <c r="H6" s="155" t="str">
        <f>IF(H8&lt;&gt;I8,H8,"")&amp;IF(I8&lt;&gt;J8,I8,"")&amp;"　"&amp;J8</f>
        <v>広島県安芸太田町　安芸太田病院</v>
      </c>
      <c r="I6" s="156"/>
      <c r="J6" s="157"/>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12</v>
      </c>
      <c r="R6" s="53" t="str">
        <f t="shared" si="3"/>
        <v>-</v>
      </c>
      <c r="S6" s="53" t="str">
        <f t="shared" si="3"/>
        <v>ド 透 訓</v>
      </c>
      <c r="T6" s="53" t="str">
        <f t="shared" si="3"/>
        <v>救 臨 へ</v>
      </c>
      <c r="U6" s="54">
        <f>U8</f>
        <v>5840</v>
      </c>
      <c r="V6" s="54">
        <f>V8</f>
        <v>10979</v>
      </c>
      <c r="W6" s="53" t="str">
        <f>W8</f>
        <v>第１種該当</v>
      </c>
      <c r="X6" s="53" t="str">
        <f t="shared" ref="X6" si="4">X8</f>
        <v>-</v>
      </c>
      <c r="Y6" s="53" t="str">
        <f t="shared" si="3"/>
        <v>１０：１</v>
      </c>
      <c r="Z6" s="54">
        <f t="shared" si="3"/>
        <v>53</v>
      </c>
      <c r="AA6" s="54">
        <f t="shared" si="3"/>
        <v>52</v>
      </c>
      <c r="AB6" s="54" t="str">
        <f t="shared" si="3"/>
        <v>-</v>
      </c>
      <c r="AC6" s="54">
        <f t="shared" si="3"/>
        <v>44</v>
      </c>
      <c r="AD6" s="54" t="str">
        <f t="shared" si="3"/>
        <v>-</v>
      </c>
      <c r="AE6" s="54">
        <f t="shared" si="3"/>
        <v>149</v>
      </c>
      <c r="AF6" s="54">
        <f t="shared" si="3"/>
        <v>52</v>
      </c>
      <c r="AG6" s="54">
        <f t="shared" si="3"/>
        <v>49</v>
      </c>
      <c r="AH6" s="54">
        <f t="shared" si="3"/>
        <v>101</v>
      </c>
      <c r="AI6" s="55">
        <f>IF(AI8="-",NA(),AI8)</f>
        <v>97.8</v>
      </c>
      <c r="AJ6" s="55">
        <f t="shared" ref="AJ6:AR6" si="5">IF(AJ8="-",NA(),AJ8)</f>
        <v>100.8</v>
      </c>
      <c r="AK6" s="55">
        <f t="shared" si="5"/>
        <v>101.5</v>
      </c>
      <c r="AL6" s="55">
        <f t="shared" si="5"/>
        <v>102.1</v>
      </c>
      <c r="AM6" s="55">
        <f t="shared" si="5"/>
        <v>106.8</v>
      </c>
      <c r="AN6" s="55">
        <f t="shared" si="5"/>
        <v>96.6</v>
      </c>
      <c r="AO6" s="55">
        <f t="shared" si="5"/>
        <v>97.2</v>
      </c>
      <c r="AP6" s="55">
        <f t="shared" si="5"/>
        <v>96.9</v>
      </c>
      <c r="AQ6" s="55">
        <f t="shared" si="5"/>
        <v>100.6</v>
      </c>
      <c r="AR6" s="55">
        <f t="shared" si="5"/>
        <v>105.9</v>
      </c>
      <c r="AS6" s="55" t="str">
        <f>IF(AS8="-","【-】","【"&amp;SUBSTITUTE(TEXT(AS8,"#,##0.0"),"-","△")&amp;"】")</f>
        <v>【106.2】</v>
      </c>
      <c r="AT6" s="55">
        <f>IF(AT8="-",NA(),AT8)</f>
        <v>80.3</v>
      </c>
      <c r="AU6" s="55">
        <f t="shared" ref="AU6:BC6" si="6">IF(AU8="-",NA(),AU8)</f>
        <v>81.2</v>
      </c>
      <c r="AV6" s="55">
        <f t="shared" si="6"/>
        <v>82.4</v>
      </c>
      <c r="AW6" s="55">
        <f t="shared" si="6"/>
        <v>80.8</v>
      </c>
      <c r="AX6" s="55">
        <f t="shared" si="6"/>
        <v>86.9</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71.099999999999994</v>
      </c>
      <c r="BQ6" s="55">
        <f t="shared" ref="BQ6:BY6" si="8">IF(BQ8="-",NA(),BQ8)</f>
        <v>73</v>
      </c>
      <c r="BR6" s="55">
        <f t="shared" si="8"/>
        <v>76.3</v>
      </c>
      <c r="BS6" s="55">
        <f t="shared" si="8"/>
        <v>73.7</v>
      </c>
      <c r="BT6" s="55">
        <f t="shared" si="8"/>
        <v>72.5</v>
      </c>
      <c r="BU6" s="55">
        <f t="shared" si="8"/>
        <v>69.7</v>
      </c>
      <c r="BV6" s="55">
        <f t="shared" si="8"/>
        <v>70.099999999999994</v>
      </c>
      <c r="BW6" s="55">
        <f t="shared" si="8"/>
        <v>70.400000000000006</v>
      </c>
      <c r="BX6" s="55">
        <f t="shared" si="8"/>
        <v>65.8</v>
      </c>
      <c r="BY6" s="55">
        <f t="shared" si="8"/>
        <v>65</v>
      </c>
      <c r="BZ6" s="55" t="str">
        <f>IF(BZ8="-","【-】","【"&amp;SUBSTITUTE(TEXT(BZ8,"#,##0.0"),"-","△")&amp;"】")</f>
        <v>【67.1】</v>
      </c>
      <c r="CA6" s="56">
        <f>IF(CA8="-",NA(),CA8)</f>
        <v>23285</v>
      </c>
      <c r="CB6" s="56">
        <f t="shared" ref="CB6:CJ6" si="9">IF(CB8="-",NA(),CB8)</f>
        <v>22839</v>
      </c>
      <c r="CC6" s="56">
        <f t="shared" si="9"/>
        <v>22035</v>
      </c>
      <c r="CD6" s="56">
        <f t="shared" si="9"/>
        <v>23451</v>
      </c>
      <c r="CE6" s="56">
        <f t="shared" si="9"/>
        <v>25313</v>
      </c>
      <c r="CF6" s="56">
        <f t="shared" si="9"/>
        <v>34136</v>
      </c>
      <c r="CG6" s="56">
        <f t="shared" si="9"/>
        <v>34924</v>
      </c>
      <c r="CH6" s="56">
        <f t="shared" si="9"/>
        <v>35788</v>
      </c>
      <c r="CI6" s="56">
        <f t="shared" si="9"/>
        <v>37855</v>
      </c>
      <c r="CJ6" s="56">
        <f t="shared" si="9"/>
        <v>39289</v>
      </c>
      <c r="CK6" s="55" t="str">
        <f>IF(CK8="-","【-】","【"&amp;SUBSTITUTE(TEXT(CK8,"#,##0"),"-","△")&amp;"】")</f>
        <v>【59,287】</v>
      </c>
      <c r="CL6" s="56">
        <f>IF(CL8="-",NA(),CL8)</f>
        <v>6878</v>
      </c>
      <c r="CM6" s="56">
        <f t="shared" ref="CM6:CU6" si="10">IF(CM8="-",NA(),CM8)</f>
        <v>7106</v>
      </c>
      <c r="CN6" s="56">
        <f t="shared" si="10"/>
        <v>7325</v>
      </c>
      <c r="CO6" s="56">
        <f t="shared" si="10"/>
        <v>7795</v>
      </c>
      <c r="CP6" s="56">
        <f t="shared" si="10"/>
        <v>7598</v>
      </c>
      <c r="CQ6" s="56">
        <f t="shared" si="10"/>
        <v>10130</v>
      </c>
      <c r="CR6" s="56">
        <f t="shared" si="10"/>
        <v>10244</v>
      </c>
      <c r="CS6" s="56">
        <f t="shared" si="10"/>
        <v>10602</v>
      </c>
      <c r="CT6" s="56">
        <f t="shared" si="10"/>
        <v>11234</v>
      </c>
      <c r="CU6" s="56">
        <f t="shared" si="10"/>
        <v>11512</v>
      </c>
      <c r="CV6" s="55" t="str">
        <f>IF(CV8="-","【-】","【"&amp;SUBSTITUTE(TEXT(CV8,"#,##0"),"-","△")&amp;"】")</f>
        <v>【17,202】</v>
      </c>
      <c r="CW6" s="55">
        <f>IF(CW8="-",NA(),CW8)</f>
        <v>76.5</v>
      </c>
      <c r="CX6" s="55">
        <f t="shared" ref="CX6:DF6" si="11">IF(CX8="-",NA(),CX8)</f>
        <v>74.8</v>
      </c>
      <c r="CY6" s="55">
        <f t="shared" si="11"/>
        <v>71.900000000000006</v>
      </c>
      <c r="CZ6" s="55">
        <f t="shared" si="11"/>
        <v>74.099999999999994</v>
      </c>
      <c r="DA6" s="55">
        <f t="shared" si="11"/>
        <v>70.8</v>
      </c>
      <c r="DB6" s="55">
        <f t="shared" si="11"/>
        <v>63.4</v>
      </c>
      <c r="DC6" s="55">
        <f t="shared" si="11"/>
        <v>63.7</v>
      </c>
      <c r="DD6" s="55">
        <f t="shared" si="11"/>
        <v>63.3</v>
      </c>
      <c r="DE6" s="55">
        <f t="shared" si="11"/>
        <v>68.5</v>
      </c>
      <c r="DF6" s="55">
        <f t="shared" si="11"/>
        <v>67.099999999999994</v>
      </c>
      <c r="DG6" s="55" t="str">
        <f>IF(DG8="-","【-】","【"&amp;SUBSTITUTE(TEXT(DG8,"#,##0.0"),"-","△")&amp;"】")</f>
        <v>【56.4】</v>
      </c>
      <c r="DH6" s="55">
        <f>IF(DH8="-",NA(),DH8)</f>
        <v>13.8</v>
      </c>
      <c r="DI6" s="55">
        <f t="shared" ref="DI6:DQ6" si="12">IF(DI8="-",NA(),DI8)</f>
        <v>13.3</v>
      </c>
      <c r="DJ6" s="55">
        <f t="shared" si="12"/>
        <v>13</v>
      </c>
      <c r="DK6" s="55">
        <f t="shared" si="12"/>
        <v>13.5</v>
      </c>
      <c r="DL6" s="55">
        <f t="shared" si="12"/>
        <v>12.3</v>
      </c>
      <c r="DM6" s="55">
        <f t="shared" si="12"/>
        <v>18.3</v>
      </c>
      <c r="DN6" s="55">
        <f t="shared" si="12"/>
        <v>17.7</v>
      </c>
      <c r="DO6" s="55">
        <f t="shared" si="12"/>
        <v>17.5</v>
      </c>
      <c r="DP6" s="55">
        <f t="shared" si="12"/>
        <v>17.5</v>
      </c>
      <c r="DQ6" s="55">
        <f t="shared" si="12"/>
        <v>17.3</v>
      </c>
      <c r="DR6" s="55" t="str">
        <f>IF(DR8="-","【-】","【"&amp;SUBSTITUTE(TEXT(DR8,"#,##0.0"),"-","△")&amp;"】")</f>
        <v>【24.8】</v>
      </c>
      <c r="DS6" s="55">
        <f>IF(DS8="-",NA(),DS8)</f>
        <v>43.3</v>
      </c>
      <c r="DT6" s="55">
        <f t="shared" ref="DT6:EB6" si="13">IF(DT8="-",NA(),DT8)</f>
        <v>47</v>
      </c>
      <c r="DU6" s="55">
        <f t="shared" si="13"/>
        <v>44.8</v>
      </c>
      <c r="DV6" s="55">
        <f t="shared" si="13"/>
        <v>48.6</v>
      </c>
      <c r="DW6" s="55">
        <f t="shared" si="13"/>
        <v>52</v>
      </c>
      <c r="DX6" s="55">
        <f t="shared" si="13"/>
        <v>53.5</v>
      </c>
      <c r="DY6" s="55">
        <f t="shared" si="13"/>
        <v>54.1</v>
      </c>
      <c r="DZ6" s="55">
        <f t="shared" si="13"/>
        <v>54.6</v>
      </c>
      <c r="EA6" s="55">
        <f t="shared" si="13"/>
        <v>56.9</v>
      </c>
      <c r="EB6" s="55">
        <f t="shared" si="13"/>
        <v>58.1</v>
      </c>
      <c r="EC6" s="55" t="str">
        <f>IF(EC8="-","【-】","【"&amp;SUBSTITUTE(TEXT(EC8,"#,##0.0"),"-","△")&amp;"】")</f>
        <v>【56.0】</v>
      </c>
      <c r="ED6" s="55">
        <f>IF(ED8="-",NA(),ED8)</f>
        <v>50</v>
      </c>
      <c r="EE6" s="55">
        <f t="shared" ref="EE6:EM6" si="14">IF(EE8="-",NA(),EE8)</f>
        <v>55.9</v>
      </c>
      <c r="EF6" s="55">
        <f t="shared" si="14"/>
        <v>64.2</v>
      </c>
      <c r="EG6" s="55">
        <f t="shared" si="14"/>
        <v>70.900000000000006</v>
      </c>
      <c r="EH6" s="55">
        <f t="shared" si="14"/>
        <v>75.599999999999994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29591993</v>
      </c>
      <c r="EP6" s="56">
        <f t="shared" ref="EP6:EX6" si="15">IF(EP8="-",NA(),EP8)</f>
        <v>29468443</v>
      </c>
      <c r="EQ6" s="56">
        <f t="shared" si="15"/>
        <v>28149819</v>
      </c>
      <c r="ER6" s="56">
        <f t="shared" si="15"/>
        <v>28244282</v>
      </c>
      <c r="ES6" s="56">
        <f t="shared" si="15"/>
        <v>28857416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155</v>
      </c>
      <c r="B7" s="53">
        <f t="shared" ref="B7:AH7" si="16">B8</f>
        <v>2021</v>
      </c>
      <c r="C7" s="53">
        <f t="shared" si="16"/>
        <v>343684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12</v>
      </c>
      <c r="R7" s="53" t="str">
        <f t="shared" si="16"/>
        <v>-</v>
      </c>
      <c r="S7" s="53" t="str">
        <f t="shared" si="16"/>
        <v>ド 透 訓</v>
      </c>
      <c r="T7" s="53" t="str">
        <f t="shared" si="16"/>
        <v>救 臨 へ</v>
      </c>
      <c r="U7" s="54">
        <f>U8</f>
        <v>5840</v>
      </c>
      <c r="V7" s="54">
        <f>V8</f>
        <v>10979</v>
      </c>
      <c r="W7" s="53" t="str">
        <f>W8</f>
        <v>第１種該当</v>
      </c>
      <c r="X7" s="53" t="str">
        <f t="shared" si="16"/>
        <v>-</v>
      </c>
      <c r="Y7" s="53" t="str">
        <f t="shared" si="16"/>
        <v>１０：１</v>
      </c>
      <c r="Z7" s="54">
        <f t="shared" si="16"/>
        <v>53</v>
      </c>
      <c r="AA7" s="54">
        <f t="shared" si="16"/>
        <v>52</v>
      </c>
      <c r="AB7" s="54" t="str">
        <f t="shared" si="16"/>
        <v>-</v>
      </c>
      <c r="AC7" s="54">
        <f t="shared" si="16"/>
        <v>44</v>
      </c>
      <c r="AD7" s="54" t="str">
        <f t="shared" si="16"/>
        <v>-</v>
      </c>
      <c r="AE7" s="54">
        <f t="shared" si="16"/>
        <v>149</v>
      </c>
      <c r="AF7" s="54">
        <f t="shared" si="16"/>
        <v>52</v>
      </c>
      <c r="AG7" s="54">
        <f t="shared" si="16"/>
        <v>49</v>
      </c>
      <c r="AH7" s="54">
        <f t="shared" si="16"/>
        <v>101</v>
      </c>
      <c r="AI7" s="55">
        <f>AI8</f>
        <v>97.8</v>
      </c>
      <c r="AJ7" s="55">
        <f t="shared" ref="AJ7:AR7" si="17">AJ8</f>
        <v>100.8</v>
      </c>
      <c r="AK7" s="55">
        <f t="shared" si="17"/>
        <v>101.5</v>
      </c>
      <c r="AL7" s="55">
        <f t="shared" si="17"/>
        <v>102.1</v>
      </c>
      <c r="AM7" s="55">
        <f t="shared" si="17"/>
        <v>106.8</v>
      </c>
      <c r="AN7" s="55">
        <f t="shared" si="17"/>
        <v>96.6</v>
      </c>
      <c r="AO7" s="55">
        <f t="shared" si="17"/>
        <v>97.2</v>
      </c>
      <c r="AP7" s="55">
        <f t="shared" si="17"/>
        <v>96.9</v>
      </c>
      <c r="AQ7" s="55">
        <f t="shared" si="17"/>
        <v>100.6</v>
      </c>
      <c r="AR7" s="55">
        <f t="shared" si="17"/>
        <v>105.9</v>
      </c>
      <c r="AS7" s="55"/>
      <c r="AT7" s="55">
        <f>AT8</f>
        <v>80.3</v>
      </c>
      <c r="AU7" s="55">
        <f t="shared" ref="AU7:BC7" si="18">AU8</f>
        <v>81.2</v>
      </c>
      <c r="AV7" s="55">
        <f t="shared" si="18"/>
        <v>82.4</v>
      </c>
      <c r="AW7" s="55">
        <f t="shared" si="18"/>
        <v>80.8</v>
      </c>
      <c r="AX7" s="55">
        <f t="shared" si="18"/>
        <v>86.9</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71.099999999999994</v>
      </c>
      <c r="BQ7" s="55">
        <f t="shared" ref="BQ7:BY7" si="20">BQ8</f>
        <v>73</v>
      </c>
      <c r="BR7" s="55">
        <f t="shared" si="20"/>
        <v>76.3</v>
      </c>
      <c r="BS7" s="55">
        <f t="shared" si="20"/>
        <v>73.7</v>
      </c>
      <c r="BT7" s="55">
        <f t="shared" si="20"/>
        <v>72.5</v>
      </c>
      <c r="BU7" s="55">
        <f t="shared" si="20"/>
        <v>69.7</v>
      </c>
      <c r="BV7" s="55">
        <f t="shared" si="20"/>
        <v>70.099999999999994</v>
      </c>
      <c r="BW7" s="55">
        <f t="shared" si="20"/>
        <v>70.400000000000006</v>
      </c>
      <c r="BX7" s="55">
        <f t="shared" si="20"/>
        <v>65.8</v>
      </c>
      <c r="BY7" s="55">
        <f t="shared" si="20"/>
        <v>65</v>
      </c>
      <c r="BZ7" s="55"/>
      <c r="CA7" s="56">
        <f>CA8</f>
        <v>23285</v>
      </c>
      <c r="CB7" s="56">
        <f t="shared" ref="CB7:CJ7" si="21">CB8</f>
        <v>22839</v>
      </c>
      <c r="CC7" s="56">
        <f t="shared" si="21"/>
        <v>22035</v>
      </c>
      <c r="CD7" s="56">
        <f t="shared" si="21"/>
        <v>23451</v>
      </c>
      <c r="CE7" s="56">
        <f t="shared" si="21"/>
        <v>25313</v>
      </c>
      <c r="CF7" s="56">
        <f t="shared" si="21"/>
        <v>34136</v>
      </c>
      <c r="CG7" s="56">
        <f t="shared" si="21"/>
        <v>34924</v>
      </c>
      <c r="CH7" s="56">
        <f t="shared" si="21"/>
        <v>35788</v>
      </c>
      <c r="CI7" s="56">
        <f t="shared" si="21"/>
        <v>37855</v>
      </c>
      <c r="CJ7" s="56">
        <f t="shared" si="21"/>
        <v>39289</v>
      </c>
      <c r="CK7" s="55"/>
      <c r="CL7" s="56">
        <f>CL8</f>
        <v>6878</v>
      </c>
      <c r="CM7" s="56">
        <f t="shared" ref="CM7:CU7" si="22">CM8</f>
        <v>7106</v>
      </c>
      <c r="CN7" s="56">
        <f t="shared" si="22"/>
        <v>7325</v>
      </c>
      <c r="CO7" s="56">
        <f t="shared" si="22"/>
        <v>7795</v>
      </c>
      <c r="CP7" s="56">
        <f t="shared" si="22"/>
        <v>7598</v>
      </c>
      <c r="CQ7" s="56">
        <f t="shared" si="22"/>
        <v>10130</v>
      </c>
      <c r="CR7" s="56">
        <f t="shared" si="22"/>
        <v>10244</v>
      </c>
      <c r="CS7" s="56">
        <f t="shared" si="22"/>
        <v>10602</v>
      </c>
      <c r="CT7" s="56">
        <f t="shared" si="22"/>
        <v>11234</v>
      </c>
      <c r="CU7" s="56">
        <f t="shared" si="22"/>
        <v>11512</v>
      </c>
      <c r="CV7" s="55"/>
      <c r="CW7" s="55">
        <f>CW8</f>
        <v>76.5</v>
      </c>
      <c r="CX7" s="55">
        <f t="shared" ref="CX7:DF7" si="23">CX8</f>
        <v>74.8</v>
      </c>
      <c r="CY7" s="55">
        <f t="shared" si="23"/>
        <v>71.900000000000006</v>
      </c>
      <c r="CZ7" s="55">
        <f t="shared" si="23"/>
        <v>74.099999999999994</v>
      </c>
      <c r="DA7" s="55">
        <f t="shared" si="23"/>
        <v>70.8</v>
      </c>
      <c r="DB7" s="55">
        <f t="shared" si="23"/>
        <v>63.4</v>
      </c>
      <c r="DC7" s="55">
        <f t="shared" si="23"/>
        <v>63.7</v>
      </c>
      <c r="DD7" s="55">
        <f t="shared" si="23"/>
        <v>63.3</v>
      </c>
      <c r="DE7" s="55">
        <f t="shared" si="23"/>
        <v>68.5</v>
      </c>
      <c r="DF7" s="55">
        <f t="shared" si="23"/>
        <v>67.099999999999994</v>
      </c>
      <c r="DG7" s="55"/>
      <c r="DH7" s="55">
        <f>DH8</f>
        <v>13.8</v>
      </c>
      <c r="DI7" s="55">
        <f t="shared" ref="DI7:DQ7" si="24">DI8</f>
        <v>13.3</v>
      </c>
      <c r="DJ7" s="55">
        <f t="shared" si="24"/>
        <v>13</v>
      </c>
      <c r="DK7" s="55">
        <f t="shared" si="24"/>
        <v>13.5</v>
      </c>
      <c r="DL7" s="55">
        <f t="shared" si="24"/>
        <v>12.3</v>
      </c>
      <c r="DM7" s="55">
        <f t="shared" si="24"/>
        <v>18.3</v>
      </c>
      <c r="DN7" s="55">
        <f t="shared" si="24"/>
        <v>17.7</v>
      </c>
      <c r="DO7" s="55">
        <f t="shared" si="24"/>
        <v>17.5</v>
      </c>
      <c r="DP7" s="55">
        <f t="shared" si="24"/>
        <v>17.5</v>
      </c>
      <c r="DQ7" s="55">
        <f t="shared" si="24"/>
        <v>17.3</v>
      </c>
      <c r="DR7" s="55"/>
      <c r="DS7" s="55">
        <f>DS8</f>
        <v>43.3</v>
      </c>
      <c r="DT7" s="55">
        <f t="shared" ref="DT7:EB7" si="25">DT8</f>
        <v>47</v>
      </c>
      <c r="DU7" s="55">
        <f t="shared" si="25"/>
        <v>44.8</v>
      </c>
      <c r="DV7" s="55">
        <f t="shared" si="25"/>
        <v>48.6</v>
      </c>
      <c r="DW7" s="55">
        <f t="shared" si="25"/>
        <v>52</v>
      </c>
      <c r="DX7" s="55">
        <f t="shared" si="25"/>
        <v>53.5</v>
      </c>
      <c r="DY7" s="55">
        <f t="shared" si="25"/>
        <v>54.1</v>
      </c>
      <c r="DZ7" s="55">
        <f t="shared" si="25"/>
        <v>54.6</v>
      </c>
      <c r="EA7" s="55">
        <f t="shared" si="25"/>
        <v>56.9</v>
      </c>
      <c r="EB7" s="55">
        <f t="shared" si="25"/>
        <v>58.1</v>
      </c>
      <c r="EC7" s="55"/>
      <c r="ED7" s="55">
        <f>ED8</f>
        <v>50</v>
      </c>
      <c r="EE7" s="55">
        <f t="shared" ref="EE7:EM7" si="26">EE8</f>
        <v>55.9</v>
      </c>
      <c r="EF7" s="55">
        <f t="shared" si="26"/>
        <v>64.2</v>
      </c>
      <c r="EG7" s="55">
        <f t="shared" si="26"/>
        <v>70.900000000000006</v>
      </c>
      <c r="EH7" s="55">
        <f t="shared" si="26"/>
        <v>75.599999999999994</v>
      </c>
      <c r="EI7" s="55">
        <f t="shared" si="26"/>
        <v>71.3</v>
      </c>
      <c r="EJ7" s="55">
        <f t="shared" si="26"/>
        <v>71.400000000000006</v>
      </c>
      <c r="EK7" s="55">
        <f t="shared" si="26"/>
        <v>71.7</v>
      </c>
      <c r="EL7" s="55">
        <f t="shared" si="26"/>
        <v>72.900000000000006</v>
      </c>
      <c r="EM7" s="55">
        <f t="shared" si="26"/>
        <v>73.900000000000006</v>
      </c>
      <c r="EN7" s="55"/>
      <c r="EO7" s="56">
        <f>EO8</f>
        <v>29591993</v>
      </c>
      <c r="EP7" s="56">
        <f t="shared" ref="EP7:EX7" si="27">EP8</f>
        <v>29468443</v>
      </c>
      <c r="EQ7" s="56">
        <f t="shared" si="27"/>
        <v>28149819</v>
      </c>
      <c r="ER7" s="56">
        <f t="shared" si="27"/>
        <v>28244282</v>
      </c>
      <c r="ES7" s="56">
        <f t="shared" si="27"/>
        <v>28857416</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343684</v>
      </c>
      <c r="D8" s="58">
        <v>46</v>
      </c>
      <c r="E8" s="58">
        <v>6</v>
      </c>
      <c r="F8" s="58">
        <v>0</v>
      </c>
      <c r="G8" s="58">
        <v>1</v>
      </c>
      <c r="H8" s="58" t="s">
        <v>156</v>
      </c>
      <c r="I8" s="58" t="s">
        <v>157</v>
      </c>
      <c r="J8" s="58" t="s">
        <v>158</v>
      </c>
      <c r="K8" s="58" t="s">
        <v>159</v>
      </c>
      <c r="L8" s="58" t="s">
        <v>160</v>
      </c>
      <c r="M8" s="58" t="s">
        <v>161</v>
      </c>
      <c r="N8" s="58" t="s">
        <v>162</v>
      </c>
      <c r="O8" s="58" t="s">
        <v>163</v>
      </c>
      <c r="P8" s="58" t="s">
        <v>164</v>
      </c>
      <c r="Q8" s="59">
        <v>12</v>
      </c>
      <c r="R8" s="58" t="s">
        <v>39</v>
      </c>
      <c r="S8" s="58" t="s">
        <v>165</v>
      </c>
      <c r="T8" s="58" t="s">
        <v>166</v>
      </c>
      <c r="U8" s="59">
        <v>5840</v>
      </c>
      <c r="V8" s="59">
        <v>10979</v>
      </c>
      <c r="W8" s="58" t="s">
        <v>167</v>
      </c>
      <c r="X8" s="58" t="s">
        <v>39</v>
      </c>
      <c r="Y8" s="60" t="s">
        <v>168</v>
      </c>
      <c r="Z8" s="59">
        <v>53</v>
      </c>
      <c r="AA8" s="59">
        <v>52</v>
      </c>
      <c r="AB8" s="59" t="s">
        <v>39</v>
      </c>
      <c r="AC8" s="59">
        <v>44</v>
      </c>
      <c r="AD8" s="59" t="s">
        <v>39</v>
      </c>
      <c r="AE8" s="59">
        <v>149</v>
      </c>
      <c r="AF8" s="59">
        <v>52</v>
      </c>
      <c r="AG8" s="59">
        <v>49</v>
      </c>
      <c r="AH8" s="59">
        <v>101</v>
      </c>
      <c r="AI8" s="61">
        <v>97.8</v>
      </c>
      <c r="AJ8" s="61">
        <v>100.8</v>
      </c>
      <c r="AK8" s="61">
        <v>101.5</v>
      </c>
      <c r="AL8" s="61">
        <v>102.1</v>
      </c>
      <c r="AM8" s="61">
        <v>106.8</v>
      </c>
      <c r="AN8" s="61">
        <v>96.6</v>
      </c>
      <c r="AO8" s="61">
        <v>97.2</v>
      </c>
      <c r="AP8" s="61">
        <v>96.9</v>
      </c>
      <c r="AQ8" s="61">
        <v>100.6</v>
      </c>
      <c r="AR8" s="61">
        <v>105.9</v>
      </c>
      <c r="AS8" s="61">
        <v>106.2</v>
      </c>
      <c r="AT8" s="61">
        <v>80.3</v>
      </c>
      <c r="AU8" s="61">
        <v>81.2</v>
      </c>
      <c r="AV8" s="61">
        <v>82.4</v>
      </c>
      <c r="AW8" s="61">
        <v>80.8</v>
      </c>
      <c r="AX8" s="61">
        <v>86.9</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71.099999999999994</v>
      </c>
      <c r="BQ8" s="61">
        <v>73</v>
      </c>
      <c r="BR8" s="61">
        <v>76.3</v>
      </c>
      <c r="BS8" s="61">
        <v>73.7</v>
      </c>
      <c r="BT8" s="61">
        <v>72.5</v>
      </c>
      <c r="BU8" s="61">
        <v>69.7</v>
      </c>
      <c r="BV8" s="61">
        <v>70.099999999999994</v>
      </c>
      <c r="BW8" s="61">
        <v>70.400000000000006</v>
      </c>
      <c r="BX8" s="61">
        <v>65.8</v>
      </c>
      <c r="BY8" s="61">
        <v>65</v>
      </c>
      <c r="BZ8" s="61">
        <v>67.099999999999994</v>
      </c>
      <c r="CA8" s="62">
        <v>23285</v>
      </c>
      <c r="CB8" s="62">
        <v>22839</v>
      </c>
      <c r="CC8" s="62">
        <v>22035</v>
      </c>
      <c r="CD8" s="62">
        <v>23451</v>
      </c>
      <c r="CE8" s="62">
        <v>25313</v>
      </c>
      <c r="CF8" s="62">
        <v>34136</v>
      </c>
      <c r="CG8" s="62">
        <v>34924</v>
      </c>
      <c r="CH8" s="62">
        <v>35788</v>
      </c>
      <c r="CI8" s="62">
        <v>37855</v>
      </c>
      <c r="CJ8" s="62">
        <v>39289</v>
      </c>
      <c r="CK8" s="61">
        <v>59287</v>
      </c>
      <c r="CL8" s="62">
        <v>6878</v>
      </c>
      <c r="CM8" s="62">
        <v>7106</v>
      </c>
      <c r="CN8" s="62">
        <v>7325</v>
      </c>
      <c r="CO8" s="62">
        <v>7795</v>
      </c>
      <c r="CP8" s="62">
        <v>7598</v>
      </c>
      <c r="CQ8" s="62">
        <v>10130</v>
      </c>
      <c r="CR8" s="62">
        <v>10244</v>
      </c>
      <c r="CS8" s="62">
        <v>10602</v>
      </c>
      <c r="CT8" s="62">
        <v>11234</v>
      </c>
      <c r="CU8" s="62">
        <v>11512</v>
      </c>
      <c r="CV8" s="61">
        <v>17202</v>
      </c>
      <c r="CW8" s="62">
        <v>76.5</v>
      </c>
      <c r="CX8" s="62">
        <v>74.8</v>
      </c>
      <c r="CY8" s="62">
        <v>71.900000000000006</v>
      </c>
      <c r="CZ8" s="62">
        <v>74.099999999999994</v>
      </c>
      <c r="DA8" s="62">
        <v>70.8</v>
      </c>
      <c r="DB8" s="62">
        <v>63.4</v>
      </c>
      <c r="DC8" s="62">
        <v>63.7</v>
      </c>
      <c r="DD8" s="62">
        <v>63.3</v>
      </c>
      <c r="DE8" s="62">
        <v>68.5</v>
      </c>
      <c r="DF8" s="62">
        <v>67.099999999999994</v>
      </c>
      <c r="DG8" s="62">
        <v>56.4</v>
      </c>
      <c r="DH8" s="62">
        <v>13.8</v>
      </c>
      <c r="DI8" s="62">
        <v>13.3</v>
      </c>
      <c r="DJ8" s="62">
        <v>13</v>
      </c>
      <c r="DK8" s="62">
        <v>13.5</v>
      </c>
      <c r="DL8" s="62">
        <v>12.3</v>
      </c>
      <c r="DM8" s="62">
        <v>18.3</v>
      </c>
      <c r="DN8" s="62">
        <v>17.7</v>
      </c>
      <c r="DO8" s="62">
        <v>17.5</v>
      </c>
      <c r="DP8" s="62">
        <v>17.5</v>
      </c>
      <c r="DQ8" s="62">
        <v>17.3</v>
      </c>
      <c r="DR8" s="62">
        <v>24.8</v>
      </c>
      <c r="DS8" s="61">
        <v>43.3</v>
      </c>
      <c r="DT8" s="61">
        <v>47</v>
      </c>
      <c r="DU8" s="61">
        <v>44.8</v>
      </c>
      <c r="DV8" s="61">
        <v>48.6</v>
      </c>
      <c r="DW8" s="61">
        <v>52</v>
      </c>
      <c r="DX8" s="61">
        <v>53.5</v>
      </c>
      <c r="DY8" s="61">
        <v>54.1</v>
      </c>
      <c r="DZ8" s="61">
        <v>54.6</v>
      </c>
      <c r="EA8" s="61">
        <v>56.9</v>
      </c>
      <c r="EB8" s="61">
        <v>58.1</v>
      </c>
      <c r="EC8" s="61">
        <v>56</v>
      </c>
      <c r="ED8" s="61">
        <v>50</v>
      </c>
      <c r="EE8" s="61">
        <v>55.9</v>
      </c>
      <c r="EF8" s="61">
        <v>64.2</v>
      </c>
      <c r="EG8" s="61">
        <v>70.900000000000006</v>
      </c>
      <c r="EH8" s="61">
        <v>75.599999999999994</v>
      </c>
      <c r="EI8" s="61">
        <v>71.3</v>
      </c>
      <c r="EJ8" s="61">
        <v>71.400000000000006</v>
      </c>
      <c r="EK8" s="61">
        <v>71.7</v>
      </c>
      <c r="EL8" s="61">
        <v>72.900000000000006</v>
      </c>
      <c r="EM8" s="61">
        <v>73.900000000000006</v>
      </c>
      <c r="EN8" s="61">
        <v>70.7</v>
      </c>
      <c r="EO8" s="62">
        <v>29591993</v>
      </c>
      <c r="EP8" s="62">
        <v>29468443</v>
      </c>
      <c r="EQ8" s="62">
        <v>28149819</v>
      </c>
      <c r="ER8" s="62">
        <v>28244282</v>
      </c>
      <c r="ES8" s="62">
        <v>28857416</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2023-02-02T09:58:12Z</cp:lastPrinted>
  <dcterms:created xsi:type="dcterms:W3CDTF">2022-12-01T02:29:14Z</dcterms:created>
  <dcterms:modified xsi:type="dcterms:W3CDTF">2023-02-03T10:03:07Z</dcterms:modified>
  <cp:category/>
</cp:coreProperties>
</file>