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mc:AlternateContent xmlns:mc="http://schemas.openxmlformats.org/markup-compatibility/2006">
    <mc:Choice Requires="x15">
      <x15ac:absPath xmlns:x15ac="http://schemas.microsoft.com/office/spreadsheetml/2010/11/ac" url="\\10.1.1.11\世羅町\財政課\●地方公営企業（起債除き）\R04地方公営企業\【050111】■（世羅町）【0201〆】公営企業に係る経営比較分析表（R3年度決算）の分析等について（依頼）\県提出\"/>
    </mc:Choice>
  </mc:AlternateContent>
  <xr:revisionPtr revIDLastSave="0" documentId="13_ncr:1_{09E1EB4E-8BE1-4A1A-8224-8804A5EBF012}" xr6:coauthVersionLast="36" xr6:coauthVersionMax="47" xr10:uidLastSave="{00000000-0000-0000-0000-000000000000}"/>
  <workbookProtection workbookAlgorithmName="SHA-512" workbookHashValue="MEWqbnrK2/AffeW4QxHKi/FSJJWWMEii0SHrvOC9dCrJ1cdT3kCn3NPFqNEIDXklSELvFjpC56DGu7ZtaN/0uQ==" workbookSaltValue="hOid9XtU6Ev7ubOfGezsBA==" workbookSpinCount="100000" lockStructure="1"/>
  <bookViews>
    <workbookView xWindow="0" yWindow="0" windowWidth="28800" windowHeight="121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R6" i="5"/>
  <c r="AL8" i="4" s="1"/>
  <c r="Q6" i="5"/>
  <c r="W10" i="4" s="1"/>
  <c r="P6" i="5"/>
  <c r="P10" i="4" s="1"/>
  <c r="O6" i="5"/>
  <c r="I10" i="4" s="1"/>
  <c r="N6" i="5"/>
  <c r="B10" i="4" s="1"/>
  <c r="M6" i="5"/>
  <c r="AD8" i="4" s="1"/>
  <c r="L6" i="5"/>
  <c r="W8" i="4" s="1"/>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G85" i="4"/>
  <c r="AL10" i="4"/>
  <c r="BB8" i="4"/>
  <c r="AT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<sst xmlns="http://schemas.openxmlformats.org/spreadsheetml/2006/main" count="228" uniqueCount="114">
  <si>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</si>
  <si>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</si>
  <si>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</si>
  <si>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</si>
  <si>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</si>
  <si>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</si>
  <si>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</si>
  <si>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</si>
  <si>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</si>
  <si>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</si>
  <si>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</si>
  <si>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</si>
  <si>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</si>
  <si>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</si>
  <si>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</si>
  <si>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</si>
  <si>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</si>
  <si>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</si>
  <si>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</si>
  <si>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</si>
  <si>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</si>
  <si>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</si>
  <si>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</si>
  <si>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</si>
  <si>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</si>
  <si>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</si>
  <si>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</si>
  <si>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</si>
  <si>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</si>
  <si>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</si>
  <si>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</si>
  <si>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</si>
  <si>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</si>
  <si>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</si>
  <si>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</si>
  <si>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</si>
  <si>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</si>
  <si>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</si>
  <si>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</si>
  <si>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</si>
  <si>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</si>
  <si>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</si>
  <si>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</si>
  <si>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</si>
  <si>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</si>
  <si>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</si>
  <si>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</si>
  <si>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</si>
  <si>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</si>
  <si>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</si>
  <si>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</si>
  <si>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</si>
  <si>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</si>
  <si>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</si>
  <si>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</si>
  <si>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</si>
  <si>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</si>
  <si>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</si>
  <si>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</si>
  <si>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</si>
  <si>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</si>
  <si>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</si>
  <si>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</si>
  <si>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</si>
  <si>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</si>
  <si>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</si>
  <si>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</si>
  <si>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</si>
  <si>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</si>
  <si>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</si>
  <si>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</si>
  <si>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</si>
  <si>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</si>
  <si>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</si>
  <si>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</si>
  <si>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</si>
  <si>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</si>
  <si>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</si>
  <si>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</si>
  <si>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</si>
  <si>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</si>
  <si>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</si>
  <si>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</si>
  <si>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</si>
  <si>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</si>
  <si>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</si>
  <si>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</si>
  <si>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</si>
  <si>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</si>
  <si>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</si>
  <si>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</si>
  <si>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</si>
  <si>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</si>
  <si>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世羅町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</si>
  <si>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</si>
  <si>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</si>
  <si>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</si>
  <si>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</si>
  <si>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</si>
  <si>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</si>
  <si>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</si>
  <si>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</si>
  <si>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</si>
  <si>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</si>
  <si>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</si>
  <si>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</si>
  <si>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</si>
  <si>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</si>
  <si>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</si>
  <si>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</si>
  <si>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</si>
  <si>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本町の上水道事業における経営状況は、簡易水道事業と統合したことにより年々累積欠損金が増加し厳しい局面に立たされており、経常収支を黒字に転換させるための経営改善に努める必要がある。
　しかしながら財源の骨幹である給水収益は、少子高齢化による給水人口の減少などにより減少が見込まれる。
　その反面、施設は老朽化により更新が避けられない状況にある。
　以上のことを踏まえ、今後は厳しい状況下のもと各種計画に基づき、中長期的な展望による経営改善に早急に努める必要がある。</t>
    <rPh sb="1" eb="3">
      <t>ホンチョウ</t>
    </rPh>
    <rPh sb="4" eb="7">
      <t>ジョウスイドウ</t>
    </rPh>
    <rPh sb="7" eb="9">
      <t>ジギョウ</t>
    </rPh>
    <rPh sb="13" eb="15">
      <t>ケイエイ</t>
    </rPh>
    <rPh sb="15" eb="17">
      <t>ジョウキョウ</t>
    </rPh>
    <rPh sb="19" eb="21">
      <t>カンイ</t>
    </rPh>
    <rPh sb="21" eb="23">
      <t>スイドウ</t>
    </rPh>
    <rPh sb="23" eb="25">
      <t>ジギョウ</t>
    </rPh>
    <rPh sb="26" eb="28">
      <t>トウゴウ</t>
    </rPh>
    <rPh sb="35" eb="37">
      <t>ネンネン</t>
    </rPh>
    <rPh sb="37" eb="39">
      <t>ルイセキ</t>
    </rPh>
    <rPh sb="39" eb="42">
      <t>ケッソンキン</t>
    </rPh>
    <rPh sb="43" eb="45">
      <t>ゾウカ</t>
    </rPh>
    <rPh sb="46" eb="47">
      <t>キビ</t>
    </rPh>
    <rPh sb="49" eb="51">
      <t>キョクメン</t>
    </rPh>
    <rPh sb="52" eb="53">
      <t>タ</t>
    </rPh>
    <rPh sb="60" eb="62">
      <t>ケイジョウ</t>
    </rPh>
    <rPh sb="62" eb="64">
      <t>シュウシ</t>
    </rPh>
    <rPh sb="65" eb="67">
      <t>クロジ</t>
    </rPh>
    <rPh sb="68" eb="70">
      <t>テンカン</t>
    </rPh>
    <rPh sb="76" eb="78">
      <t>ケイエイ</t>
    </rPh>
    <rPh sb="78" eb="80">
      <t>カイゼン</t>
    </rPh>
    <rPh sb="81" eb="82">
      <t>ツト</t>
    </rPh>
    <rPh sb="84" eb="86">
      <t>ヒツヨウ</t>
    </rPh>
    <rPh sb="98" eb="100">
      <t>ザイゲン</t>
    </rPh>
    <rPh sb="101" eb="103">
      <t>コッカン</t>
    </rPh>
    <rPh sb="106" eb="108">
      <t>キュウスイ</t>
    </rPh>
    <rPh sb="108" eb="110">
      <t>シュウエキ</t>
    </rPh>
    <rPh sb="112" eb="114">
      <t>ショウシ</t>
    </rPh>
    <rPh sb="114" eb="117">
      <t>コウレイカ</t>
    </rPh>
    <rPh sb="120" eb="122">
      <t>キュウスイ</t>
    </rPh>
    <rPh sb="122" eb="124">
      <t>ジンコウ</t>
    </rPh>
    <rPh sb="125" eb="127">
      <t>ゲンショウ</t>
    </rPh>
    <rPh sb="132" eb="134">
      <t>ゲンショウ</t>
    </rPh>
    <rPh sb="135" eb="137">
      <t>ミコ</t>
    </rPh>
    <rPh sb="145" eb="147">
      <t>ハンメン</t>
    </rPh>
    <rPh sb="148" eb="150">
      <t>シセツ</t>
    </rPh>
    <rPh sb="151" eb="154">
      <t>ロウキュウカ</t>
    </rPh>
    <rPh sb="157" eb="159">
      <t>コウシン</t>
    </rPh>
    <rPh sb="160" eb="161">
      <t>サ</t>
    </rPh>
    <rPh sb="166" eb="168">
      <t>ジョウキョウ</t>
    </rPh>
    <rPh sb="174" eb="176">
      <t>イジョウ</t>
    </rPh>
    <rPh sb="180" eb="181">
      <t>フ</t>
    </rPh>
    <rPh sb="184" eb="186">
      <t>コンゴ</t>
    </rPh>
    <rPh sb="187" eb="188">
      <t>キビ</t>
    </rPh>
    <rPh sb="190" eb="193">
      <t>ジョウキョウカ</t>
    </rPh>
    <rPh sb="196" eb="198">
      <t>カクシュ</t>
    </rPh>
    <rPh sb="198" eb="200">
      <t>ケイカク</t>
    </rPh>
    <rPh sb="201" eb="202">
      <t>モト</t>
    </rPh>
    <rPh sb="205" eb="209">
      <t>チュウチョウキテキ</t>
    </rPh>
    <rPh sb="210" eb="212">
      <t>テンボウ</t>
    </rPh>
    <rPh sb="215" eb="217">
      <t>ケイエイ</t>
    </rPh>
    <rPh sb="217" eb="219">
      <t>カイゼン</t>
    </rPh>
    <rPh sb="220" eb="222">
      <t>サッキュウ</t>
    </rPh>
    <rPh sb="223" eb="224">
      <t>ツト</t>
    </rPh>
    <rPh sb="226" eb="228">
      <t>ヒツヨウ</t>
    </rPh>
    <phoneticPr fontId="16"/>
  </si>
  <si>
    <t>　施設の老朽化度合いを示す有形固定資産減価償却率は52.96％と、全国平均（50.88％）とほぼ同じ結果である。
　今後、経年化による施設や管路も老朽資産の増加が見込まれるため、水道施設耐震化計画に基づき優先順位や工法、また、財源面を考慮しながら適切な維持管理や更新に取り組む必要がある。</t>
    <rPh sb="1" eb="3">
      <t>シセツ</t>
    </rPh>
    <rPh sb="4" eb="7">
      <t>ロウキュウカ</t>
    </rPh>
    <rPh sb="7" eb="9">
      <t>ドア</t>
    </rPh>
    <rPh sb="11" eb="12">
      <t>シメ</t>
    </rPh>
    <rPh sb="13" eb="15">
      <t>ユウケイ</t>
    </rPh>
    <rPh sb="15" eb="17">
      <t>コテイ</t>
    </rPh>
    <rPh sb="17" eb="19">
      <t>シサン</t>
    </rPh>
    <rPh sb="19" eb="21">
      <t>ゲンカ</t>
    </rPh>
    <rPh sb="21" eb="23">
      <t>ショウキャク</t>
    </rPh>
    <rPh sb="23" eb="24">
      <t>リツ</t>
    </rPh>
    <rPh sb="33" eb="35">
      <t>ゼンコク</t>
    </rPh>
    <rPh sb="35" eb="37">
      <t>ヘイキン</t>
    </rPh>
    <rPh sb="48" eb="49">
      <t>オナ</t>
    </rPh>
    <rPh sb="50" eb="52">
      <t>ケッカ</t>
    </rPh>
    <rPh sb="58" eb="60">
      <t>コンゴ</t>
    </rPh>
    <rPh sb="61" eb="63">
      <t>ケイネン</t>
    </rPh>
    <rPh sb="63" eb="64">
      <t>カ</t>
    </rPh>
    <rPh sb="67" eb="69">
      <t>シセツ</t>
    </rPh>
    <rPh sb="70" eb="72">
      <t>カンロ</t>
    </rPh>
    <phoneticPr fontId="4"/>
  </si>
  <si>
    <r>
      <t>　</t>
    </r>
    <r>
      <rPr>
        <sz val="10"/>
        <rFont val="ＭＳ ゴシック"/>
        <family val="3"/>
        <charset val="128"/>
      </rPr>
      <t>本町の経常収支比率は、91.35％であり、全国平均（111.39％）や類似団体平均値（105.77％）のいずれからも大きく下回っている。
　反対に累積欠損金比率は今年度も単年度収支が赤字であったため77.86％と、全国平均（1.30％）や類似団体平均値（28.03％）を大きく上回り、年々経営状況が悪化していることを示す結果となった。
　これは平成27年度から簡易水道事業と統合したことが大きく影響していると言える。
　本町の地理的特性でもある中山間地域の水道事業を担っていた簡易水道事業は、少子高齢化による人口減少に伴い給水人口が年々減少しているうえに、施設は点在しているというデメリットから経常収支比率も低く、健全経営が行えない状況にあった。
　その簡易水道事業と統合したことにより、上水道事業は統合前まで給水収益などで維持管理費などを賄えていたにも関わらず統合後は賄えなくなったという経営状況に陥った結果となった。</t>
    </r>
    <r>
      <rPr>
        <sz val="11"/>
        <rFont val="ＭＳ ゴシック"/>
        <family val="3"/>
        <charset val="128"/>
      </rPr>
      <t xml:space="preserve">
　</t>
    </r>
    <r>
      <rPr>
        <sz val="10"/>
        <rFont val="ＭＳ ゴシック"/>
        <family val="3"/>
        <charset val="128"/>
      </rPr>
      <t>また、企業債残高対給水収益比率も前年より改善されたとはいえ、平成17年度から平成21年度に渡り実施した村づくり交付金事業に伴う企業債発行が大きく影響し、687.93％と依然全国平均（265.16％）や類似団体平均値（561.34％）を大きく上回っている。
　供用開始から約50年経過し、老朽化による施設の更新も年々増加傾向にあるため、水道施設耐震化計画等各種計画に基づき計画的な施設の更新に向け施設規模の見直しや、適切な料金確保のため料金改定にも着手するなど健全な事業運営に向け取り組む必要がある。</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</si>
</sst>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2" applyFont="1" applyBorder="1" applyAlignment="1" applyProtection="1">
      <alignment horizontal="left" vertical="top" wrapText="1"/>
      <protection locked="0"/>
    </xf>
    <xf numFmtId="0" fontId="15" fillId="0" borderId="0" xfId="2" applyFont="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0" fontId="15" fillId="0" borderId="11"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12" xfId="2"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xr:uid="{186A1008-BC1D-4843-AAB6-753708905B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045-4F45-BCCB-D3DDC92B18A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0.44</c:v>
                </c:pt>
                <c:pt idx="1">
                  <c:v>0.52</c:v>
                </c:pt>
                <c:pt idx="2">
                  <c:v>0.47</c:v>
                </c:pt>
                <c:pt idx="3">
                  <c:v>0.4</c:v>
                </c:pt>
                <c:pt idx="4">
                  <c:v>0.36</c:v>
                </c:pt>
              </c:numCache>
            </c:numRef>
          </c:val>
          <c:smooth val="0"/>
          <c:extLst>
            <c:ext xmlns:c16="http://schemas.microsoft.com/office/drawing/2014/chart" uri="{C3380CC4-5D6E-409C-BE32-E72D297353CC}">
              <c16:uniqueId val="{00000001-F045-4F45-BCCB-D3DDC92B18A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56.68</c:v>
                </c:pt>
                <c:pt idx="1">
                  <c:v>55.23</c:v>
                </c:pt>
                <c:pt idx="2">
                  <c:v>54.89</c:v>
                </c:pt>
                <c:pt idx="3">
                  <c:v>54.34</c:v>
                </c:pt>
                <c:pt idx="4">
                  <c:v>53.17</c:v>
                </c:pt>
              </c:numCache>
            </c:numRef>
          </c:val>
          <c:extLst>
            <c:ext xmlns:c16="http://schemas.microsoft.com/office/drawing/2014/chart" uri="{C3380CC4-5D6E-409C-BE32-E72D297353CC}">
              <c16:uniqueId val="{00000000-870E-4EB8-BC7B-6AF1992765B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50.24</c:v>
                </c:pt>
                <c:pt idx="1">
                  <c:v>50.29</c:v>
                </c:pt>
                <c:pt idx="2">
                  <c:v>49.64</c:v>
                </c:pt>
                <c:pt idx="3">
                  <c:v>49.38</c:v>
                </c:pt>
                <c:pt idx="4">
                  <c:v>50.09</c:v>
                </c:pt>
              </c:numCache>
            </c:numRef>
          </c:val>
          <c:smooth val="0"/>
          <c:extLst>
            <c:ext xmlns:c16="http://schemas.microsoft.com/office/drawing/2014/chart" uri="{C3380CC4-5D6E-409C-BE32-E72D297353CC}">
              <c16:uniqueId val="{00000001-870E-4EB8-BC7B-6AF1992765B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91.32</c:v>
                </c:pt>
                <c:pt idx="1">
                  <c:v>92.42</c:v>
                </c:pt>
                <c:pt idx="2">
                  <c:v>91.52</c:v>
                </c:pt>
                <c:pt idx="3">
                  <c:v>93.41</c:v>
                </c:pt>
                <c:pt idx="4">
                  <c:v>94.22</c:v>
                </c:pt>
              </c:numCache>
            </c:numRef>
          </c:val>
          <c:extLst>
            <c:ext xmlns:c16="http://schemas.microsoft.com/office/drawing/2014/chart" uri="{C3380CC4-5D6E-409C-BE32-E72D297353CC}">
              <c16:uniqueId val="{00000000-8208-4B82-B029-BD053EFAE74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78.650000000000006</c:v>
                </c:pt>
                <c:pt idx="1">
                  <c:v>77.73</c:v>
                </c:pt>
                <c:pt idx="2">
                  <c:v>78.09</c:v>
                </c:pt>
                <c:pt idx="3">
                  <c:v>78.010000000000005</c:v>
                </c:pt>
                <c:pt idx="4">
                  <c:v>77.599999999999994</c:v>
                </c:pt>
              </c:numCache>
            </c:numRef>
          </c:val>
          <c:smooth val="0"/>
          <c:extLst>
            <c:ext xmlns:c16="http://schemas.microsoft.com/office/drawing/2014/chart" uri="{C3380CC4-5D6E-409C-BE32-E72D297353CC}">
              <c16:uniqueId val="{00000001-8208-4B82-B029-BD053EFAE74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94.47</c:v>
                </c:pt>
                <c:pt idx="1">
                  <c:v>93.43</c:v>
                </c:pt>
                <c:pt idx="2">
                  <c:v>95.87</c:v>
                </c:pt>
                <c:pt idx="3">
                  <c:v>90.84</c:v>
                </c:pt>
                <c:pt idx="4">
                  <c:v>91.35</c:v>
                </c:pt>
              </c:numCache>
            </c:numRef>
          </c:val>
          <c:extLst>
            <c:ext xmlns:c16="http://schemas.microsoft.com/office/drawing/2014/chart" uri="{C3380CC4-5D6E-409C-BE32-E72D297353CC}">
              <c16:uniqueId val="{00000000-F485-4CD1-9CC7-F8F524E882F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104.47</c:v>
                </c:pt>
                <c:pt idx="1">
                  <c:v>103.81</c:v>
                </c:pt>
                <c:pt idx="2">
                  <c:v>104.35</c:v>
                </c:pt>
                <c:pt idx="3">
                  <c:v>105.34</c:v>
                </c:pt>
                <c:pt idx="4">
                  <c:v>105.77</c:v>
                </c:pt>
              </c:numCache>
            </c:numRef>
          </c:val>
          <c:smooth val="0"/>
          <c:extLst>
            <c:ext xmlns:c16="http://schemas.microsoft.com/office/drawing/2014/chart" uri="{C3380CC4-5D6E-409C-BE32-E72D297353CC}">
              <c16:uniqueId val="{00000001-F485-4CD1-9CC7-F8F524E882F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45.88</c:v>
                </c:pt>
                <c:pt idx="1">
                  <c:v>47.83</c:v>
                </c:pt>
                <c:pt idx="2">
                  <c:v>49.62</c:v>
                </c:pt>
                <c:pt idx="3">
                  <c:v>51.31</c:v>
                </c:pt>
                <c:pt idx="4">
                  <c:v>52.96</c:v>
                </c:pt>
              </c:numCache>
            </c:numRef>
          </c:val>
          <c:extLst>
            <c:ext xmlns:c16="http://schemas.microsoft.com/office/drawing/2014/chart" uri="{C3380CC4-5D6E-409C-BE32-E72D297353CC}">
              <c16:uniqueId val="{00000000-1E37-4E0F-98FB-E8F9F675460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45.14</c:v>
                </c:pt>
                <c:pt idx="1">
                  <c:v>45.85</c:v>
                </c:pt>
                <c:pt idx="2">
                  <c:v>47.31</c:v>
                </c:pt>
                <c:pt idx="3">
                  <c:v>47.5</c:v>
                </c:pt>
                <c:pt idx="4">
                  <c:v>48.41</c:v>
                </c:pt>
              </c:numCache>
            </c:numRef>
          </c:val>
          <c:smooth val="0"/>
          <c:extLst>
            <c:ext xmlns:c16="http://schemas.microsoft.com/office/drawing/2014/chart" uri="{C3380CC4-5D6E-409C-BE32-E72D297353CC}">
              <c16:uniqueId val="{00000001-1E37-4E0F-98FB-E8F9F675460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519-47D7-9F34-50D298171E2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13.58</c:v>
                </c:pt>
                <c:pt idx="1">
                  <c:v>14.13</c:v>
                </c:pt>
                <c:pt idx="2">
                  <c:v>16.77</c:v>
                </c:pt>
                <c:pt idx="3">
                  <c:v>17.399999999999999</c:v>
                </c:pt>
                <c:pt idx="4">
                  <c:v>18.64</c:v>
                </c:pt>
              </c:numCache>
            </c:numRef>
          </c:val>
          <c:smooth val="0"/>
          <c:extLst>
            <c:ext xmlns:c16="http://schemas.microsoft.com/office/drawing/2014/chart" uri="{C3380CC4-5D6E-409C-BE32-E72D297353CC}">
              <c16:uniqueId val="{00000001-E519-47D7-9F34-50D298171E2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42.97</c:v>
                </c:pt>
                <c:pt idx="1">
                  <c:v>50.9</c:v>
                </c:pt>
                <c:pt idx="2">
                  <c:v>42.65</c:v>
                </c:pt>
                <c:pt idx="3">
                  <c:v>60.79</c:v>
                </c:pt>
                <c:pt idx="4">
                  <c:v>77.86</c:v>
                </c:pt>
              </c:numCache>
            </c:numRef>
          </c:val>
          <c:extLst>
            <c:ext xmlns:c16="http://schemas.microsoft.com/office/drawing/2014/chart" uri="{C3380CC4-5D6E-409C-BE32-E72D297353CC}">
              <c16:uniqueId val="{00000000-CFDD-4424-91A9-87470DF2CF3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16.399999999999999</c:v>
                </c:pt>
                <c:pt idx="1">
                  <c:v>25.66</c:v>
                </c:pt>
                <c:pt idx="2">
                  <c:v>21.69</c:v>
                </c:pt>
                <c:pt idx="3">
                  <c:v>24.04</c:v>
                </c:pt>
                <c:pt idx="4">
                  <c:v>28.03</c:v>
                </c:pt>
              </c:numCache>
            </c:numRef>
          </c:val>
          <c:smooth val="0"/>
          <c:extLst>
            <c:ext xmlns:c16="http://schemas.microsoft.com/office/drawing/2014/chart" uri="{C3380CC4-5D6E-409C-BE32-E72D297353CC}">
              <c16:uniqueId val="{00000001-CFDD-4424-91A9-87470DF2CF3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480.24</c:v>
                </c:pt>
                <c:pt idx="1">
                  <c:v>1174.6300000000001</c:v>
                </c:pt>
                <c:pt idx="2">
                  <c:v>636.12</c:v>
                </c:pt>
                <c:pt idx="3">
                  <c:v>714.53</c:v>
                </c:pt>
                <c:pt idx="4">
                  <c:v>749.42</c:v>
                </c:pt>
              </c:numCache>
            </c:numRef>
          </c:val>
          <c:extLst>
            <c:ext xmlns:c16="http://schemas.microsoft.com/office/drawing/2014/chart" uri="{C3380CC4-5D6E-409C-BE32-E72D297353CC}">
              <c16:uniqueId val="{00000000-A722-45D5-BFF8-0B0232AD915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293.23</c:v>
                </c:pt>
                <c:pt idx="1">
                  <c:v>300.14</c:v>
                </c:pt>
                <c:pt idx="2">
                  <c:v>301.04000000000002</c:v>
                </c:pt>
                <c:pt idx="3">
                  <c:v>305.08</c:v>
                </c:pt>
                <c:pt idx="4">
                  <c:v>305.33999999999997</c:v>
                </c:pt>
              </c:numCache>
            </c:numRef>
          </c:val>
          <c:smooth val="0"/>
          <c:extLst>
            <c:ext xmlns:c16="http://schemas.microsoft.com/office/drawing/2014/chart" uri="{C3380CC4-5D6E-409C-BE32-E72D297353CC}">
              <c16:uniqueId val="{00000001-A722-45D5-BFF8-0B0232AD915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1102.6199999999999</c:v>
                </c:pt>
                <c:pt idx="1">
                  <c:v>983.58</c:v>
                </c:pt>
                <c:pt idx="2">
                  <c:v>884.53</c:v>
                </c:pt>
                <c:pt idx="3">
                  <c:v>773.53</c:v>
                </c:pt>
                <c:pt idx="4">
                  <c:v>687.93</c:v>
                </c:pt>
              </c:numCache>
            </c:numRef>
          </c:val>
          <c:extLst>
            <c:ext xmlns:c16="http://schemas.microsoft.com/office/drawing/2014/chart" uri="{C3380CC4-5D6E-409C-BE32-E72D297353CC}">
              <c16:uniqueId val="{00000000-5118-462F-9CC8-A58B3D277A3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542.29999999999995</c:v>
                </c:pt>
                <c:pt idx="1">
                  <c:v>566.65</c:v>
                </c:pt>
                <c:pt idx="2">
                  <c:v>551.62</c:v>
                </c:pt>
                <c:pt idx="3">
                  <c:v>585.59</c:v>
                </c:pt>
                <c:pt idx="4">
                  <c:v>561.34</c:v>
                </c:pt>
              </c:numCache>
            </c:numRef>
          </c:val>
          <c:smooth val="0"/>
          <c:extLst>
            <c:ext xmlns:c16="http://schemas.microsoft.com/office/drawing/2014/chart" uri="{C3380CC4-5D6E-409C-BE32-E72D297353CC}">
              <c16:uniqueId val="{00000001-5118-462F-9CC8-A58B3D277A3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58.77</c:v>
                </c:pt>
                <c:pt idx="1">
                  <c:v>59.19</c:v>
                </c:pt>
                <c:pt idx="2">
                  <c:v>65.44</c:v>
                </c:pt>
                <c:pt idx="3">
                  <c:v>65.900000000000006</c:v>
                </c:pt>
                <c:pt idx="4">
                  <c:v>65.78</c:v>
                </c:pt>
              </c:numCache>
            </c:numRef>
          </c:val>
          <c:extLst>
            <c:ext xmlns:c16="http://schemas.microsoft.com/office/drawing/2014/chart" uri="{C3380CC4-5D6E-409C-BE32-E72D297353CC}">
              <c16:uniqueId val="{00000000-202E-44D4-90DC-7EB23C00168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87.51</c:v>
                </c:pt>
                <c:pt idx="1">
                  <c:v>84.77</c:v>
                </c:pt>
                <c:pt idx="2">
                  <c:v>87.11</c:v>
                </c:pt>
                <c:pt idx="3">
                  <c:v>82.78</c:v>
                </c:pt>
                <c:pt idx="4">
                  <c:v>84.82</c:v>
                </c:pt>
              </c:numCache>
            </c:numRef>
          </c:val>
          <c:smooth val="0"/>
          <c:extLst>
            <c:ext xmlns:c16="http://schemas.microsoft.com/office/drawing/2014/chart" uri="{C3380CC4-5D6E-409C-BE32-E72D297353CC}">
              <c16:uniqueId val="{00000001-202E-44D4-90DC-7EB23C00168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355.19</c:v>
                </c:pt>
                <c:pt idx="1">
                  <c:v>354.35</c:v>
                </c:pt>
                <c:pt idx="2">
                  <c:v>319.56</c:v>
                </c:pt>
                <c:pt idx="3">
                  <c:v>314.73</c:v>
                </c:pt>
                <c:pt idx="4">
                  <c:v>316.61</c:v>
                </c:pt>
              </c:numCache>
            </c:numRef>
          </c:val>
          <c:extLst>
            <c:ext xmlns:c16="http://schemas.microsoft.com/office/drawing/2014/chart" uri="{C3380CC4-5D6E-409C-BE32-E72D297353CC}">
              <c16:uniqueId val="{00000000-713E-459F-BD67-34725CA73BD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218.42</c:v>
                </c:pt>
                <c:pt idx="1">
                  <c:v>227.27</c:v>
                </c:pt>
                <c:pt idx="2">
                  <c:v>223.98</c:v>
                </c:pt>
                <c:pt idx="3">
                  <c:v>225.09</c:v>
                </c:pt>
                <c:pt idx="4">
                  <c:v>224.82</c:v>
                </c:pt>
              </c:numCache>
            </c:numRef>
          </c:val>
          <c:smooth val="0"/>
          <c:extLst>
            <c:ext xmlns:c16="http://schemas.microsoft.com/office/drawing/2014/chart" uri="{C3380CC4-5D6E-409C-BE32-E72D297353CC}">
              <c16:uniqueId val="{00000001-713E-459F-BD67-34725CA73BD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広島県　世羅町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70"/>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82" t="s">
        <v>9</v>
      </c>
      <c r="BM7" s="83"/>
      <c r="BN7" s="83"/>
      <c r="BO7" s="83"/>
      <c r="BP7" s="83"/>
      <c r="BQ7" s="83"/>
      <c r="BR7" s="83"/>
      <c r="BS7" s="83"/>
      <c r="BT7" s="83"/>
      <c r="BU7" s="83"/>
      <c r="BV7" s="83"/>
      <c r="BW7" s="83"/>
      <c r="BX7" s="83"/>
      <c r="BY7" s="84"/>
    </row>
    <row r="8" spans="1:78" ht="18.75" customHeight="1" x14ac:dyDescent="0.15">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A8</v>
      </c>
      <c r="X8" s="78"/>
      <c r="Y8" s="78"/>
      <c r="Z8" s="78"/>
      <c r="AA8" s="78"/>
      <c r="AB8" s="78"/>
      <c r="AC8" s="78"/>
      <c r="AD8" s="78" t="str">
        <f>データ!$M$6</f>
        <v>非設置</v>
      </c>
      <c r="AE8" s="78"/>
      <c r="AF8" s="78"/>
      <c r="AG8" s="78"/>
      <c r="AH8" s="78"/>
      <c r="AI8" s="78"/>
      <c r="AJ8" s="78"/>
      <c r="AK8" s="2"/>
      <c r="AL8" s="69">
        <f>データ!$R$6</f>
        <v>15452</v>
      </c>
      <c r="AM8" s="69"/>
      <c r="AN8" s="69"/>
      <c r="AO8" s="69"/>
      <c r="AP8" s="69"/>
      <c r="AQ8" s="69"/>
      <c r="AR8" s="69"/>
      <c r="AS8" s="69"/>
      <c r="AT8" s="37">
        <f>データ!$S$6</f>
        <v>278.14</v>
      </c>
      <c r="AU8" s="38"/>
      <c r="AV8" s="38"/>
      <c r="AW8" s="38"/>
      <c r="AX8" s="38"/>
      <c r="AY8" s="38"/>
      <c r="AZ8" s="38"/>
      <c r="BA8" s="38"/>
      <c r="BB8" s="58">
        <f>データ!$T$6</f>
        <v>55.55</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15">
      <c r="A9" s="2"/>
      <c r="B9" s="45" t="s">
        <v>12</v>
      </c>
      <c r="C9" s="46"/>
      <c r="D9" s="46"/>
      <c r="E9" s="46"/>
      <c r="F9" s="46"/>
      <c r="G9" s="46"/>
      <c r="H9" s="46"/>
      <c r="I9" s="45" t="s">
        <v>13</v>
      </c>
      <c r="J9" s="46"/>
      <c r="K9" s="46"/>
      <c r="L9" s="46"/>
      <c r="M9" s="46"/>
      <c r="N9" s="46"/>
      <c r="O9" s="70"/>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77.59</v>
      </c>
      <c r="J10" s="38"/>
      <c r="K10" s="38"/>
      <c r="L10" s="38"/>
      <c r="M10" s="38"/>
      <c r="N10" s="38"/>
      <c r="O10" s="68"/>
      <c r="P10" s="58">
        <f>データ!$P$6</f>
        <v>57.41</v>
      </c>
      <c r="Q10" s="58"/>
      <c r="R10" s="58"/>
      <c r="S10" s="58"/>
      <c r="T10" s="58"/>
      <c r="U10" s="58"/>
      <c r="V10" s="58"/>
      <c r="W10" s="69">
        <f>データ!$Q$6</f>
        <v>3520</v>
      </c>
      <c r="X10" s="69"/>
      <c r="Y10" s="69"/>
      <c r="Z10" s="69"/>
      <c r="AA10" s="69"/>
      <c r="AB10" s="69"/>
      <c r="AC10" s="69"/>
      <c r="AD10" s="2"/>
      <c r="AE10" s="2"/>
      <c r="AF10" s="2"/>
      <c r="AG10" s="2"/>
      <c r="AH10" s="2"/>
      <c r="AI10" s="2"/>
      <c r="AJ10" s="2"/>
      <c r="AK10" s="2"/>
      <c r="AL10" s="69">
        <f>データ!$U$6</f>
        <v>8786</v>
      </c>
      <c r="AM10" s="69"/>
      <c r="AN10" s="69"/>
      <c r="AO10" s="69"/>
      <c r="AP10" s="69"/>
      <c r="AQ10" s="69"/>
      <c r="AR10" s="69"/>
      <c r="AS10" s="69"/>
      <c r="AT10" s="37">
        <f>データ!$V$6</f>
        <v>52</v>
      </c>
      <c r="AU10" s="38"/>
      <c r="AV10" s="38"/>
      <c r="AW10" s="38"/>
      <c r="AX10" s="38"/>
      <c r="AY10" s="38"/>
      <c r="AZ10" s="38"/>
      <c r="BA10" s="38"/>
      <c r="BB10" s="58">
        <f>データ!$W$6</f>
        <v>168.96</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2" t="s">
        <v>111</v>
      </c>
      <c r="BM66" s="53"/>
      <c r="BN66" s="53"/>
      <c r="BO66" s="53"/>
      <c r="BP66" s="53"/>
      <c r="BQ66" s="53"/>
      <c r="BR66" s="53"/>
      <c r="BS66" s="53"/>
      <c r="BT66" s="53"/>
      <c r="BU66" s="53"/>
      <c r="BV66" s="53"/>
      <c r="BW66" s="53"/>
      <c r="BX66" s="53"/>
      <c r="BY66" s="53"/>
      <c r="BZ66" s="5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2"/>
      <c r="BM67" s="53"/>
      <c r="BN67" s="53"/>
      <c r="BO67" s="53"/>
      <c r="BP67" s="53"/>
      <c r="BQ67" s="53"/>
      <c r="BR67" s="53"/>
      <c r="BS67" s="53"/>
      <c r="BT67" s="53"/>
      <c r="BU67" s="53"/>
      <c r="BV67" s="53"/>
      <c r="BW67" s="53"/>
      <c r="BX67" s="53"/>
      <c r="BY67" s="53"/>
      <c r="BZ67" s="5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2"/>
      <c r="BM68" s="53"/>
      <c r="BN68" s="53"/>
      <c r="BO68" s="53"/>
      <c r="BP68" s="53"/>
      <c r="BQ68" s="53"/>
      <c r="BR68" s="53"/>
      <c r="BS68" s="53"/>
      <c r="BT68" s="53"/>
      <c r="BU68" s="53"/>
      <c r="BV68" s="53"/>
      <c r="BW68" s="53"/>
      <c r="BX68" s="53"/>
      <c r="BY68" s="53"/>
      <c r="BZ68" s="5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2"/>
      <c r="BM69" s="53"/>
      <c r="BN69" s="53"/>
      <c r="BO69" s="53"/>
      <c r="BP69" s="53"/>
      <c r="BQ69" s="53"/>
      <c r="BR69" s="53"/>
      <c r="BS69" s="53"/>
      <c r="BT69" s="53"/>
      <c r="BU69" s="53"/>
      <c r="BV69" s="53"/>
      <c r="BW69" s="53"/>
      <c r="BX69" s="53"/>
      <c r="BY69" s="53"/>
      <c r="BZ69" s="5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2"/>
      <c r="BM70" s="53"/>
      <c r="BN70" s="53"/>
      <c r="BO70" s="53"/>
      <c r="BP70" s="53"/>
      <c r="BQ70" s="53"/>
      <c r="BR70" s="53"/>
      <c r="BS70" s="53"/>
      <c r="BT70" s="53"/>
      <c r="BU70" s="53"/>
      <c r="BV70" s="53"/>
      <c r="BW70" s="53"/>
      <c r="BX70" s="53"/>
      <c r="BY70" s="53"/>
      <c r="BZ70" s="5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2"/>
      <c r="BM71" s="53"/>
      <c r="BN71" s="53"/>
      <c r="BO71" s="53"/>
      <c r="BP71" s="53"/>
      <c r="BQ71" s="53"/>
      <c r="BR71" s="53"/>
      <c r="BS71" s="53"/>
      <c r="BT71" s="53"/>
      <c r="BU71" s="53"/>
      <c r="BV71" s="53"/>
      <c r="BW71" s="53"/>
      <c r="BX71" s="53"/>
      <c r="BY71" s="53"/>
      <c r="BZ71" s="5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2"/>
      <c r="BM72" s="53"/>
      <c r="BN72" s="53"/>
      <c r="BO72" s="53"/>
      <c r="BP72" s="53"/>
      <c r="BQ72" s="53"/>
      <c r="BR72" s="53"/>
      <c r="BS72" s="53"/>
      <c r="BT72" s="53"/>
      <c r="BU72" s="53"/>
      <c r="BV72" s="53"/>
      <c r="BW72" s="53"/>
      <c r="BX72" s="53"/>
      <c r="BY72" s="53"/>
      <c r="BZ72" s="5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2"/>
      <c r="BM73" s="53"/>
      <c r="BN73" s="53"/>
      <c r="BO73" s="53"/>
      <c r="BP73" s="53"/>
      <c r="BQ73" s="53"/>
      <c r="BR73" s="53"/>
      <c r="BS73" s="53"/>
      <c r="BT73" s="53"/>
      <c r="BU73" s="53"/>
      <c r="BV73" s="53"/>
      <c r="BW73" s="53"/>
      <c r="BX73" s="53"/>
      <c r="BY73" s="53"/>
      <c r="BZ73" s="5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2"/>
      <c r="BM74" s="53"/>
      <c r="BN74" s="53"/>
      <c r="BO74" s="53"/>
      <c r="BP74" s="53"/>
      <c r="BQ74" s="53"/>
      <c r="BR74" s="53"/>
      <c r="BS74" s="53"/>
      <c r="BT74" s="53"/>
      <c r="BU74" s="53"/>
      <c r="BV74" s="53"/>
      <c r="BW74" s="53"/>
      <c r="BX74" s="53"/>
      <c r="BY74" s="53"/>
      <c r="BZ74" s="5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2"/>
      <c r="BM75" s="53"/>
      <c r="BN75" s="53"/>
      <c r="BO75" s="53"/>
      <c r="BP75" s="53"/>
      <c r="BQ75" s="53"/>
      <c r="BR75" s="53"/>
      <c r="BS75" s="53"/>
      <c r="BT75" s="53"/>
      <c r="BU75" s="53"/>
      <c r="BV75" s="53"/>
      <c r="BW75" s="53"/>
      <c r="BX75" s="53"/>
      <c r="BY75" s="53"/>
      <c r="BZ75" s="5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2"/>
      <c r="BM76" s="53"/>
      <c r="BN76" s="53"/>
      <c r="BO76" s="53"/>
      <c r="BP76" s="53"/>
      <c r="BQ76" s="53"/>
      <c r="BR76" s="53"/>
      <c r="BS76" s="53"/>
      <c r="BT76" s="53"/>
      <c r="BU76" s="53"/>
      <c r="BV76" s="53"/>
      <c r="BW76" s="53"/>
      <c r="BX76" s="53"/>
      <c r="BY76" s="53"/>
      <c r="BZ76" s="5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2"/>
      <c r="BM77" s="53"/>
      <c r="BN77" s="53"/>
      <c r="BO77" s="53"/>
      <c r="BP77" s="53"/>
      <c r="BQ77" s="53"/>
      <c r="BR77" s="53"/>
      <c r="BS77" s="53"/>
      <c r="BT77" s="53"/>
      <c r="BU77" s="53"/>
      <c r="BV77" s="53"/>
      <c r="BW77" s="53"/>
      <c r="BX77" s="53"/>
      <c r="BY77" s="53"/>
      <c r="BZ77" s="5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2"/>
      <c r="BM78" s="53"/>
      <c r="BN78" s="53"/>
      <c r="BO78" s="53"/>
      <c r="BP78" s="53"/>
      <c r="BQ78" s="53"/>
      <c r="BR78" s="53"/>
      <c r="BS78" s="53"/>
      <c r="BT78" s="53"/>
      <c r="BU78" s="53"/>
      <c r="BV78" s="53"/>
      <c r="BW78" s="53"/>
      <c r="BX78" s="53"/>
      <c r="BY78" s="53"/>
      <c r="BZ78" s="5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2"/>
      <c r="BM79" s="53"/>
      <c r="BN79" s="53"/>
      <c r="BO79" s="53"/>
      <c r="BP79" s="53"/>
      <c r="BQ79" s="53"/>
      <c r="BR79" s="53"/>
      <c r="BS79" s="53"/>
      <c r="BT79" s="53"/>
      <c r="BU79" s="53"/>
      <c r="BV79" s="53"/>
      <c r="BW79" s="53"/>
      <c r="BX79" s="53"/>
      <c r="BY79" s="53"/>
      <c r="BZ79" s="5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2"/>
      <c r="BM80" s="53"/>
      <c r="BN80" s="53"/>
      <c r="BO80" s="53"/>
      <c r="BP80" s="53"/>
      <c r="BQ80" s="53"/>
      <c r="BR80" s="53"/>
      <c r="BS80" s="53"/>
      <c r="BT80" s="53"/>
      <c r="BU80" s="53"/>
      <c r="BV80" s="53"/>
      <c r="BW80" s="53"/>
      <c r="BX80" s="53"/>
      <c r="BY80" s="53"/>
      <c r="BZ80" s="5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2"/>
      <c r="BM81" s="53"/>
      <c r="BN81" s="53"/>
      <c r="BO81" s="53"/>
      <c r="BP81" s="53"/>
      <c r="BQ81" s="53"/>
      <c r="BR81" s="53"/>
      <c r="BS81" s="53"/>
      <c r="BT81" s="53"/>
      <c r="BU81" s="53"/>
      <c r="BV81" s="53"/>
      <c r="BW81" s="53"/>
      <c r="BX81" s="53"/>
      <c r="BY81" s="53"/>
      <c r="BZ81" s="5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vvstlUN+0zo8mItjl+Ly8GIVy5zsoyYInHajhYv4k3PjKYjWuiL9U893VIJyNH598/UE3TktaW6hLEZoamiaqA==" saltValue="nDV0iUvOxpRLTZ6JJeuS/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344621</v>
      </c>
      <c r="D6" s="20">
        <f t="shared" si="3"/>
        <v>46</v>
      </c>
      <c r="E6" s="20">
        <f t="shared" si="3"/>
        <v>1</v>
      </c>
      <c r="F6" s="20">
        <f t="shared" si="3"/>
        <v>0</v>
      </c>
      <c r="G6" s="20">
        <f t="shared" si="3"/>
        <v>1</v>
      </c>
      <c r="H6" s="20" t="str">
        <f t="shared" si="3"/>
        <v>広島県　世羅町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77.59</v>
      </c>
      <c r="P6" s="21">
        <f t="shared" si="3"/>
        <v>57.41</v>
      </c>
      <c r="Q6" s="21">
        <f t="shared" si="3"/>
        <v>3520</v>
      </c>
      <c r="R6" s="21">
        <f t="shared" si="3"/>
        <v>15452</v>
      </c>
      <c r="S6" s="21">
        <f t="shared" si="3"/>
        <v>278.14</v>
      </c>
      <c r="T6" s="21">
        <f t="shared" si="3"/>
        <v>55.55</v>
      </c>
      <c r="U6" s="21">
        <f t="shared" si="3"/>
        <v>8786</v>
      </c>
      <c r="V6" s="21">
        <f t="shared" si="3"/>
        <v>52</v>
      </c>
      <c r="W6" s="21">
        <f t="shared" si="3"/>
        <v>168.96</v>
      </c>
      <c r="X6" s="22">
        <f>IF(X7="",NA(),X7)</f>
        <v>94.47</v>
      </c>
      <c r="Y6" s="22">
        <f t="shared" ref="Y6:AG6" si="4">IF(Y7="",NA(),Y7)</f>
        <v>93.43</v>
      </c>
      <c r="Z6" s="22">
        <f t="shared" si="4"/>
        <v>95.87</v>
      </c>
      <c r="AA6" s="22">
        <f t="shared" si="4"/>
        <v>90.84</v>
      </c>
      <c r="AB6" s="22">
        <f t="shared" si="4"/>
        <v>91.35</v>
      </c>
      <c r="AC6" s="22">
        <f t="shared" si="4"/>
        <v>104.47</v>
      </c>
      <c r="AD6" s="22">
        <f t="shared" si="4"/>
        <v>103.81</v>
      </c>
      <c r="AE6" s="22">
        <f t="shared" si="4"/>
        <v>104.35</v>
      </c>
      <c r="AF6" s="22">
        <f t="shared" si="4"/>
        <v>105.34</v>
      </c>
      <c r="AG6" s="22">
        <f t="shared" si="4"/>
        <v>105.77</v>
      </c>
      <c r="AH6" s="21" t="str">
        <f>IF(AH7="","",IF(AH7="-","【-】","【"&amp;SUBSTITUTE(TEXT(AH7,"#,##0.00"),"-","△")&amp;"】"))</f>
        <v>【111.39】</v>
      </c>
      <c r="AI6" s="22">
        <f>IF(AI7="",NA(),AI7)</f>
        <v>42.97</v>
      </c>
      <c r="AJ6" s="22">
        <f t="shared" ref="AJ6:AR6" si="5">IF(AJ7="",NA(),AJ7)</f>
        <v>50.9</v>
      </c>
      <c r="AK6" s="22">
        <f t="shared" si="5"/>
        <v>42.65</v>
      </c>
      <c r="AL6" s="22">
        <f t="shared" si="5"/>
        <v>60.79</v>
      </c>
      <c r="AM6" s="22">
        <f t="shared" si="5"/>
        <v>77.86</v>
      </c>
      <c r="AN6" s="22">
        <f t="shared" si="5"/>
        <v>16.399999999999999</v>
      </c>
      <c r="AO6" s="22">
        <f t="shared" si="5"/>
        <v>25.66</v>
      </c>
      <c r="AP6" s="22">
        <f t="shared" si="5"/>
        <v>21.69</v>
      </c>
      <c r="AQ6" s="22">
        <f t="shared" si="5"/>
        <v>24.04</v>
      </c>
      <c r="AR6" s="22">
        <f t="shared" si="5"/>
        <v>28.03</v>
      </c>
      <c r="AS6" s="21" t="str">
        <f>IF(AS7="","",IF(AS7="-","【-】","【"&amp;SUBSTITUTE(TEXT(AS7,"#,##0.00"),"-","△")&amp;"】"))</f>
        <v>【1.30】</v>
      </c>
      <c r="AT6" s="22">
        <f>IF(AT7="",NA(),AT7)</f>
        <v>480.24</v>
      </c>
      <c r="AU6" s="22">
        <f t="shared" ref="AU6:BC6" si="6">IF(AU7="",NA(),AU7)</f>
        <v>1174.6300000000001</v>
      </c>
      <c r="AV6" s="22">
        <f t="shared" si="6"/>
        <v>636.12</v>
      </c>
      <c r="AW6" s="22">
        <f t="shared" si="6"/>
        <v>714.53</v>
      </c>
      <c r="AX6" s="22">
        <f t="shared" si="6"/>
        <v>749.42</v>
      </c>
      <c r="AY6" s="22">
        <f t="shared" si="6"/>
        <v>293.23</v>
      </c>
      <c r="AZ6" s="22">
        <f t="shared" si="6"/>
        <v>300.14</v>
      </c>
      <c r="BA6" s="22">
        <f t="shared" si="6"/>
        <v>301.04000000000002</v>
      </c>
      <c r="BB6" s="22">
        <f t="shared" si="6"/>
        <v>305.08</v>
      </c>
      <c r="BC6" s="22">
        <f t="shared" si="6"/>
        <v>305.33999999999997</v>
      </c>
      <c r="BD6" s="21" t="str">
        <f>IF(BD7="","",IF(BD7="-","【-】","【"&amp;SUBSTITUTE(TEXT(BD7,"#,##0.00"),"-","△")&amp;"】"))</f>
        <v>【261.51】</v>
      </c>
      <c r="BE6" s="22">
        <f>IF(BE7="",NA(),BE7)</f>
        <v>1102.6199999999999</v>
      </c>
      <c r="BF6" s="22">
        <f t="shared" ref="BF6:BN6" si="7">IF(BF7="",NA(),BF7)</f>
        <v>983.58</v>
      </c>
      <c r="BG6" s="22">
        <f t="shared" si="7"/>
        <v>884.53</v>
      </c>
      <c r="BH6" s="22">
        <f t="shared" si="7"/>
        <v>773.53</v>
      </c>
      <c r="BI6" s="22">
        <f t="shared" si="7"/>
        <v>687.93</v>
      </c>
      <c r="BJ6" s="22">
        <f t="shared" si="7"/>
        <v>542.29999999999995</v>
      </c>
      <c r="BK6" s="22">
        <f t="shared" si="7"/>
        <v>566.65</v>
      </c>
      <c r="BL6" s="22">
        <f t="shared" si="7"/>
        <v>551.62</v>
      </c>
      <c r="BM6" s="22">
        <f t="shared" si="7"/>
        <v>585.59</v>
      </c>
      <c r="BN6" s="22">
        <f t="shared" si="7"/>
        <v>561.34</v>
      </c>
      <c r="BO6" s="21" t="str">
        <f>IF(BO7="","",IF(BO7="-","【-】","【"&amp;SUBSTITUTE(TEXT(BO7,"#,##0.00"),"-","△")&amp;"】"))</f>
        <v>【265.16】</v>
      </c>
      <c r="BP6" s="22">
        <f>IF(BP7="",NA(),BP7)</f>
        <v>58.77</v>
      </c>
      <c r="BQ6" s="22">
        <f t="shared" ref="BQ6:BY6" si="8">IF(BQ7="",NA(),BQ7)</f>
        <v>59.19</v>
      </c>
      <c r="BR6" s="22">
        <f t="shared" si="8"/>
        <v>65.44</v>
      </c>
      <c r="BS6" s="22">
        <f t="shared" si="8"/>
        <v>65.900000000000006</v>
      </c>
      <c r="BT6" s="22">
        <f t="shared" si="8"/>
        <v>65.78</v>
      </c>
      <c r="BU6" s="22">
        <f t="shared" si="8"/>
        <v>87.51</v>
      </c>
      <c r="BV6" s="22">
        <f t="shared" si="8"/>
        <v>84.77</v>
      </c>
      <c r="BW6" s="22">
        <f t="shared" si="8"/>
        <v>87.11</v>
      </c>
      <c r="BX6" s="22">
        <f t="shared" si="8"/>
        <v>82.78</v>
      </c>
      <c r="BY6" s="22">
        <f t="shared" si="8"/>
        <v>84.82</v>
      </c>
      <c r="BZ6" s="21" t="str">
        <f>IF(BZ7="","",IF(BZ7="-","【-】","【"&amp;SUBSTITUTE(TEXT(BZ7,"#,##0.00"),"-","△")&amp;"】"))</f>
        <v>【102.35】</v>
      </c>
      <c r="CA6" s="22">
        <f>IF(CA7="",NA(),CA7)</f>
        <v>355.19</v>
      </c>
      <c r="CB6" s="22">
        <f t="shared" ref="CB6:CJ6" si="9">IF(CB7="",NA(),CB7)</f>
        <v>354.35</v>
      </c>
      <c r="CC6" s="22">
        <f t="shared" si="9"/>
        <v>319.56</v>
      </c>
      <c r="CD6" s="22">
        <f t="shared" si="9"/>
        <v>314.73</v>
      </c>
      <c r="CE6" s="22">
        <f t="shared" si="9"/>
        <v>316.61</v>
      </c>
      <c r="CF6" s="22">
        <f t="shared" si="9"/>
        <v>218.42</v>
      </c>
      <c r="CG6" s="22">
        <f t="shared" si="9"/>
        <v>227.27</v>
      </c>
      <c r="CH6" s="22">
        <f t="shared" si="9"/>
        <v>223.98</v>
      </c>
      <c r="CI6" s="22">
        <f t="shared" si="9"/>
        <v>225.09</v>
      </c>
      <c r="CJ6" s="22">
        <f t="shared" si="9"/>
        <v>224.82</v>
      </c>
      <c r="CK6" s="21" t="str">
        <f>IF(CK7="","",IF(CK7="-","【-】","【"&amp;SUBSTITUTE(TEXT(CK7,"#,##0.00"),"-","△")&amp;"】"))</f>
        <v>【167.74】</v>
      </c>
      <c r="CL6" s="22">
        <f>IF(CL7="",NA(),CL7)</f>
        <v>56.68</v>
      </c>
      <c r="CM6" s="22">
        <f t="shared" ref="CM6:CU6" si="10">IF(CM7="",NA(),CM7)</f>
        <v>55.23</v>
      </c>
      <c r="CN6" s="22">
        <f t="shared" si="10"/>
        <v>54.89</v>
      </c>
      <c r="CO6" s="22">
        <f t="shared" si="10"/>
        <v>54.34</v>
      </c>
      <c r="CP6" s="22">
        <f t="shared" si="10"/>
        <v>53.17</v>
      </c>
      <c r="CQ6" s="22">
        <f t="shared" si="10"/>
        <v>50.24</v>
      </c>
      <c r="CR6" s="22">
        <f t="shared" si="10"/>
        <v>50.29</v>
      </c>
      <c r="CS6" s="22">
        <f t="shared" si="10"/>
        <v>49.64</v>
      </c>
      <c r="CT6" s="22">
        <f t="shared" si="10"/>
        <v>49.38</v>
      </c>
      <c r="CU6" s="22">
        <f t="shared" si="10"/>
        <v>50.09</v>
      </c>
      <c r="CV6" s="21" t="str">
        <f>IF(CV7="","",IF(CV7="-","【-】","【"&amp;SUBSTITUTE(TEXT(CV7,"#,##0.00"),"-","△")&amp;"】"))</f>
        <v>【60.29】</v>
      </c>
      <c r="CW6" s="22">
        <f>IF(CW7="",NA(),CW7)</f>
        <v>91.32</v>
      </c>
      <c r="CX6" s="22">
        <f t="shared" ref="CX6:DF6" si="11">IF(CX7="",NA(),CX7)</f>
        <v>92.42</v>
      </c>
      <c r="CY6" s="22">
        <f t="shared" si="11"/>
        <v>91.52</v>
      </c>
      <c r="CZ6" s="22">
        <f t="shared" si="11"/>
        <v>93.41</v>
      </c>
      <c r="DA6" s="22">
        <f t="shared" si="11"/>
        <v>94.22</v>
      </c>
      <c r="DB6" s="22">
        <f t="shared" si="11"/>
        <v>78.650000000000006</v>
      </c>
      <c r="DC6" s="22">
        <f t="shared" si="11"/>
        <v>77.73</v>
      </c>
      <c r="DD6" s="22">
        <f t="shared" si="11"/>
        <v>78.09</v>
      </c>
      <c r="DE6" s="22">
        <f t="shared" si="11"/>
        <v>78.010000000000005</v>
      </c>
      <c r="DF6" s="22">
        <f t="shared" si="11"/>
        <v>77.599999999999994</v>
      </c>
      <c r="DG6" s="21" t="str">
        <f>IF(DG7="","",IF(DG7="-","【-】","【"&amp;SUBSTITUTE(TEXT(DG7,"#,##0.00"),"-","△")&amp;"】"))</f>
        <v>【90.12】</v>
      </c>
      <c r="DH6" s="22">
        <f>IF(DH7="",NA(),DH7)</f>
        <v>45.88</v>
      </c>
      <c r="DI6" s="22">
        <f t="shared" ref="DI6:DQ6" si="12">IF(DI7="",NA(),DI7)</f>
        <v>47.83</v>
      </c>
      <c r="DJ6" s="22">
        <f t="shared" si="12"/>
        <v>49.62</v>
      </c>
      <c r="DK6" s="22">
        <f t="shared" si="12"/>
        <v>51.31</v>
      </c>
      <c r="DL6" s="22">
        <f t="shared" si="12"/>
        <v>52.96</v>
      </c>
      <c r="DM6" s="22">
        <f t="shared" si="12"/>
        <v>45.14</v>
      </c>
      <c r="DN6" s="22">
        <f t="shared" si="12"/>
        <v>45.85</v>
      </c>
      <c r="DO6" s="22">
        <f t="shared" si="12"/>
        <v>47.31</v>
      </c>
      <c r="DP6" s="22">
        <f t="shared" si="12"/>
        <v>47.5</v>
      </c>
      <c r="DQ6" s="22">
        <f t="shared" si="12"/>
        <v>48.41</v>
      </c>
      <c r="DR6" s="21" t="str">
        <f>IF(DR7="","",IF(DR7="-","【-】","【"&amp;SUBSTITUTE(TEXT(DR7,"#,##0.00"),"-","△")&amp;"】"))</f>
        <v>【50.88】</v>
      </c>
      <c r="DS6" s="21">
        <f>IF(DS7="",NA(),DS7)</f>
        <v>0</v>
      </c>
      <c r="DT6" s="21">
        <f t="shared" ref="DT6:EB6" si="13">IF(DT7="",NA(),DT7)</f>
        <v>0</v>
      </c>
      <c r="DU6" s="21">
        <f t="shared" si="13"/>
        <v>0</v>
      </c>
      <c r="DV6" s="21">
        <f t="shared" si="13"/>
        <v>0</v>
      </c>
      <c r="DW6" s="21">
        <f t="shared" si="13"/>
        <v>0</v>
      </c>
      <c r="DX6" s="22">
        <f t="shared" si="13"/>
        <v>13.58</v>
      </c>
      <c r="DY6" s="22">
        <f t="shared" si="13"/>
        <v>14.13</v>
      </c>
      <c r="DZ6" s="22">
        <f t="shared" si="13"/>
        <v>16.77</v>
      </c>
      <c r="EA6" s="22">
        <f t="shared" si="13"/>
        <v>17.399999999999999</v>
      </c>
      <c r="EB6" s="22">
        <f t="shared" si="13"/>
        <v>18.64</v>
      </c>
      <c r="EC6" s="21" t="str">
        <f>IF(EC7="","",IF(EC7="-","【-】","【"&amp;SUBSTITUTE(TEXT(EC7,"#,##0.00"),"-","△")&amp;"】"))</f>
        <v>【22.30】</v>
      </c>
      <c r="ED6" s="21">
        <f>IF(ED7="",NA(),ED7)</f>
        <v>0</v>
      </c>
      <c r="EE6" s="21">
        <f t="shared" ref="EE6:EM6" si="14">IF(EE7="",NA(),EE7)</f>
        <v>0</v>
      </c>
      <c r="EF6" s="21">
        <f t="shared" si="14"/>
        <v>0</v>
      </c>
      <c r="EG6" s="21">
        <f t="shared" si="14"/>
        <v>0</v>
      </c>
      <c r="EH6" s="21">
        <f t="shared" si="14"/>
        <v>0</v>
      </c>
      <c r="EI6" s="22">
        <f t="shared" si="14"/>
        <v>0.44</v>
      </c>
      <c r="EJ6" s="22">
        <f t="shared" si="14"/>
        <v>0.52</v>
      </c>
      <c r="EK6" s="22">
        <f t="shared" si="14"/>
        <v>0.47</v>
      </c>
      <c r="EL6" s="22">
        <f t="shared" si="14"/>
        <v>0.4</v>
      </c>
      <c r="EM6" s="22">
        <f t="shared" si="14"/>
        <v>0.36</v>
      </c>
      <c r="EN6" s="21" t="str">
        <f>IF(EN7="","",IF(EN7="-","【-】","【"&amp;SUBSTITUTE(TEXT(EN7,"#,##0.00"),"-","△")&amp;"】"))</f>
        <v>【0.66】</v>
      </c>
    </row>
    <row r="7" spans="1:144" s="23" customFormat="1" x14ac:dyDescent="0.15">
      <c r="A7" s="15"/>
      <c r="B7" s="24">
        <v>2021</v>
      </c>
      <c r="C7" s="24">
        <v>344621</v>
      </c>
      <c r="D7" s="24">
        <v>46</v>
      </c>
      <c r="E7" s="24">
        <v>1</v>
      </c>
      <c r="F7" s="24">
        <v>0</v>
      </c>
      <c r="G7" s="24">
        <v>1</v>
      </c>
      <c r="H7" s="24" t="s">
        <v>93</v>
      </c>
      <c r="I7" s="24" t="s">
        <v>94</v>
      </c>
      <c r="J7" s="24" t="s">
        <v>95</v>
      </c>
      <c r="K7" s="24" t="s">
        <v>96</v>
      </c>
      <c r="L7" s="24" t="s">
        <v>97</v>
      </c>
      <c r="M7" s="24" t="s">
        <v>98</v>
      </c>
      <c r="N7" s="25" t="s">
        <v>99</v>
      </c>
      <c r="O7" s="25">
        <v>77.59</v>
      </c>
      <c r="P7" s="25">
        <v>57.41</v>
      </c>
      <c r="Q7" s="25">
        <v>3520</v>
      </c>
      <c r="R7" s="25">
        <v>15452</v>
      </c>
      <c r="S7" s="25">
        <v>278.14</v>
      </c>
      <c r="T7" s="25">
        <v>55.55</v>
      </c>
      <c r="U7" s="25">
        <v>8786</v>
      </c>
      <c r="V7" s="25">
        <v>52</v>
      </c>
      <c r="W7" s="25">
        <v>168.96</v>
      </c>
      <c r="X7" s="25">
        <v>94.47</v>
      </c>
      <c r="Y7" s="25">
        <v>93.43</v>
      </c>
      <c r="Z7" s="25">
        <v>95.87</v>
      </c>
      <c r="AA7" s="25">
        <v>90.84</v>
      </c>
      <c r="AB7" s="25">
        <v>91.35</v>
      </c>
      <c r="AC7" s="25">
        <v>104.47</v>
      </c>
      <c r="AD7" s="25">
        <v>103.81</v>
      </c>
      <c r="AE7" s="25">
        <v>104.35</v>
      </c>
      <c r="AF7" s="25">
        <v>105.34</v>
      </c>
      <c r="AG7" s="25">
        <v>105.77</v>
      </c>
      <c r="AH7" s="25">
        <v>111.39</v>
      </c>
      <c r="AI7" s="25">
        <v>42.97</v>
      </c>
      <c r="AJ7" s="25">
        <v>50.9</v>
      </c>
      <c r="AK7" s="25">
        <v>42.65</v>
      </c>
      <c r="AL7" s="25">
        <v>60.79</v>
      </c>
      <c r="AM7" s="25">
        <v>77.86</v>
      </c>
      <c r="AN7" s="25">
        <v>16.399999999999999</v>
      </c>
      <c r="AO7" s="25">
        <v>25.66</v>
      </c>
      <c r="AP7" s="25">
        <v>21.69</v>
      </c>
      <c r="AQ7" s="25">
        <v>24.04</v>
      </c>
      <c r="AR7" s="25">
        <v>28.03</v>
      </c>
      <c r="AS7" s="25">
        <v>1.3</v>
      </c>
      <c r="AT7" s="25">
        <v>480.24</v>
      </c>
      <c r="AU7" s="25">
        <v>1174.6300000000001</v>
      </c>
      <c r="AV7" s="25">
        <v>636.12</v>
      </c>
      <c r="AW7" s="25">
        <v>714.53</v>
      </c>
      <c r="AX7" s="25">
        <v>749.42</v>
      </c>
      <c r="AY7" s="25">
        <v>293.23</v>
      </c>
      <c r="AZ7" s="25">
        <v>300.14</v>
      </c>
      <c r="BA7" s="25">
        <v>301.04000000000002</v>
      </c>
      <c r="BB7" s="25">
        <v>305.08</v>
      </c>
      <c r="BC7" s="25">
        <v>305.33999999999997</v>
      </c>
      <c r="BD7" s="25">
        <v>261.51</v>
      </c>
      <c r="BE7" s="25">
        <v>1102.6199999999999</v>
      </c>
      <c r="BF7" s="25">
        <v>983.58</v>
      </c>
      <c r="BG7" s="25">
        <v>884.53</v>
      </c>
      <c r="BH7" s="25">
        <v>773.53</v>
      </c>
      <c r="BI7" s="25">
        <v>687.93</v>
      </c>
      <c r="BJ7" s="25">
        <v>542.29999999999995</v>
      </c>
      <c r="BK7" s="25">
        <v>566.65</v>
      </c>
      <c r="BL7" s="25">
        <v>551.62</v>
      </c>
      <c r="BM7" s="25">
        <v>585.59</v>
      </c>
      <c r="BN7" s="25">
        <v>561.34</v>
      </c>
      <c r="BO7" s="25">
        <v>265.16000000000003</v>
      </c>
      <c r="BP7" s="25">
        <v>58.77</v>
      </c>
      <c r="BQ7" s="25">
        <v>59.19</v>
      </c>
      <c r="BR7" s="25">
        <v>65.44</v>
      </c>
      <c r="BS7" s="25">
        <v>65.900000000000006</v>
      </c>
      <c r="BT7" s="25">
        <v>65.78</v>
      </c>
      <c r="BU7" s="25">
        <v>87.51</v>
      </c>
      <c r="BV7" s="25">
        <v>84.77</v>
      </c>
      <c r="BW7" s="25">
        <v>87.11</v>
      </c>
      <c r="BX7" s="25">
        <v>82.78</v>
      </c>
      <c r="BY7" s="25">
        <v>84.82</v>
      </c>
      <c r="BZ7" s="25">
        <v>102.35</v>
      </c>
      <c r="CA7" s="25">
        <v>355.19</v>
      </c>
      <c r="CB7" s="25">
        <v>354.35</v>
      </c>
      <c r="CC7" s="25">
        <v>319.56</v>
      </c>
      <c r="CD7" s="25">
        <v>314.73</v>
      </c>
      <c r="CE7" s="25">
        <v>316.61</v>
      </c>
      <c r="CF7" s="25">
        <v>218.42</v>
      </c>
      <c r="CG7" s="25">
        <v>227.27</v>
      </c>
      <c r="CH7" s="25">
        <v>223.98</v>
      </c>
      <c r="CI7" s="25">
        <v>225.09</v>
      </c>
      <c r="CJ7" s="25">
        <v>224.82</v>
      </c>
      <c r="CK7" s="25">
        <v>167.74</v>
      </c>
      <c r="CL7" s="25">
        <v>56.68</v>
      </c>
      <c r="CM7" s="25">
        <v>55.23</v>
      </c>
      <c r="CN7" s="25">
        <v>54.89</v>
      </c>
      <c r="CO7" s="25">
        <v>54.34</v>
      </c>
      <c r="CP7" s="25">
        <v>53.17</v>
      </c>
      <c r="CQ7" s="25">
        <v>50.24</v>
      </c>
      <c r="CR7" s="25">
        <v>50.29</v>
      </c>
      <c r="CS7" s="25">
        <v>49.64</v>
      </c>
      <c r="CT7" s="25">
        <v>49.38</v>
      </c>
      <c r="CU7" s="25">
        <v>50.09</v>
      </c>
      <c r="CV7" s="25">
        <v>60.29</v>
      </c>
      <c r="CW7" s="25">
        <v>91.32</v>
      </c>
      <c r="CX7" s="25">
        <v>92.42</v>
      </c>
      <c r="CY7" s="25">
        <v>91.52</v>
      </c>
      <c r="CZ7" s="25">
        <v>93.41</v>
      </c>
      <c r="DA7" s="25">
        <v>94.22</v>
      </c>
      <c r="DB7" s="25">
        <v>78.650000000000006</v>
      </c>
      <c r="DC7" s="25">
        <v>77.73</v>
      </c>
      <c r="DD7" s="25">
        <v>78.09</v>
      </c>
      <c r="DE7" s="25">
        <v>78.010000000000005</v>
      </c>
      <c r="DF7" s="25">
        <v>77.599999999999994</v>
      </c>
      <c r="DG7" s="25">
        <v>90.12</v>
      </c>
      <c r="DH7" s="25">
        <v>45.88</v>
      </c>
      <c r="DI7" s="25">
        <v>47.83</v>
      </c>
      <c r="DJ7" s="25">
        <v>49.62</v>
      </c>
      <c r="DK7" s="25">
        <v>51.31</v>
      </c>
      <c r="DL7" s="25">
        <v>52.96</v>
      </c>
      <c r="DM7" s="25">
        <v>45.14</v>
      </c>
      <c r="DN7" s="25">
        <v>45.85</v>
      </c>
      <c r="DO7" s="25">
        <v>47.31</v>
      </c>
      <c r="DP7" s="25">
        <v>47.5</v>
      </c>
      <c r="DQ7" s="25">
        <v>48.41</v>
      </c>
      <c r="DR7" s="25">
        <v>50.88</v>
      </c>
      <c r="DS7" s="25">
        <v>0</v>
      </c>
      <c r="DT7" s="25">
        <v>0</v>
      </c>
      <c r="DU7" s="25">
        <v>0</v>
      </c>
      <c r="DV7" s="25">
        <v>0</v>
      </c>
      <c r="DW7" s="25">
        <v>0</v>
      </c>
      <c r="DX7" s="25">
        <v>13.58</v>
      </c>
      <c r="DY7" s="25">
        <v>14.13</v>
      </c>
      <c r="DZ7" s="25">
        <v>16.77</v>
      </c>
      <c r="EA7" s="25">
        <v>17.399999999999999</v>
      </c>
      <c r="EB7" s="25">
        <v>18.64</v>
      </c>
      <c r="EC7" s="25">
        <v>22.3</v>
      </c>
      <c r="ED7" s="25">
        <v>0</v>
      </c>
      <c r="EE7" s="25">
        <v>0</v>
      </c>
      <c r="EF7" s="25">
        <v>0</v>
      </c>
      <c r="EG7" s="25">
        <v>0</v>
      </c>
      <c r="EH7" s="25">
        <v>0</v>
      </c>
      <c r="EI7" s="25">
        <v>0.44</v>
      </c>
      <c r="EJ7" s="25">
        <v>0.52</v>
      </c>
      <c r="EK7" s="25">
        <v>0.47</v>
      </c>
      <c r="EL7" s="25">
        <v>0.4</v>
      </c>
      <c r="EM7" s="25">
        <v>0.36</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2023-01-31T01:55:16Z</cp:lastPrinted>
  <dcterms:created xsi:type="dcterms:W3CDTF">2022-12-01T01:03:53Z</dcterms:created>
  <dcterms:modified xsi:type="dcterms:W3CDTF">2023-01-31T07:51:36Z</dcterms:modified>
  <cp:category/>
</cp:coreProperties>
</file>