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h-zaisei-03\財政_共有NAS\財政課ハード③\準公営企業\R5年度（準公営企業）\済R060117公営企業に係る経営比較分析表（令和４年度決算）の分析等について（依頼）1月31日締切\04県からの指摘\060206農集・漁集指摘\"/>
    </mc:Choice>
  </mc:AlternateContent>
  <xr:revisionPtr revIDLastSave="0" documentId="13_ncr:1_{61B2D313-0E64-4340-BDEB-0C493683F472}" xr6:coauthVersionLast="36" xr6:coauthVersionMax="36" xr10:uidLastSave="{00000000-0000-0000-0000-000000000000}"/>
  <workbookProtection workbookAlgorithmName="SHA-512" workbookHashValue="tOXzaZ2XDo3zWVzfp/byLMzq2tZFDgmCSUuB3OIs8kLqVde1euLPfohNaH1VETeeZO1UqHMl05RxtIQl9DUk3A==" workbookSaltValue="1cujKogFZJojxa7+Q+EV4A==" workbookSpinCount="100000" lockStructure="1"/>
  <bookViews>
    <workbookView xWindow="0" yWindow="0" windowWidth="20490" windowHeight="745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J6" i="5" l="1"/>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AL8" i="4" s="1"/>
  <c r="R6" i="5"/>
  <c r="Q6" i="5"/>
  <c r="W10" i="4" s="1"/>
  <c r="P6" i="5"/>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AD10" i="4"/>
  <c r="P10" i="4"/>
  <c r="B10" i="4"/>
  <c r="AT8" i="4"/>
  <c r="AD8" i="4"/>
  <c r="I8" i="4"/>
  <c r="B8" i="4"/>
</calcChain>
</file>

<file path=xl/sharedStrings.xml><?xml version="1.0" encoding="utf-8"?>
<sst xmlns="http://schemas.openxmlformats.org/spreadsheetml/2006/main" count="236" uniqueCount="120">
  <si>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</si>
  <si>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</si>
  <si>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</si>
  <si>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</si>
  <si>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</si>
  <si>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</si>
  <si>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</si>
  <si>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</si>
  <si>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</si>
  <si>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</si>
  <si>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</si>
  <si>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</si>
  <si>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</si>
  <si>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</si>
  <si>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</si>
  <si>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</si>
  <si>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</si>
  <si>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</si>
  <si>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</si>
  <si>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</si>
  <si>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</si>
  <si>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</si>
  <si>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</si>
  <si>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</si>
  <si>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</si>
  <si>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</si>
  <si>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</si>
  <si>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</si>
  <si>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</si>
  <si>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</si>
  <si>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</si>
  <si>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</si>
  <si>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</si>
  <si>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</si>
  <si>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</si>
  <si>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</si>
  <si>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</si>
  <si>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</si>
  <si>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</si>
  <si>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</si>
  <si>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</si>
  <si>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</si>
  <si>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</si>
  <si>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</si>
  <si>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</si>
  <si>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</si>
  <si>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</si>
  <si>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</si>
  <si>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</si>
  <si>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</si>
  <si>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</si>
  <si>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</si>
  <si>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</si>
  <si>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</si>
  <si>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</si>
  <si>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</si>
  <si>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</si>
  <si>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</si>
  <si>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</si>
  <si>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</si>
  <si>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</si>
  <si>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</si>
  <si>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</si>
  <si>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</si>
  <si>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</si>
  <si>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</si>
  <si>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</si>
  <si>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</si>
  <si>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</si>
  <si>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</si>
  <si>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</si>
  <si>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</si>
  <si>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</si>
  <si>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</si>
  <si>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</si>
  <si>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</si>
  <si>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</si>
  <si>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</si>
  <si>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</si>
  <si>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</si>
  <si>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</si>
  <si>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</si>
  <si>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</si>
  <si>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</si>
  <si>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</si>
  <si>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</si>
  <si>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</si>
  <si>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</si>
  <si>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</si>
  <si>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</si>
  <si>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</si>
  <si>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</si>
  <si>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</si>
  <si>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</si>
  <si>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</si>
  <si>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</si>
  <si>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</si>
  <si>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</si>
  <si>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呉市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</si>
  <si>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</si>
  <si>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</si>
  <si>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</si>
  <si>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</si>
  <si>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</si>
  <si>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</si>
  <si>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</si>
  <si>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</si>
  <si>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</si>
  <si>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</si>
  <si>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</si>
  <si>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</si>
  <si>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</si>
  <si>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</si>
  <si>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</si>
  <si>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</si>
  <si>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</si>
  <si>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</si>
  <si>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r>
      <t>「①収益的収支比率」
　100％未満の赤字で推移しています。
「④企業債残高対事業規模比率」
　当該事業の企業債は大部分が公費（税金）で返済することとしているため，使用料収入で返済する部分はほとんどありません。</t>
    </r>
    <r>
      <rPr>
        <sz val="11"/>
        <color rgb="FFFF0000"/>
        <rFont val="ＭＳ ゴシック"/>
        <family val="3"/>
        <charset val="128"/>
      </rPr>
      <t xml:space="preserve">
</t>
    </r>
    <r>
      <rPr>
        <sz val="11"/>
        <rFont val="ＭＳ ゴシック"/>
        <family val="3"/>
        <charset val="128"/>
      </rPr>
      <t xml:space="preserve">「⑤経費回収率，⑥汚水処理原価
　⑦施設利用率，⑧水洗化率」
　本市の水洗化率は，近年は上昇傾向にあるものの，全国平均・類似団体に比べ低くなっています。これは，使用料収入の基となる有収水量が少ないことを示しており，施設利用率の低さに繋がっています。
　また，有収水量が少ないことから，使用料収入も少なくなり，全国平均・類似団体に比べ，経費回収率は低く，汚水処理原価は高くなっています。
</t>
    </r>
    <rPh sb="2" eb="5">
      <t>シュウエキテキ</t>
    </rPh>
    <rPh sb="5" eb="7">
      <t>シュウシ</t>
    </rPh>
    <rPh sb="7" eb="9">
      <t>ヒリツ</t>
    </rPh>
    <rPh sb="16" eb="18">
      <t>ミマン</t>
    </rPh>
    <rPh sb="19" eb="21">
      <t>アカジ</t>
    </rPh>
    <rPh sb="22" eb="24">
      <t>スイイ</t>
    </rPh>
    <rPh sb="182" eb="184">
      <t>ケイヒ</t>
    </rPh>
    <rPh sb="184" eb="186">
      <t>カイシュウ</t>
    </rPh>
    <rPh sb="186" eb="187">
      <t>リツ</t>
    </rPh>
    <rPh sb="189" eb="191">
      <t>オスイ</t>
    </rPh>
    <rPh sb="191" eb="193">
      <t>ショリ</t>
    </rPh>
    <rPh sb="193" eb="195">
      <t>ゲンカ</t>
    </rPh>
    <rPh sb="198" eb="200">
      <t>シセツ</t>
    </rPh>
    <rPh sb="200" eb="202">
      <t>リヨウ</t>
    </rPh>
    <rPh sb="202" eb="203">
      <t>リツ</t>
    </rPh>
    <rPh sb="205" eb="208">
      <t>スイセンカ</t>
    </rPh>
    <rPh sb="208" eb="209">
      <t>リツ</t>
    </rPh>
    <rPh sb="212" eb="214">
      <t>ホンシ</t>
    </rPh>
    <rPh sb="215" eb="218">
      <t>スイセンカ</t>
    </rPh>
    <rPh sb="218" eb="219">
      <t>リツ</t>
    </rPh>
    <rPh sb="221" eb="223">
      <t>キンネン</t>
    </rPh>
    <rPh sb="224" eb="226">
      <t>ジョウショウ</t>
    </rPh>
    <rPh sb="226" eb="228">
      <t>ケイコウ</t>
    </rPh>
    <rPh sb="235" eb="237">
      <t>ゼンコク</t>
    </rPh>
    <rPh sb="237" eb="239">
      <t>ヘイキン</t>
    </rPh>
    <rPh sb="240" eb="242">
      <t>ルイジ</t>
    </rPh>
    <rPh sb="242" eb="244">
      <t>ダンタイ</t>
    </rPh>
    <rPh sb="245" eb="246">
      <t>クラ</t>
    </rPh>
    <rPh sb="247" eb="248">
      <t>ヒク</t>
    </rPh>
    <rPh sb="260" eb="263">
      <t>シヨウリョウ</t>
    </rPh>
    <rPh sb="263" eb="265">
      <t>シュウニュウ</t>
    </rPh>
    <rPh sb="266" eb="267">
      <t>モト</t>
    </rPh>
    <rPh sb="270" eb="272">
      <t>ユウシュウ</t>
    </rPh>
    <rPh sb="272" eb="274">
      <t>スイリョウ</t>
    </rPh>
    <rPh sb="275" eb="276">
      <t>スク</t>
    </rPh>
    <rPh sb="281" eb="282">
      <t>シメ</t>
    </rPh>
    <rPh sb="287" eb="289">
      <t>シセツ</t>
    </rPh>
    <rPh sb="289" eb="291">
      <t>リヨウ</t>
    </rPh>
    <rPh sb="291" eb="292">
      <t>リツ</t>
    </rPh>
    <rPh sb="293" eb="294">
      <t>ヒク</t>
    </rPh>
    <rPh sb="296" eb="297">
      <t>ツナユウシュウスイリョウスクシヨウリョウシュウニュウスクゼンコクヘイキンルイジダンタイクラケイヒカイシュウリツヒクオスイショリゲンカタカ</t>
    </rPh>
    <phoneticPr fontId="4"/>
  </si>
  <si>
    <t>　平成８年度の供用開始から令和４年度末で27年ですので，法定耐用年数（50年）を経過した管渠はありません。</t>
    <rPh sb="1" eb="3">
      <t>ヘイセイ</t>
    </rPh>
    <rPh sb="4" eb="5">
      <t>ネン</t>
    </rPh>
    <rPh sb="5" eb="6">
      <t>ド</t>
    </rPh>
    <rPh sb="7" eb="9">
      <t>キョウヨウ</t>
    </rPh>
    <rPh sb="9" eb="11">
      <t>カイシ</t>
    </rPh>
    <rPh sb="13" eb="15">
      <t>レイワ</t>
    </rPh>
    <rPh sb="16" eb="18">
      <t>ネンド</t>
    </rPh>
    <rPh sb="18" eb="19">
      <t>マツ</t>
    </rPh>
    <rPh sb="22" eb="23">
      <t>ネン</t>
    </rPh>
    <rPh sb="28" eb="30">
      <t>ホウテイ</t>
    </rPh>
    <rPh sb="30" eb="32">
      <t>タイヨウ</t>
    </rPh>
    <rPh sb="32" eb="34">
      <t>ネンスウ</t>
    </rPh>
    <rPh sb="37" eb="38">
      <t>ネン</t>
    </rPh>
    <rPh sb="40" eb="42">
      <t>ケイカ</t>
    </rPh>
    <rPh sb="44" eb="46">
      <t>カンキョ</t>
    </rPh>
    <phoneticPr fontId="4"/>
  </si>
  <si>
    <t xml:space="preserve">  当該事業は，市内８地区の農業集落における，し尿や生活雑排水等の汚水の処理，公共用水域の水質保全，当該区域の生活環境の改善を目的とした，区域内人口2,500人に満たない小規模事業です。
　その経営は，対象区域の人口密度が低く，人口が少ないことから，経常的な経費を使用料収入だけでは賄えないため，不足分は公費（税金）で補てんしている状況です。
　令和６年度から，当該事業と漁業集落排水事業,公共下水道事業,特定環境保全公共下水道事業の４事業を１つの会計へ統合する予定としています。
　会計統合によって事務コストの削減効果がある程度見込まれますが，収支不足の解消には至らないため，収支不足分は引き続き公費（税金）で補てんすることとしています。</t>
    <rPh sb="81" eb="82">
      <t>ミ</t>
    </rPh>
    <rPh sb="176" eb="178">
      <t>ネンド</t>
    </rPh>
    <rPh sb="186" eb="188">
      <t>ギョギョウ</t>
    </rPh>
    <rPh sb="250" eb="252">
      <t>ジム</t>
    </rPh>
    <rPh sb="256" eb="258">
      <t>サクゲン</t>
    </rPh>
    <rPh sb="258" eb="260">
      <t>コウカ</t>
    </rPh>
    <rPh sb="263" eb="265">
      <t>テイド</t>
    </rPh>
    <rPh sb="265" eb="267">
      <t>ミコ</t>
    </rPh>
    <rPh sb="273" eb="275">
      <t>シュウシ</t>
    </rPh>
    <rPh sb="275" eb="277">
      <t>フソク</t>
    </rPh>
    <rPh sb="278" eb="280">
      <t>カイショウ</t>
    </rPh>
    <rPh sb="282" eb="283">
      <t>イタ</t>
    </rPh>
    <rPh sb="289" eb="291">
      <t>シュウシ</t>
    </rPh>
    <rPh sb="291" eb="293">
      <t>フソク</t>
    </rPh>
    <rPh sb="293" eb="294">
      <t>ブン</t>
    </rPh>
    <rPh sb="295" eb="296">
      <t>ヒ</t>
    </rPh>
    <rPh sb="297" eb="298">
      <t>ツヅ</t>
    </rPh>
    <rPh sb="299" eb="301">
      <t>コウヒ</t>
    </rPh>
    <rPh sb="302" eb="304">
      <t>ゼイキン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</si>
</sst>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11C-4C8A-9B5C-BDCB25449E8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0.03</c:v>
                </c:pt>
              </c:numCache>
            </c:numRef>
          </c:val>
          <c:smooth val="0"/>
          <c:extLst>
            <c:ext xmlns:c16="http://schemas.microsoft.com/office/drawing/2014/chart" uri="{C3380CC4-5D6E-409C-BE32-E72D297353CC}">
              <c16:uniqueId val="{00000001-011C-4C8A-9B5C-BDCB25449E8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26.86</c:v>
                </c:pt>
                <c:pt idx="1">
                  <c:v>26.86</c:v>
                </c:pt>
                <c:pt idx="2">
                  <c:v>26.86</c:v>
                </c:pt>
                <c:pt idx="3">
                  <c:v>26.86</c:v>
                </c:pt>
                <c:pt idx="4">
                  <c:v>26.86</c:v>
                </c:pt>
              </c:numCache>
            </c:numRef>
          </c:val>
          <c:extLst>
            <c:ext xmlns:c16="http://schemas.microsoft.com/office/drawing/2014/chart" uri="{C3380CC4-5D6E-409C-BE32-E72D297353CC}">
              <c16:uniqueId val="{00000000-243A-4093-A950-FAB0CE16808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52.35</c:v>
                </c:pt>
              </c:numCache>
            </c:numRef>
          </c:val>
          <c:smooth val="0"/>
          <c:extLst>
            <c:ext xmlns:c16="http://schemas.microsoft.com/office/drawing/2014/chart" uri="{C3380CC4-5D6E-409C-BE32-E72D297353CC}">
              <c16:uniqueId val="{00000001-243A-4093-A950-FAB0CE16808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78.010000000000005</c:v>
                </c:pt>
                <c:pt idx="1">
                  <c:v>80.44</c:v>
                </c:pt>
                <c:pt idx="2">
                  <c:v>81.459999999999994</c:v>
                </c:pt>
                <c:pt idx="3">
                  <c:v>82.89</c:v>
                </c:pt>
                <c:pt idx="4">
                  <c:v>84.64</c:v>
                </c:pt>
              </c:numCache>
            </c:numRef>
          </c:val>
          <c:extLst>
            <c:ext xmlns:c16="http://schemas.microsoft.com/office/drawing/2014/chart" uri="{C3380CC4-5D6E-409C-BE32-E72D297353CC}">
              <c16:uniqueId val="{00000000-F6EE-4AA9-9F9F-413A19F9FB5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84.39</c:v>
                </c:pt>
              </c:numCache>
            </c:numRef>
          </c:val>
          <c:smooth val="0"/>
          <c:extLst>
            <c:ext xmlns:c16="http://schemas.microsoft.com/office/drawing/2014/chart" uri="{C3380CC4-5D6E-409C-BE32-E72D297353CC}">
              <c16:uniqueId val="{00000001-F6EE-4AA9-9F9F-413A19F9FB5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82.22</c:v>
                </c:pt>
                <c:pt idx="1">
                  <c:v>87.19</c:v>
                </c:pt>
                <c:pt idx="2">
                  <c:v>86.24</c:v>
                </c:pt>
                <c:pt idx="3">
                  <c:v>86.04</c:v>
                </c:pt>
                <c:pt idx="4">
                  <c:v>86.09</c:v>
                </c:pt>
              </c:numCache>
            </c:numRef>
          </c:val>
          <c:extLst>
            <c:ext xmlns:c16="http://schemas.microsoft.com/office/drawing/2014/chart" uri="{C3380CC4-5D6E-409C-BE32-E72D297353CC}">
              <c16:uniqueId val="{00000000-74E2-4A44-8FE9-64B877F18DFC}"/>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4E2-4A44-8FE9-64B877F18DFC}"/>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CE1-41DC-A034-CBC6612D61C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CE1-41DC-A034-CBC6612D61C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BA3-42F4-908C-78B0CC33A0B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BA3-42F4-908C-78B0CC33A0B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6DC-485E-8934-6038C3ED70B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6DC-485E-8934-6038C3ED70B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96A-4B23-859B-990E93E7D75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96A-4B23-859B-990E93E7D75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2.86</c:v>
                </c:pt>
                <c:pt idx="1">
                  <c:v>1.9</c:v>
                </c:pt>
                <c:pt idx="2">
                  <c:v>1.2</c:v>
                </c:pt>
                <c:pt idx="3">
                  <c:v>0.61</c:v>
                </c:pt>
                <c:pt idx="4" formatCode="#,##0.00;&quot;△&quot;#,##0.00">
                  <c:v>0</c:v>
                </c:pt>
              </c:numCache>
            </c:numRef>
          </c:val>
          <c:extLst>
            <c:ext xmlns:c16="http://schemas.microsoft.com/office/drawing/2014/chart" uri="{C3380CC4-5D6E-409C-BE32-E72D297353CC}">
              <c16:uniqueId val="{00000000-05B2-47F2-8FEF-205D8C3FA26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900.82</c:v>
                </c:pt>
              </c:numCache>
            </c:numRef>
          </c:val>
          <c:smooth val="0"/>
          <c:extLst>
            <c:ext xmlns:c16="http://schemas.microsoft.com/office/drawing/2014/chart" uri="{C3380CC4-5D6E-409C-BE32-E72D297353CC}">
              <c16:uniqueId val="{00000001-05B2-47F2-8FEF-205D8C3FA26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23.37</c:v>
                </c:pt>
                <c:pt idx="1">
                  <c:v>27.49</c:v>
                </c:pt>
                <c:pt idx="2">
                  <c:v>31.38</c:v>
                </c:pt>
                <c:pt idx="3">
                  <c:v>28.56</c:v>
                </c:pt>
                <c:pt idx="4">
                  <c:v>25.13</c:v>
                </c:pt>
              </c:numCache>
            </c:numRef>
          </c:val>
          <c:extLst>
            <c:ext xmlns:c16="http://schemas.microsoft.com/office/drawing/2014/chart" uri="{C3380CC4-5D6E-409C-BE32-E72D297353CC}">
              <c16:uniqueId val="{00000000-9FCB-4A4A-9AAF-0B7713E00DC6}"/>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52.94</c:v>
                </c:pt>
              </c:numCache>
            </c:numRef>
          </c:val>
          <c:smooth val="0"/>
          <c:extLst>
            <c:ext xmlns:c16="http://schemas.microsoft.com/office/drawing/2014/chart" uri="{C3380CC4-5D6E-409C-BE32-E72D297353CC}">
              <c16:uniqueId val="{00000001-9FCB-4A4A-9AAF-0B7713E00DC6}"/>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864.49</c:v>
                </c:pt>
                <c:pt idx="1">
                  <c:v>770.37</c:v>
                </c:pt>
                <c:pt idx="2">
                  <c:v>735.85</c:v>
                </c:pt>
                <c:pt idx="3">
                  <c:v>831.99</c:v>
                </c:pt>
                <c:pt idx="4">
                  <c:v>972.43</c:v>
                </c:pt>
              </c:numCache>
            </c:numRef>
          </c:val>
          <c:extLst>
            <c:ext xmlns:c16="http://schemas.microsoft.com/office/drawing/2014/chart" uri="{C3380CC4-5D6E-409C-BE32-E72D297353CC}">
              <c16:uniqueId val="{00000000-BFFD-4A09-BEEF-35261F544B48}"/>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303.27999999999997</c:v>
                </c:pt>
              </c:numCache>
            </c:numRef>
          </c:val>
          <c:smooth val="0"/>
          <c:extLst>
            <c:ext xmlns:c16="http://schemas.microsoft.com/office/drawing/2014/chart" uri="{C3380CC4-5D6E-409C-BE32-E72D297353CC}">
              <c16:uniqueId val="{00000001-BFFD-4A09-BEEF-35261F544B48}"/>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Y64" zoomScale="85" zoomScaleNormal="8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広島県　呉市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F2</v>
      </c>
      <c r="X8" s="40"/>
      <c r="Y8" s="40"/>
      <c r="Z8" s="40"/>
      <c r="AA8" s="40"/>
      <c r="AB8" s="40"/>
      <c r="AC8" s="40"/>
      <c r="AD8" s="41" t="str">
        <f>データ!$M$6</f>
        <v>非設置</v>
      </c>
      <c r="AE8" s="41"/>
      <c r="AF8" s="41"/>
      <c r="AG8" s="41"/>
      <c r="AH8" s="41"/>
      <c r="AI8" s="41"/>
      <c r="AJ8" s="41"/>
      <c r="AK8" s="3"/>
      <c r="AL8" s="42">
        <f>データ!S6</f>
        <v>209241</v>
      </c>
      <c r="AM8" s="42"/>
      <c r="AN8" s="42"/>
      <c r="AO8" s="42"/>
      <c r="AP8" s="42"/>
      <c r="AQ8" s="42"/>
      <c r="AR8" s="42"/>
      <c r="AS8" s="42"/>
      <c r="AT8" s="35">
        <f>データ!T6</f>
        <v>352.83</v>
      </c>
      <c r="AU8" s="35"/>
      <c r="AV8" s="35"/>
      <c r="AW8" s="35"/>
      <c r="AX8" s="35"/>
      <c r="AY8" s="35"/>
      <c r="AZ8" s="35"/>
      <c r="BA8" s="35"/>
      <c r="BB8" s="35">
        <f>データ!U6</f>
        <v>593.04</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1.07</v>
      </c>
      <c r="Q10" s="35"/>
      <c r="R10" s="35"/>
      <c r="S10" s="35"/>
      <c r="T10" s="35"/>
      <c r="U10" s="35"/>
      <c r="V10" s="35"/>
      <c r="W10" s="35">
        <f>データ!Q6</f>
        <v>97.68</v>
      </c>
      <c r="X10" s="35"/>
      <c r="Y10" s="35"/>
      <c r="Z10" s="35"/>
      <c r="AA10" s="35"/>
      <c r="AB10" s="35"/>
      <c r="AC10" s="35"/>
      <c r="AD10" s="42">
        <f>データ!R6</f>
        <v>3894</v>
      </c>
      <c r="AE10" s="42"/>
      <c r="AF10" s="42"/>
      <c r="AG10" s="42"/>
      <c r="AH10" s="42"/>
      <c r="AI10" s="42"/>
      <c r="AJ10" s="42"/>
      <c r="AK10" s="2"/>
      <c r="AL10" s="42">
        <f>データ!V6</f>
        <v>2220</v>
      </c>
      <c r="AM10" s="42"/>
      <c r="AN10" s="42"/>
      <c r="AO10" s="42"/>
      <c r="AP10" s="42"/>
      <c r="AQ10" s="42"/>
      <c r="AR10" s="42"/>
      <c r="AS10" s="42"/>
      <c r="AT10" s="35">
        <f>データ!W6</f>
        <v>0.7</v>
      </c>
      <c r="AU10" s="35"/>
      <c r="AV10" s="35"/>
      <c r="AW10" s="35"/>
      <c r="AX10" s="35"/>
      <c r="AY10" s="35"/>
      <c r="AZ10" s="35"/>
      <c r="BA10" s="35"/>
      <c r="BB10" s="35">
        <f>データ!X6</f>
        <v>3171.43</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117</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118</v>
      </c>
      <c r="BM47" s="62"/>
      <c r="BN47" s="62"/>
      <c r="BO47" s="62"/>
      <c r="BP47" s="62"/>
      <c r="BQ47" s="62"/>
      <c r="BR47" s="62"/>
      <c r="BS47" s="62"/>
      <c r="BT47" s="62"/>
      <c r="BU47" s="62"/>
      <c r="BV47" s="62"/>
      <c r="BW47" s="62"/>
      <c r="BX47" s="62"/>
      <c r="BY47" s="62"/>
      <c r="BZ47" s="6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119</v>
      </c>
      <c r="BM66" s="62"/>
      <c r="BN66" s="62"/>
      <c r="BO66" s="62"/>
      <c r="BP66" s="62"/>
      <c r="BQ66" s="62"/>
      <c r="BR66" s="62"/>
      <c r="BS66" s="62"/>
      <c r="BT66" s="62"/>
      <c r="BU66" s="62"/>
      <c r="BV66" s="62"/>
      <c r="BW66" s="62"/>
      <c r="BX66" s="62"/>
      <c r="BY66" s="62"/>
      <c r="BZ66" s="6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【809.19】</v>
      </c>
      <c r="I86" s="12" t="str">
        <f>データ!CA6</f>
        <v>【57.02】</v>
      </c>
      <c r="J86" s="12" t="str">
        <f>データ!CL6</f>
        <v>【273.68】</v>
      </c>
      <c r="K86" s="12" t="str">
        <f>データ!CW6</f>
        <v>【52.55】</v>
      </c>
      <c r="L86" s="12" t="str">
        <f>データ!DH6</f>
        <v>【87.30】</v>
      </c>
      <c r="M86" s="12" t="s">
        <v>44</v>
      </c>
      <c r="N86" s="12" t="s">
        <v>44</v>
      </c>
      <c r="O86" s="12" t="str">
        <f>データ!EO6</f>
        <v>【0.02】</v>
      </c>
    </row>
  </sheetData>
  <sheetProtection algorithmName="SHA-512" hashValue="gG+VxeHlAiG74E28ss7aMdJntrb1fUYdJKWT87HHPgBQNV8P2uOAQzj/EGrpd37jy4zuhU6ZEkkD2dkKT6eUsQ==" saltValue="JG5KO7p4SS2xMBf3pDbV2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342025</v>
      </c>
      <c r="D6" s="19">
        <f t="shared" si="3"/>
        <v>47</v>
      </c>
      <c r="E6" s="19">
        <f t="shared" si="3"/>
        <v>17</v>
      </c>
      <c r="F6" s="19">
        <f t="shared" si="3"/>
        <v>5</v>
      </c>
      <c r="G6" s="19">
        <f t="shared" si="3"/>
        <v>0</v>
      </c>
      <c r="H6" s="19" t="str">
        <f t="shared" si="3"/>
        <v>広島県　呉市</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1.07</v>
      </c>
      <c r="Q6" s="20">
        <f t="shared" si="3"/>
        <v>97.68</v>
      </c>
      <c r="R6" s="20">
        <f t="shared" si="3"/>
        <v>3894</v>
      </c>
      <c r="S6" s="20">
        <f t="shared" si="3"/>
        <v>209241</v>
      </c>
      <c r="T6" s="20">
        <f t="shared" si="3"/>
        <v>352.83</v>
      </c>
      <c r="U6" s="20">
        <f t="shared" si="3"/>
        <v>593.04</v>
      </c>
      <c r="V6" s="20">
        <f t="shared" si="3"/>
        <v>2220</v>
      </c>
      <c r="W6" s="20">
        <f t="shared" si="3"/>
        <v>0.7</v>
      </c>
      <c r="X6" s="20">
        <f t="shared" si="3"/>
        <v>3171.43</v>
      </c>
      <c r="Y6" s="21">
        <f>IF(Y7="",NA(),Y7)</f>
        <v>82.22</v>
      </c>
      <c r="Z6" s="21">
        <f t="shared" ref="Z6:AH6" si="4">IF(Z7="",NA(),Z7)</f>
        <v>87.19</v>
      </c>
      <c r="AA6" s="21">
        <f t="shared" si="4"/>
        <v>86.24</v>
      </c>
      <c r="AB6" s="21">
        <f t="shared" si="4"/>
        <v>86.04</v>
      </c>
      <c r="AC6" s="21">
        <f t="shared" si="4"/>
        <v>86.09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2.86</v>
      </c>
      <c r="BG6" s="21">
        <f t="shared" ref="BG6:BO6" si="7">IF(BG7="",NA(),BG7)</f>
        <v>1.9</v>
      </c>
      <c r="BH6" s="21">
        <f t="shared" si="7"/>
        <v>1.2</v>
      </c>
      <c r="BI6" s="21">
        <f t="shared" si="7"/>
        <v>0.61</v>
      </c>
      <c r="BJ6" s="20">
        <f>IF(BJ7="",NA(),BJ7)</f>
        <v>0</v>
      </c>
      <c r="BK6" s="21">
        <f t="shared" si="7"/>
        <v>789.46</v>
      </c>
      <c r="BL6" s="21">
        <f t="shared" si="7"/>
        <v>826.83</v>
      </c>
      <c r="BM6" s="21">
        <f t="shared" si="7"/>
        <v>867.83</v>
      </c>
      <c r="BN6" s="21">
        <f t="shared" si="7"/>
        <v>791.76</v>
      </c>
      <c r="BO6" s="21">
        <f t="shared" si="7"/>
        <v>900.82</v>
      </c>
      <c r="BP6" s="20" t="str">
        <f>IF(BP7="","",IF(BP7="-","【-】","【"&amp;SUBSTITUTE(TEXT(BP7,"#,##0.00"),"-","△")&amp;"】"))</f>
        <v>【809.19】</v>
      </c>
      <c r="BQ6" s="21">
        <f>IF(BQ7="",NA(),BQ7)</f>
        <v>23.37</v>
      </c>
      <c r="BR6" s="21">
        <f t="shared" ref="BR6:BZ6" si="8">IF(BR7="",NA(),BR7)</f>
        <v>27.49</v>
      </c>
      <c r="BS6" s="21">
        <f t="shared" si="8"/>
        <v>31.38</v>
      </c>
      <c r="BT6" s="21">
        <f t="shared" si="8"/>
        <v>28.56</v>
      </c>
      <c r="BU6" s="21">
        <f t="shared" si="8"/>
        <v>25.13</v>
      </c>
      <c r="BV6" s="21">
        <f t="shared" si="8"/>
        <v>57.77</v>
      </c>
      <c r="BW6" s="21">
        <f t="shared" si="8"/>
        <v>57.31</v>
      </c>
      <c r="BX6" s="21">
        <f t="shared" si="8"/>
        <v>57.08</v>
      </c>
      <c r="BY6" s="21">
        <f t="shared" si="8"/>
        <v>56.26</v>
      </c>
      <c r="BZ6" s="21">
        <f t="shared" si="8"/>
        <v>52.94</v>
      </c>
      <c r="CA6" s="20" t="str">
        <f>IF(CA7="","",IF(CA7="-","【-】","【"&amp;SUBSTITUTE(TEXT(CA7,"#,##0.00"),"-","△")&amp;"】"))</f>
        <v>【57.02】</v>
      </c>
      <c r="CB6" s="21">
        <f>IF(CB7="",NA(),CB7)</f>
        <v>864.49</v>
      </c>
      <c r="CC6" s="21">
        <f t="shared" ref="CC6:CK6" si="9">IF(CC7="",NA(),CC7)</f>
        <v>770.37</v>
      </c>
      <c r="CD6" s="21">
        <f t="shared" si="9"/>
        <v>735.85</v>
      </c>
      <c r="CE6" s="21">
        <f t="shared" si="9"/>
        <v>831.99</v>
      </c>
      <c r="CF6" s="21">
        <f t="shared" si="9"/>
        <v>972.43</v>
      </c>
      <c r="CG6" s="21">
        <f t="shared" si="9"/>
        <v>274.35000000000002</v>
      </c>
      <c r="CH6" s="21">
        <f t="shared" si="9"/>
        <v>273.52</v>
      </c>
      <c r="CI6" s="21">
        <f t="shared" si="9"/>
        <v>274.99</v>
      </c>
      <c r="CJ6" s="21">
        <f t="shared" si="9"/>
        <v>282.08999999999997</v>
      </c>
      <c r="CK6" s="21">
        <f t="shared" si="9"/>
        <v>303.27999999999997</v>
      </c>
      <c r="CL6" s="20" t="str">
        <f>IF(CL7="","",IF(CL7="-","【-】","【"&amp;SUBSTITUTE(TEXT(CL7,"#,##0.00"),"-","△")&amp;"】"))</f>
        <v>【273.68】</v>
      </c>
      <c r="CM6" s="21">
        <f>IF(CM7="",NA(),CM7)</f>
        <v>26.86</v>
      </c>
      <c r="CN6" s="21">
        <f t="shared" ref="CN6:CV6" si="10">IF(CN7="",NA(),CN7)</f>
        <v>26.86</v>
      </c>
      <c r="CO6" s="21">
        <f t="shared" si="10"/>
        <v>26.86</v>
      </c>
      <c r="CP6" s="21">
        <f t="shared" si="10"/>
        <v>26.86</v>
      </c>
      <c r="CQ6" s="21">
        <f t="shared" si="10"/>
        <v>26.86</v>
      </c>
      <c r="CR6" s="21">
        <f t="shared" si="10"/>
        <v>50.68</v>
      </c>
      <c r="CS6" s="21">
        <f t="shared" si="10"/>
        <v>50.14</v>
      </c>
      <c r="CT6" s="21">
        <f t="shared" si="10"/>
        <v>54.83</v>
      </c>
      <c r="CU6" s="21">
        <f t="shared" si="10"/>
        <v>66.53</v>
      </c>
      <c r="CV6" s="21">
        <f t="shared" si="10"/>
        <v>52.35</v>
      </c>
      <c r="CW6" s="20" t="str">
        <f>IF(CW7="","",IF(CW7="-","【-】","【"&amp;SUBSTITUTE(TEXT(CW7,"#,##0.00"),"-","△")&amp;"】"))</f>
        <v>【52.55】</v>
      </c>
      <c r="CX6" s="21">
        <f>IF(CX7="",NA(),CX7)</f>
        <v>78.010000000000005</v>
      </c>
      <c r="CY6" s="21">
        <f t="shared" ref="CY6:DG6" si="11">IF(CY7="",NA(),CY7)</f>
        <v>80.44</v>
      </c>
      <c r="CZ6" s="21">
        <f t="shared" si="11"/>
        <v>81.459999999999994</v>
      </c>
      <c r="DA6" s="21">
        <f t="shared" si="11"/>
        <v>82.89</v>
      </c>
      <c r="DB6" s="21">
        <f t="shared" si="11"/>
        <v>84.64</v>
      </c>
      <c r="DC6" s="21">
        <f t="shared" si="11"/>
        <v>84.86</v>
      </c>
      <c r="DD6" s="21">
        <f t="shared" si="11"/>
        <v>84.98</v>
      </c>
      <c r="DE6" s="21">
        <f t="shared" si="11"/>
        <v>84.7</v>
      </c>
      <c r="DF6" s="21">
        <f t="shared" si="11"/>
        <v>84.67</v>
      </c>
      <c r="DG6" s="21">
        <f t="shared" si="11"/>
        <v>84.39</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0.03</v>
      </c>
      <c r="EO6" s="20" t="str">
        <f>IF(EO7="","",IF(EO7="-","【-】","【"&amp;SUBSTITUTE(TEXT(EO7,"#,##0.00"),"-","△")&amp;"】"))</f>
        <v>【0.02】</v>
      </c>
    </row>
    <row r="7" spans="1:145" s="22" customFormat="1" x14ac:dyDescent="0.15">
      <c r="A7" s="14"/>
      <c r="B7" s="23">
        <v>2022</v>
      </c>
      <c r="C7" s="23">
        <v>342025</v>
      </c>
      <c r="D7" s="23">
        <v>47</v>
      </c>
      <c r="E7" s="23">
        <v>17</v>
      </c>
      <c r="F7" s="23">
        <v>5</v>
      </c>
      <c r="G7" s="23">
        <v>0</v>
      </c>
      <c r="H7" s="23" t="s">
        <v>98</v>
      </c>
      <c r="I7" s="23" t="s">
        <v>99</v>
      </c>
      <c r="J7" s="23" t="s">
        <v>100</v>
      </c>
      <c r="K7" s="23" t="s">
        <v>101</v>
      </c>
      <c r="L7" s="23" t="s">
        <v>102</v>
      </c>
      <c r="M7" s="23" t="s">
        <v>103</v>
      </c>
      <c r="N7" s="24" t="s">
        <v>104</v>
      </c>
      <c r="O7" s="24" t="s">
        <v>105</v>
      </c>
      <c r="P7" s="24">
        <v>1.07</v>
      </c>
      <c r="Q7" s="24">
        <v>97.68</v>
      </c>
      <c r="R7" s="24">
        <v>3894</v>
      </c>
      <c r="S7" s="24">
        <v>209241</v>
      </c>
      <c r="T7" s="24">
        <v>352.83</v>
      </c>
      <c r="U7" s="24">
        <v>593.04</v>
      </c>
      <c r="V7" s="24">
        <v>2220</v>
      </c>
      <c r="W7" s="24">
        <v>0.7</v>
      </c>
      <c r="X7" s="24">
        <v>3171.43</v>
      </c>
      <c r="Y7" s="24">
        <v>82.22</v>
      </c>
      <c r="Z7" s="24">
        <v>87.19</v>
      </c>
      <c r="AA7" s="24">
        <v>86.24</v>
      </c>
      <c r="AB7" s="24">
        <v>86.04</v>
      </c>
      <c r="AC7" s="24">
        <v>86.09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2.86</v>
      </c>
      <c r="BG7" s="24">
        <v>1.9</v>
      </c>
      <c r="BH7" s="24">
        <v>1.2</v>
      </c>
      <c r="BI7" s="24">
        <v>0.61</v>
      </c>
      <c r="BJ7" s="24">
        <v>0</v>
      </c>
      <c r="BK7" s="24">
        <v>789.46</v>
      </c>
      <c r="BL7" s="24">
        <v>826.83</v>
      </c>
      <c r="BM7" s="24">
        <v>867.83</v>
      </c>
      <c r="BN7" s="24">
        <v>791.76</v>
      </c>
      <c r="BO7" s="24">
        <v>900.82</v>
      </c>
      <c r="BP7" s="24">
        <v>809.19</v>
      </c>
      <c r="BQ7" s="24">
        <v>23.37</v>
      </c>
      <c r="BR7" s="24">
        <v>27.49</v>
      </c>
      <c r="BS7" s="24">
        <v>31.38</v>
      </c>
      <c r="BT7" s="24">
        <v>28.56</v>
      </c>
      <c r="BU7" s="24">
        <v>25.13</v>
      </c>
      <c r="BV7" s="24">
        <v>57.77</v>
      </c>
      <c r="BW7" s="24">
        <v>57.31</v>
      </c>
      <c r="BX7" s="24">
        <v>57.08</v>
      </c>
      <c r="BY7" s="24">
        <v>56.26</v>
      </c>
      <c r="BZ7" s="24">
        <v>52.94</v>
      </c>
      <c r="CA7" s="24">
        <v>57.02</v>
      </c>
      <c r="CB7" s="24">
        <v>864.49</v>
      </c>
      <c r="CC7" s="24">
        <v>770.37</v>
      </c>
      <c r="CD7" s="24">
        <v>735.85</v>
      </c>
      <c r="CE7" s="24">
        <v>831.99</v>
      </c>
      <c r="CF7" s="24">
        <v>972.43</v>
      </c>
      <c r="CG7" s="24">
        <v>274.35000000000002</v>
      </c>
      <c r="CH7" s="24">
        <v>273.52</v>
      </c>
      <c r="CI7" s="24">
        <v>274.99</v>
      </c>
      <c r="CJ7" s="24">
        <v>282.08999999999997</v>
      </c>
      <c r="CK7" s="24">
        <v>303.27999999999997</v>
      </c>
      <c r="CL7" s="24">
        <v>273.68</v>
      </c>
      <c r="CM7" s="24">
        <v>26.86</v>
      </c>
      <c r="CN7" s="24">
        <v>26.86</v>
      </c>
      <c r="CO7" s="24">
        <v>26.86</v>
      </c>
      <c r="CP7" s="24">
        <v>26.86</v>
      </c>
      <c r="CQ7" s="24">
        <v>26.86</v>
      </c>
      <c r="CR7" s="24">
        <v>50.68</v>
      </c>
      <c r="CS7" s="24">
        <v>50.14</v>
      </c>
      <c r="CT7" s="24">
        <v>54.83</v>
      </c>
      <c r="CU7" s="24">
        <v>66.53</v>
      </c>
      <c r="CV7" s="24">
        <v>52.35</v>
      </c>
      <c r="CW7" s="24">
        <v>52.55</v>
      </c>
      <c r="CX7" s="24">
        <v>78.010000000000005</v>
      </c>
      <c r="CY7" s="24">
        <v>80.44</v>
      </c>
      <c r="CZ7" s="24">
        <v>81.459999999999994</v>
      </c>
      <c r="DA7" s="24">
        <v>82.89</v>
      </c>
      <c r="DB7" s="24">
        <v>84.64</v>
      </c>
      <c r="DC7" s="24">
        <v>84.86</v>
      </c>
      <c r="DD7" s="24">
        <v>84.98</v>
      </c>
      <c r="DE7" s="24">
        <v>84.7</v>
      </c>
      <c r="DF7" s="24">
        <v>84.67</v>
      </c>
      <c r="DG7" s="24">
        <v>84.39</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0.25</v>
      </c>
      <c r="EM7" s="24">
        <v>0.05</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115</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2023-12-12T02:55:26Z</dcterms:created>
  <dcterms:modified xsi:type="dcterms:W3CDTF">2024-02-06T04:52:50Z</dcterms:modified>
  <cp:category/>
</cp:coreProperties>
</file>