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6\財政\財務課共有\県照会\R5県関係等照会回答\060117    【2月5日〆】公営企業に係る経営比較分析表（令和４年度決算）の分析等について（依頼）\２　各課照会_回答\２　回答\(2)水道事業（上下水道）‗上下水道局\"/>
    </mc:Choice>
  </mc:AlternateContent>
  <workbookProtection workbookAlgorithmName="SHA-512" workbookHashValue="tHWWfh5axllWzmrU2TkUnAtWg+lyFrszhRB4hjqum9F+J1+5hsocqFOB0BDVz0hC08nXN/l1M4DxELn8Bmzj3g==" workbookSaltValue="tYZbTjmJuhj+Al6E0+z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<sst xmlns="http://schemas.openxmlformats.org/spreadsheetml/2006/main" count="228" uniqueCount="113">
  <si>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</si>
  <si>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</si>
  <si>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</si>
  <si>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</si>
  <si>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</si>
  <si>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</si>
  <si>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</si>
  <si>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</si>
  <si>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</si>
  <si>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</si>
  <si>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</si>
  <si>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</si>
  <si>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</si>
  <si>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</si>
  <si>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</si>
  <si>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</si>
  <si>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</si>
  <si>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</si>
  <si>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</si>
  <si>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</si>
  <si>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</si>
  <si>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</si>
  <si>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</si>
  <si>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</si>
  <si>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</si>
  <si>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</si>
  <si>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</si>
  <si>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</si>
  <si>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</si>
  <si>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</si>
  <si>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</si>
  <si>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</si>
  <si>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</si>
  <si>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</si>
  <si>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</si>
  <si>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</si>
  <si>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</si>
  <si>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</si>
  <si>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</si>
  <si>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</si>
  <si>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</si>
  <si>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</si>
  <si>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</si>
  <si>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</si>
  <si>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</si>
  <si>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</si>
  <si>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</si>
  <si>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</si>
  <si>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</si>
  <si>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</si>
  <si>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</si>
  <si>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</si>
  <si>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</si>
  <si>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</si>
  <si>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</si>
  <si>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</si>
  <si>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</si>
  <si>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</si>
  <si>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</si>
  <si>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</si>
  <si>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</si>
  <si>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</si>
  <si>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</si>
  <si>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</si>
  <si>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</si>
  <si>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</si>
  <si>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</si>
  <si>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</si>
  <si>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</si>
  <si>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</si>
  <si>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</si>
  <si>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</si>
  <si>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</si>
  <si>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</si>
  <si>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</si>
  <si>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</si>
  <si>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</si>
  <si>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</si>
  <si>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</si>
  <si>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</si>
  <si>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</si>
  <si>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</si>
  <si>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</si>
  <si>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</si>
  <si>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</si>
  <si>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</si>
  <si>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</si>
  <si>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</si>
  <si>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</si>
  <si>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</si>
  <si>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</si>
  <si>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</si>
  <si>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</si>
  <si>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</si>
  <si>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</si>
  <si>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</si>
  <si>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</si>
  <si>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</si>
  <si>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</si>
  <si>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</si>
  <si>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</si>
  <si>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</si>
  <si>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</si>
  <si>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</si>
  <si>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</si>
  <si>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</si>
  <si>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</si>
  <si>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</si>
  <si>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</si>
  <si>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</si>
  <si>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②管路経年化率及び③管路更新率をそれぞれ類似団体・全国平均と比較したところ、①は下回っているものの、②は大幅に上回っている。これは、昭和40年代から50年代初頭にかけて整備した管路が近年更新時期を迎えているため、管路を中心とした資産全体の老朽化が年々大きく進んでいることを示している。一方③は、前年度と比べて減少し、1％を下回っている。これは、管路更新は引き続き計画的に行っているが、今年度は施設の更新を重点的に行ったためである。今後も、アセットマネジメントによる管路更新計画に基づき長期的な視点から適正に施工することにより事業費を平準化し、③管路更新率の安定化と高率化を図るとともに①及び②の低減化に努める。</t>
    <phoneticPr fontId="4"/>
  </si>
  <si>
    <t>　分析の結果、年度別・類似団体・全国平均と比較した場合、一部に劣っている項目が見受けられるものの、全体としては健全な経営状況が維持されているものと考える。しかしながら、今後については、不安定な社会情勢の中、人口減少や水需要の減少傾向が予想され、収益の大きな増加の期待は難しく、物価高騰による維持費の増加も懸念される。また、老朽化した配水施設や管路の更新、耐震化対策など、既存設備の更新整備等に多額の投資が必要となり、更なる経費の節減や経営改善に向けた取り組みが必要となる。引き続き、令和３年度策定の「尾道市上下水道事業ビジョン」に基づき、コスト意識に徹した経費節減と慎重かつ効率的な事業経営、適正規模の施設更新に取り組み、安全で良質な水の安定供給に努める。</t>
    <phoneticPr fontId="4"/>
  </si>
  <si>
    <t>　　本市では、90％以上を県受水に依存しているためコストが割高となり、⑥給水原価が類似団体・全国平均を大きく上回り、厳しい業務運営を求められる。また、前年度から続くコロナ禍における巣篭もり需要の反動による給水収益の減少、物価高騰による維持管理費の増加により①経常収支比率、⑤料金回収率がともに減少した。しかしながら、100％超を維持するとともに、②累積欠損金比率は0％となっており、健全な経営状況にある。③流動比率については、類似団体をやや下回っているが、これは流動負債において工事代金等の未払金が増加したためであり、現金を中心とする流動資産の減少によるものではない。④企業債残高対給水収益比率については、類似団体・全国平均を大きく下回っている。これら③④から、債務残高が少なく、支払能力を十分確保できているといえる。⑧有収率については、年度別の比較において安定しているとともに、類似団体・全国平均を大きく上回っている。一方⑦施設利用率については、経年で比較して最も低い数値となり、類似団体と比較しても下回ったことから、配水量の減少傾向が続く中で、施設の一部が適正に利用されていないことが認められる。今後、現状の指標の数値を維持するためには、施設更新時に適正な需要予測に基づいた規模とする必要が出てくる。また、さらなる経常収支比率の向上を目指し、現在より健全性・効率性に優れた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</si>
</sst>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1.43</c:v>
                </c:pt>
                <c:pt idx="1">
                  <c:v>1.22</c:v>
                </c:pt>
                <c:pt idx="2">
                  <c:v>1.28</c:v>
                </c:pt>
                <c:pt idx="3">
                  <c:v>1.24</c:v>
                </c:pt>
                <c:pt idx="4">
                  <c:v>0.89</c:v>
                </c:pt>
              </c:numCache>
            </c:numRef>
          </c:val>
          <c:extLst>
            <c:ext xmlns:c16="http://schemas.microsoft.com/office/drawing/2014/chart" uri="{C3380CC4-5D6E-409C-BE32-E72D297353CC}">
              <c16:uniqueId val="{00000000-2FB1-48AE-BD5C-51627E60DA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2FB1-48AE-BD5C-51627E60DA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63.08</c:v>
                </c:pt>
                <c:pt idx="1">
                  <c:v>63.84</c:v>
                </c:pt>
                <c:pt idx="2">
                  <c:v>64.34</c:v>
                </c:pt>
                <c:pt idx="3">
                  <c:v>62.02</c:v>
                </c:pt>
                <c:pt idx="4">
                  <c:v>61.28</c:v>
                </c:pt>
              </c:numCache>
            </c:numRef>
          </c:val>
          <c:extLst>
            <c:ext xmlns:c16="http://schemas.microsoft.com/office/drawing/2014/chart" uri="{C3380CC4-5D6E-409C-BE32-E72D297353CC}">
              <c16:uniqueId val="{00000000-A107-42F8-8316-0F158C0DAB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107-42F8-8316-0F158C0DAB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95.06</c:v>
                </c:pt>
                <c:pt idx="1">
                  <c:v>94.41</c:v>
                </c:pt>
                <c:pt idx="2">
                  <c:v>94.43</c:v>
                </c:pt>
                <c:pt idx="3">
                  <c:v>94.47</c:v>
                </c:pt>
                <c:pt idx="4">
                  <c:v>94.08</c:v>
                </c:pt>
              </c:numCache>
            </c:numRef>
          </c:val>
          <c:extLst>
            <c:ext xmlns:c16="http://schemas.microsoft.com/office/drawing/2014/chart" uri="{C3380CC4-5D6E-409C-BE32-E72D297353CC}">
              <c16:uniqueId val="{00000000-8A3F-4F0B-99A9-D65B2062B3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8A3F-4F0B-99A9-D65B2062B3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108.14</c:v>
                </c:pt>
                <c:pt idx="1">
                  <c:v>107.43</c:v>
                </c:pt>
                <c:pt idx="2">
                  <c:v>109.96</c:v>
                </c:pt>
                <c:pt idx="3">
                  <c:v>105.97</c:v>
                </c:pt>
                <c:pt idx="4">
                  <c:v>103.91</c:v>
                </c:pt>
              </c:numCache>
            </c:numRef>
          </c:val>
          <c:extLst>
            <c:ext xmlns:c16="http://schemas.microsoft.com/office/drawing/2014/chart" uri="{C3380CC4-5D6E-409C-BE32-E72D297353CC}">
              <c16:uniqueId val="{00000000-C3FE-4C68-AF3F-75182AA101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C3FE-4C68-AF3F-75182AA101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45.72</c:v>
                </c:pt>
                <c:pt idx="1">
                  <c:v>46.57</c:v>
                </c:pt>
                <c:pt idx="2">
                  <c:v>46.77</c:v>
                </c:pt>
                <c:pt idx="3">
                  <c:v>47.08</c:v>
                </c:pt>
                <c:pt idx="4">
                  <c:v>47.59</c:v>
                </c:pt>
              </c:numCache>
            </c:numRef>
          </c:val>
          <c:extLst>
            <c:ext xmlns:c16="http://schemas.microsoft.com/office/drawing/2014/chart" uri="{C3380CC4-5D6E-409C-BE32-E72D297353CC}">
              <c16:uniqueId val="{00000000-6FF4-4756-9CF4-3A92FE9723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6FF4-4756-9CF4-3A92FE9723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31.09</c:v>
                </c:pt>
                <c:pt idx="1">
                  <c:v>32.75</c:v>
                </c:pt>
                <c:pt idx="2">
                  <c:v>32.83</c:v>
                </c:pt>
                <c:pt idx="3">
                  <c:v>32.369999999999997</c:v>
                </c:pt>
                <c:pt idx="4">
                  <c:v>33.409999999999997</c:v>
                </c:pt>
              </c:numCache>
            </c:numRef>
          </c:val>
          <c:extLst>
            <c:ext xmlns:c16="http://schemas.microsoft.com/office/drawing/2014/chart" uri="{C3380CC4-5D6E-409C-BE32-E72D297353CC}">
              <c16:uniqueId val="{00000000-B0B5-4CB7-9773-53A5915916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B0B5-4CB7-9773-53A5915916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8-42F3-B3BF-8F6A67DD88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7B28-42F3-B3BF-8F6A67DD88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396.02</c:v>
                </c:pt>
                <c:pt idx="1">
                  <c:v>452.38</c:v>
                </c:pt>
                <c:pt idx="2">
                  <c:v>415.9</c:v>
                </c:pt>
                <c:pt idx="3">
                  <c:v>394.54</c:v>
                </c:pt>
                <c:pt idx="4">
                  <c:v>358.57</c:v>
                </c:pt>
              </c:numCache>
            </c:numRef>
          </c:val>
          <c:extLst>
            <c:ext xmlns:c16="http://schemas.microsoft.com/office/drawing/2014/chart" uri="{C3380CC4-5D6E-409C-BE32-E72D297353CC}">
              <c16:uniqueId val="{00000000-E70B-4E21-970F-4D17B70010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E70B-4E21-970F-4D17B70010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147.63</c:v>
                </c:pt>
                <c:pt idx="1">
                  <c:v>141.63</c:v>
                </c:pt>
                <c:pt idx="2">
                  <c:v>137.75</c:v>
                </c:pt>
                <c:pt idx="3">
                  <c:v>144.46</c:v>
                </c:pt>
                <c:pt idx="4">
                  <c:v>149.97</c:v>
                </c:pt>
              </c:numCache>
            </c:numRef>
          </c:val>
          <c:extLst>
            <c:ext xmlns:c16="http://schemas.microsoft.com/office/drawing/2014/chart" uri="{C3380CC4-5D6E-409C-BE32-E72D297353CC}">
              <c16:uniqueId val="{00000000-78CA-425A-92DD-0F0733C4AE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78CA-425A-92DD-0F0733C4AE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105.51</c:v>
                </c:pt>
                <c:pt idx="1">
                  <c:v>104.99</c:v>
                </c:pt>
                <c:pt idx="2">
                  <c:v>108.05</c:v>
                </c:pt>
                <c:pt idx="3">
                  <c:v>103.97</c:v>
                </c:pt>
                <c:pt idx="4">
                  <c:v>101.59</c:v>
                </c:pt>
              </c:numCache>
            </c:numRef>
          </c:val>
          <c:extLst>
            <c:ext xmlns:c16="http://schemas.microsoft.com/office/drawing/2014/chart" uri="{C3380CC4-5D6E-409C-BE32-E72D297353CC}">
              <c16:uniqueId val="{00000000-6EAB-4D85-8A01-6100687D53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6EAB-4D85-8A01-6100687D53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233.01</c:v>
                </c:pt>
                <c:pt idx="1">
                  <c:v>237.95</c:v>
                </c:pt>
                <c:pt idx="2">
                  <c:v>231.54</c:v>
                </c:pt>
                <c:pt idx="3">
                  <c:v>237.64</c:v>
                </c:pt>
                <c:pt idx="4">
                  <c:v>243.18</c:v>
                </c:pt>
              </c:numCache>
            </c:numRef>
          </c:val>
          <c:extLst>
            <c:ext xmlns:c16="http://schemas.microsoft.com/office/drawing/2014/chart" uri="{C3380CC4-5D6E-409C-BE32-E72D297353CC}">
              <c16:uniqueId val="{00000000-A2BC-4FF8-9141-B4AA78EE76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2BC-4FF8-9141-B4AA78EE76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尾道市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130007</v>
      </c>
      <c r="AM8" s="66"/>
      <c r="AN8" s="66"/>
      <c r="AO8" s="66"/>
      <c r="AP8" s="66"/>
      <c r="AQ8" s="66"/>
      <c r="AR8" s="66"/>
      <c r="AS8" s="66"/>
      <c r="AT8" s="37">
        <f>データ!$S$6</f>
        <v>284.88</v>
      </c>
      <c r="AU8" s="38"/>
      <c r="AV8" s="38"/>
      <c r="AW8" s="38"/>
      <c r="AX8" s="38"/>
      <c r="AY8" s="38"/>
      <c r="AZ8" s="38"/>
      <c r="BA8" s="38"/>
      <c r="BB8" s="55">
        <f>データ!$T$6</f>
        <v>456.36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79.349999999999994</v>
      </c>
      <c r="J10" s="38"/>
      <c r="K10" s="38"/>
      <c r="L10" s="38"/>
      <c r="M10" s="38"/>
      <c r="N10" s="38"/>
      <c r="O10" s="65"/>
      <c r="P10" s="55">
        <f>データ!$P$6</f>
        <v>93.4</v>
      </c>
      <c r="Q10" s="55"/>
      <c r="R10" s="55"/>
      <c r="S10" s="55"/>
      <c r="T10" s="55"/>
      <c r="U10" s="55"/>
      <c r="V10" s="55"/>
      <c r="W10" s="66">
        <f>データ!$Q$6</f>
        <v>4169</v>
      </c>
      <c r="X10" s="66"/>
      <c r="Y10" s="66"/>
      <c r="Z10" s="66"/>
      <c r="AA10" s="66"/>
      <c r="AB10" s="66"/>
      <c r="AC10" s="66"/>
      <c r="AD10" s="2"/>
      <c r="AE10" s="2"/>
      <c r="AF10" s="2"/>
      <c r="AG10" s="2"/>
      <c r="AH10" s="2"/>
      <c r="AI10" s="2"/>
      <c r="AJ10" s="2"/>
      <c r="AK10" s="2"/>
      <c r="AL10" s="66">
        <f>データ!$U$6</f>
        <v>120779</v>
      </c>
      <c r="AM10" s="66"/>
      <c r="AN10" s="66"/>
      <c r="AO10" s="66"/>
      <c r="AP10" s="66"/>
      <c r="AQ10" s="66"/>
      <c r="AR10" s="66"/>
      <c r="AS10" s="66"/>
      <c r="AT10" s="37">
        <f>データ!$V$6</f>
        <v>123.03</v>
      </c>
      <c r="AU10" s="38"/>
      <c r="AV10" s="38"/>
      <c r="AW10" s="38"/>
      <c r="AX10" s="38"/>
      <c r="AY10" s="38"/>
      <c r="AZ10" s="38"/>
      <c r="BA10" s="38"/>
      <c r="BB10" s="55">
        <f>データ!$W$6</f>
        <v>981.7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b9eZR5C/d0tKU0DDszl//E3UAN78VXOzTysYmpyDE/w9vXMo3IbJ5Wh/RhL510VzP+wBlDwhPi22wPcNXHNfg==" saltValue="pp9y9HIqtTcP+a1g+QZ0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342050</v>
      </c>
      <c r="D6" s="20">
        <f t="shared" si="3"/>
        <v>46</v>
      </c>
      <c r="E6" s="20">
        <f t="shared" si="3"/>
        <v>1</v>
      </c>
      <c r="F6" s="20">
        <f t="shared" si="3"/>
        <v>0</v>
      </c>
      <c r="G6" s="20">
        <f t="shared" si="3"/>
        <v>1</v>
      </c>
      <c r="H6" s="20" t="str">
        <f t="shared" si="3"/>
        <v>広島県　尾道市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79.349999999999994</v>
      </c>
      <c r="P6" s="21">
        <f t="shared" si="3"/>
        <v>93.4</v>
      </c>
      <c r="Q6" s="21">
        <f t="shared" si="3"/>
        <v>4169</v>
      </c>
      <c r="R6" s="21">
        <f t="shared" si="3"/>
        <v>130007</v>
      </c>
      <c r="S6" s="21">
        <f t="shared" si="3"/>
        <v>284.88</v>
      </c>
      <c r="T6" s="21">
        <f t="shared" si="3"/>
        <v>456.36</v>
      </c>
      <c r="U6" s="21">
        <f t="shared" si="3"/>
        <v>120779</v>
      </c>
      <c r="V6" s="21">
        <f t="shared" si="3"/>
        <v>123.03</v>
      </c>
      <c r="W6" s="21">
        <f t="shared" si="3"/>
        <v>981.7</v>
      </c>
      <c r="X6" s="22">
        <f>IF(X7="",NA(),X7)</f>
        <v>108.14</v>
      </c>
      <c r="Y6" s="22">
        <f t="shared" ref="Y6:AG6" si="4">IF(Y7="",NA(),Y7)</f>
        <v>107.43</v>
      </c>
      <c r="Z6" s="22">
        <f t="shared" si="4"/>
        <v>109.96</v>
      </c>
      <c r="AA6" s="22">
        <f t="shared" si="4"/>
        <v>105.97</v>
      </c>
      <c r="AB6" s="22">
        <f t="shared" si="4"/>
        <v>103.91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396.02</v>
      </c>
      <c r="AU6" s="22">
        <f t="shared" ref="AU6:BC6" si="6">IF(AU7="",NA(),AU7)</f>
        <v>452.38</v>
      </c>
      <c r="AV6" s="22">
        <f t="shared" si="6"/>
        <v>415.9</v>
      </c>
      <c r="AW6" s="22">
        <f t="shared" si="6"/>
        <v>394.54</v>
      </c>
      <c r="AX6" s="22">
        <f t="shared" si="6"/>
        <v>358.57</v>
      </c>
      <c r="AY6" s="22">
        <f t="shared" si="6"/>
        <v>335.6</v>
      </c>
      <c r="AZ6" s="22">
        <f t="shared" si="6"/>
        <v>358.91</v>
      </c>
      <c r="BA6" s="22">
        <f t="shared" si="6"/>
        <v>360.96</v>
      </c>
      <c r="BB6" s="22">
        <f t="shared" si="6"/>
        <v>351.29</v>
      </c>
      <c r="BC6" s="22">
        <f t="shared" si="6"/>
        <v>364.24</v>
      </c>
      <c r="BD6" s="21" t="str">
        <f>IF(BD7="","",IF(BD7="-","【-】","【"&amp;SUBSTITUTE(TEXT(BD7,"#,##0.00"),"-","△")&amp;"】"))</f>
        <v>【252.29】</v>
      </c>
      <c r="BE6" s="22">
        <f>IF(BE7="",NA(),BE7)</f>
        <v>147.63</v>
      </c>
      <c r="BF6" s="22">
        <f t="shared" ref="BF6:BN6" si="7">IF(BF7="",NA(),BF7)</f>
        <v>141.63</v>
      </c>
      <c r="BG6" s="22">
        <f t="shared" si="7"/>
        <v>137.75</v>
      </c>
      <c r="BH6" s="22">
        <f t="shared" si="7"/>
        <v>144.46</v>
      </c>
      <c r="BI6" s="22">
        <f t="shared" si="7"/>
        <v>149.97</v>
      </c>
      <c r="BJ6" s="22">
        <f t="shared" si="7"/>
        <v>258.26</v>
      </c>
      <c r="BK6" s="22">
        <f t="shared" si="7"/>
        <v>247.27</v>
      </c>
      <c r="BL6" s="22">
        <f t="shared" si="7"/>
        <v>239.18</v>
      </c>
      <c r="BM6" s="22">
        <f t="shared" si="7"/>
        <v>236.29</v>
      </c>
      <c r="BN6" s="22">
        <f t="shared" si="7"/>
        <v>238.77</v>
      </c>
      <c r="BO6" s="21" t="str">
        <f>IF(BO7="","",IF(BO7="-","【-】","【"&amp;SUBSTITUTE(TEXT(BO7,"#,##0.00"),"-","△")&amp;"】"))</f>
        <v>【268.07】</v>
      </c>
      <c r="BP6" s="22">
        <f>IF(BP7="",NA(),BP7)</f>
        <v>105.51</v>
      </c>
      <c r="BQ6" s="22">
        <f t="shared" ref="BQ6:BY6" si="8">IF(BQ7="",NA(),BQ7)</f>
        <v>104.99</v>
      </c>
      <c r="BR6" s="22">
        <f t="shared" si="8"/>
        <v>108.05</v>
      </c>
      <c r="BS6" s="22">
        <f t="shared" si="8"/>
        <v>103.97</v>
      </c>
      <c r="BT6" s="22">
        <f t="shared" si="8"/>
        <v>101.59</v>
      </c>
      <c r="BU6" s="22">
        <f t="shared" si="8"/>
        <v>106.07</v>
      </c>
      <c r="BV6" s="22">
        <f t="shared" si="8"/>
        <v>105.34</v>
      </c>
      <c r="BW6" s="22">
        <f t="shared" si="8"/>
        <v>101.89</v>
      </c>
      <c r="BX6" s="22">
        <f t="shared" si="8"/>
        <v>104.33</v>
      </c>
      <c r="BY6" s="22">
        <f t="shared" si="8"/>
        <v>98.85</v>
      </c>
      <c r="BZ6" s="21" t="str">
        <f>IF(BZ7="","",IF(BZ7="-","【-】","【"&amp;SUBSTITUTE(TEXT(BZ7,"#,##0.00"),"-","△")&amp;"】"))</f>
        <v>【97.47】</v>
      </c>
      <c r="CA6" s="22">
        <f>IF(CA7="",NA(),CA7)</f>
        <v>233.01</v>
      </c>
      <c r="CB6" s="22">
        <f t="shared" ref="CB6:CJ6" si="9">IF(CB7="",NA(),CB7)</f>
        <v>237.95</v>
      </c>
      <c r="CC6" s="22">
        <f t="shared" si="9"/>
        <v>231.54</v>
      </c>
      <c r="CD6" s="22">
        <f t="shared" si="9"/>
        <v>237.64</v>
      </c>
      <c r="CE6" s="22">
        <f t="shared" si="9"/>
        <v>243.18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63.08</v>
      </c>
      <c r="CM6" s="22">
        <f t="shared" ref="CM6:CU6" si="10">IF(CM7="",NA(),CM7)</f>
        <v>63.84</v>
      </c>
      <c r="CN6" s="22">
        <f t="shared" si="10"/>
        <v>64.34</v>
      </c>
      <c r="CO6" s="22">
        <f t="shared" si="10"/>
        <v>62.02</v>
      </c>
      <c r="CP6" s="22">
        <f t="shared" si="10"/>
        <v>61.28</v>
      </c>
      <c r="CQ6" s="22">
        <f t="shared" si="10"/>
        <v>62.83</v>
      </c>
      <c r="CR6" s="22">
        <f t="shared" si="10"/>
        <v>62.05</v>
      </c>
      <c r="CS6" s="22">
        <f t="shared" si="10"/>
        <v>63.23</v>
      </c>
      <c r="CT6" s="22">
        <f t="shared" si="10"/>
        <v>62.59</v>
      </c>
      <c r="CU6" s="22">
        <f t="shared" si="10"/>
        <v>61.81</v>
      </c>
      <c r="CV6" s="21" t="str">
        <f>IF(CV7="","",IF(CV7="-","【-】","【"&amp;SUBSTITUTE(TEXT(CV7,"#,##0.00"),"-","△")&amp;"】"))</f>
        <v>【59.97】</v>
      </c>
      <c r="CW6" s="22">
        <f>IF(CW7="",NA(),CW7)</f>
        <v>95.06</v>
      </c>
      <c r="CX6" s="22">
        <f t="shared" ref="CX6:DF6" si="11">IF(CX7="",NA(),CX7)</f>
        <v>94.41</v>
      </c>
      <c r="CY6" s="22">
        <f t="shared" si="11"/>
        <v>94.43</v>
      </c>
      <c r="CZ6" s="22">
        <f t="shared" si="11"/>
        <v>94.47</v>
      </c>
      <c r="DA6" s="22">
        <f t="shared" si="11"/>
        <v>94.08</v>
      </c>
      <c r="DB6" s="22">
        <f t="shared" si="11"/>
        <v>88.86</v>
      </c>
      <c r="DC6" s="22">
        <f t="shared" si="11"/>
        <v>89.11</v>
      </c>
      <c r="DD6" s="22">
        <f t="shared" si="11"/>
        <v>89.35</v>
      </c>
      <c r="DE6" s="22">
        <f t="shared" si="11"/>
        <v>89.7</v>
      </c>
      <c r="DF6" s="22">
        <f t="shared" si="11"/>
        <v>89.24</v>
      </c>
      <c r="DG6" s="21" t="str">
        <f>IF(DG7="","",IF(DG7="-","【-】","【"&amp;SUBSTITUTE(TEXT(DG7,"#,##0.00"),"-","△")&amp;"】"))</f>
        <v>【89.76】</v>
      </c>
      <c r="DH6" s="22">
        <f>IF(DH7="",NA(),DH7)</f>
        <v>45.72</v>
      </c>
      <c r="DI6" s="22">
        <f t="shared" ref="DI6:DQ6" si="12">IF(DI7="",NA(),DI7)</f>
        <v>46.57</v>
      </c>
      <c r="DJ6" s="22">
        <f t="shared" si="12"/>
        <v>46.77</v>
      </c>
      <c r="DK6" s="22">
        <f t="shared" si="12"/>
        <v>47.08</v>
      </c>
      <c r="DL6" s="22">
        <f t="shared" si="12"/>
        <v>47.59</v>
      </c>
      <c r="DM6" s="22">
        <f t="shared" si="12"/>
        <v>47.89</v>
      </c>
      <c r="DN6" s="22">
        <f t="shared" si="12"/>
        <v>48.69</v>
      </c>
      <c r="DO6" s="22">
        <f t="shared" si="12"/>
        <v>49.62</v>
      </c>
      <c r="DP6" s="22">
        <f t="shared" si="12"/>
        <v>50.5</v>
      </c>
      <c r="DQ6" s="22">
        <f t="shared" si="12"/>
        <v>51.28</v>
      </c>
      <c r="DR6" s="21" t="str">
        <f>IF(DR7="","",IF(DR7="-","【-】","【"&amp;SUBSTITUTE(TEXT(DR7,"#,##0.00"),"-","△")&amp;"】"))</f>
        <v>【51.51】</v>
      </c>
      <c r="DS6" s="22">
        <f>IF(DS7="",NA(),DS7)</f>
        <v>31.09</v>
      </c>
      <c r="DT6" s="22">
        <f t="shared" ref="DT6:EB6" si="13">IF(DT7="",NA(),DT7)</f>
        <v>32.75</v>
      </c>
      <c r="DU6" s="22">
        <f t="shared" si="13"/>
        <v>32.83</v>
      </c>
      <c r="DV6" s="22">
        <f t="shared" si="13"/>
        <v>32.369999999999997</v>
      </c>
      <c r="DW6" s="22">
        <f t="shared" si="13"/>
        <v>33.409999999999997</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1.43</v>
      </c>
      <c r="EE6" s="22">
        <f t="shared" ref="EE6:EM6" si="14">IF(EE7="",NA(),EE7)</f>
        <v>1.22</v>
      </c>
      <c r="EF6" s="22">
        <f t="shared" si="14"/>
        <v>1.28</v>
      </c>
      <c r="EG6" s="22">
        <f t="shared" si="14"/>
        <v>1.24</v>
      </c>
      <c r="EH6" s="22">
        <f t="shared" si="14"/>
        <v>0.89</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342050</v>
      </c>
      <c r="D7" s="24">
        <v>46</v>
      </c>
      <c r="E7" s="24">
        <v>1</v>
      </c>
      <c r="F7" s="24">
        <v>0</v>
      </c>
      <c r="G7" s="24">
        <v>1</v>
      </c>
      <c r="H7" s="24" t="s">
        <v>93</v>
      </c>
      <c r="I7" s="24" t="s">
        <v>94</v>
      </c>
      <c r="J7" s="24" t="s">
        <v>95</v>
      </c>
      <c r="K7" s="24" t="s">
        <v>96</v>
      </c>
      <c r="L7" s="24" t="s">
        <v>97</v>
      </c>
      <c r="M7" s="24" t="s">
        <v>98</v>
      </c>
      <c r="N7" s="25" t="s">
        <v>99</v>
      </c>
      <c r="O7" s="25">
        <v>79.349999999999994</v>
      </c>
      <c r="P7" s="25">
        <v>93.4</v>
      </c>
      <c r="Q7" s="25">
        <v>4169</v>
      </c>
      <c r="R7" s="25">
        <v>130007</v>
      </c>
      <c r="S7" s="25">
        <v>284.88</v>
      </c>
      <c r="T7" s="25">
        <v>456.36</v>
      </c>
      <c r="U7" s="25">
        <v>120779</v>
      </c>
      <c r="V7" s="25">
        <v>123.03</v>
      </c>
      <c r="W7" s="25">
        <v>981.7</v>
      </c>
      <c r="X7" s="25">
        <v>108.14</v>
      </c>
      <c r="Y7" s="25">
        <v>107.43</v>
      </c>
      <c r="Z7" s="25">
        <v>109.96</v>
      </c>
      <c r="AA7" s="25">
        <v>105.97</v>
      </c>
      <c r="AB7" s="25">
        <v>103.91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396.02</v>
      </c>
      <c r="AU7" s="25">
        <v>452.38</v>
      </c>
      <c r="AV7" s="25">
        <v>415.9</v>
      </c>
      <c r="AW7" s="25">
        <v>394.54</v>
      </c>
      <c r="AX7" s="25">
        <v>358.57</v>
      </c>
      <c r="AY7" s="25">
        <v>335.6</v>
      </c>
      <c r="AZ7" s="25">
        <v>358.91</v>
      </c>
      <c r="BA7" s="25">
        <v>360.96</v>
      </c>
      <c r="BB7" s="25">
        <v>351.29</v>
      </c>
      <c r="BC7" s="25">
        <v>364.24</v>
      </c>
      <c r="BD7" s="25">
        <v>252.29</v>
      </c>
      <c r="BE7" s="25">
        <v>147.63</v>
      </c>
      <c r="BF7" s="25">
        <v>141.63</v>
      </c>
      <c r="BG7" s="25">
        <v>137.75</v>
      </c>
      <c r="BH7" s="25">
        <v>144.46</v>
      </c>
      <c r="BI7" s="25">
        <v>149.97</v>
      </c>
      <c r="BJ7" s="25">
        <v>258.26</v>
      </c>
      <c r="BK7" s="25">
        <v>247.27</v>
      </c>
      <c r="BL7" s="25">
        <v>239.18</v>
      </c>
      <c r="BM7" s="25">
        <v>236.29</v>
      </c>
      <c r="BN7" s="25">
        <v>238.77</v>
      </c>
      <c r="BO7" s="25">
        <v>268.07</v>
      </c>
      <c r="BP7" s="25">
        <v>105.51</v>
      </c>
      <c r="BQ7" s="25">
        <v>104.99</v>
      </c>
      <c r="BR7" s="25">
        <v>108.05</v>
      </c>
      <c r="BS7" s="25">
        <v>103.97</v>
      </c>
      <c r="BT7" s="25">
        <v>101.59</v>
      </c>
      <c r="BU7" s="25">
        <v>106.07</v>
      </c>
      <c r="BV7" s="25">
        <v>105.34</v>
      </c>
      <c r="BW7" s="25">
        <v>101.89</v>
      </c>
      <c r="BX7" s="25">
        <v>104.33</v>
      </c>
      <c r="BY7" s="25">
        <v>98.85</v>
      </c>
      <c r="BZ7" s="25">
        <v>97.47</v>
      </c>
      <c r="CA7" s="25">
        <v>233.01</v>
      </c>
      <c r="CB7" s="25">
        <v>237.95</v>
      </c>
      <c r="CC7" s="25">
        <v>231.54</v>
      </c>
      <c r="CD7" s="25">
        <v>237.64</v>
      </c>
      <c r="CE7" s="25">
        <v>243.18</v>
      </c>
      <c r="CF7" s="25">
        <v>159.22</v>
      </c>
      <c r="CG7" s="25">
        <v>159.6</v>
      </c>
      <c r="CH7" s="25">
        <v>156.32</v>
      </c>
      <c r="CI7" s="25">
        <v>157.4</v>
      </c>
      <c r="CJ7" s="25">
        <v>162.61000000000001</v>
      </c>
      <c r="CK7" s="25">
        <v>174.75</v>
      </c>
      <c r="CL7" s="25">
        <v>63.08</v>
      </c>
      <c r="CM7" s="25">
        <v>63.84</v>
      </c>
      <c r="CN7" s="25">
        <v>64.34</v>
      </c>
      <c r="CO7" s="25">
        <v>62.02</v>
      </c>
      <c r="CP7" s="25">
        <v>61.28</v>
      </c>
      <c r="CQ7" s="25">
        <v>62.83</v>
      </c>
      <c r="CR7" s="25">
        <v>62.05</v>
      </c>
      <c r="CS7" s="25">
        <v>63.23</v>
      </c>
      <c r="CT7" s="25">
        <v>62.59</v>
      </c>
      <c r="CU7" s="25">
        <v>61.81</v>
      </c>
      <c r="CV7" s="25">
        <v>59.97</v>
      </c>
      <c r="CW7" s="25">
        <v>95.06</v>
      </c>
      <c r="CX7" s="25">
        <v>94.41</v>
      </c>
      <c r="CY7" s="25">
        <v>94.43</v>
      </c>
      <c r="CZ7" s="25">
        <v>94.47</v>
      </c>
      <c r="DA7" s="25">
        <v>94.08</v>
      </c>
      <c r="DB7" s="25">
        <v>88.86</v>
      </c>
      <c r="DC7" s="25">
        <v>89.11</v>
      </c>
      <c r="DD7" s="25">
        <v>89.35</v>
      </c>
      <c r="DE7" s="25">
        <v>89.7</v>
      </c>
      <c r="DF7" s="25">
        <v>89.24</v>
      </c>
      <c r="DG7" s="25">
        <v>89.76</v>
      </c>
      <c r="DH7" s="25">
        <v>45.72</v>
      </c>
      <c r="DI7" s="25">
        <v>46.57</v>
      </c>
      <c r="DJ7" s="25">
        <v>46.77</v>
      </c>
      <c r="DK7" s="25">
        <v>47.08</v>
      </c>
      <c r="DL7" s="25">
        <v>47.59</v>
      </c>
      <c r="DM7" s="25">
        <v>47.89</v>
      </c>
      <c r="DN7" s="25">
        <v>48.69</v>
      </c>
      <c r="DO7" s="25">
        <v>49.62</v>
      </c>
      <c r="DP7" s="25">
        <v>50.5</v>
      </c>
      <c r="DQ7" s="25">
        <v>51.28</v>
      </c>
      <c r="DR7" s="25">
        <v>51.51</v>
      </c>
      <c r="DS7" s="25">
        <v>31.09</v>
      </c>
      <c r="DT7" s="25">
        <v>32.75</v>
      </c>
      <c r="DU7" s="25">
        <v>32.83</v>
      </c>
      <c r="DV7" s="25">
        <v>32.369999999999997</v>
      </c>
      <c r="DW7" s="25">
        <v>33.409999999999997</v>
      </c>
      <c r="DX7" s="25">
        <v>16.899999999999999</v>
      </c>
      <c r="DY7" s="25">
        <v>18.260000000000002</v>
      </c>
      <c r="DZ7" s="25">
        <v>19.510000000000002</v>
      </c>
      <c r="EA7" s="25">
        <v>21.19</v>
      </c>
      <c r="EB7" s="25">
        <v>22.64</v>
      </c>
      <c r="EC7" s="25">
        <v>23.75</v>
      </c>
      <c r="ED7" s="25">
        <v>1.43</v>
      </c>
      <c r="EE7" s="25">
        <v>1.22</v>
      </c>
      <c r="EF7" s="25">
        <v>1.28</v>
      </c>
      <c r="EG7" s="25">
        <v>1.24</v>
      </c>
      <c r="EH7" s="25">
        <v>0.89</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2024-01-24T06:31:43Z</cp:lastPrinted>
  <dcterms:created xsi:type="dcterms:W3CDTF">2023-12-05T00:59:20Z</dcterms:created>
  <dcterms:modified xsi:type="dcterms:W3CDTF">2024-01-25T05:10:20Z</dcterms:modified>
  <cp:category/>
</cp:coreProperties>
</file>