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50832utsumi\Desktop\"/>
    </mc:Choice>
  </mc:AlternateContent>
  <workbookProtection workbookAlgorithmName="SHA-512" workbookHashValue="Rpkk84ZtkqiihuscICdl028kzaBW65tkCfdmbI6tXkIqm2CQ5RgqdM/KvaPTMLIoDpgt49JZEoWJmlpYO7+ZNA==" workbookSaltValue="JmuRzJDkbEoks/H2MBnbHA=="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AL8" i="4" s="1"/>
  <c r="R6" i="5"/>
  <c r="Q6" i="5"/>
  <c r="W10" i="4" s="1"/>
  <c r="P6" i="5"/>
  <c r="P10" i="4" s="1"/>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L10" i="4"/>
  <c r="AD10" i="4"/>
  <c r="B10" i="4"/>
  <c r="AD8" i="4"/>
  <c r="I8" i="4"/>
  <c r="B8" i="4"/>
</calcChain>
</file>

<file path=xl/sharedStrings.xml><?xml version="1.0" encoding="utf-8"?>
<sst xmlns="http://schemas.openxmlformats.org/spreadsheetml/2006/main" count="236" uniqueCount="120">
  <si>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</si>
  <si>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</si>
  <si>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</si>
  <si>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</si>
  <si>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</si>
  <si>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</si>
  <si>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</si>
  <si>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</si>
  <si>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</si>
  <si>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</si>
  <si>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</si>
  <si>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</si>
  <si>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</si>
  <si>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</si>
  <si>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</si>
  <si>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</si>
  <si>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</si>
  <si>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</si>
  <si>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</si>
  <si>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</si>
  <si>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</si>
  <si>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</si>
  <si>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</si>
  <si>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</si>
  <si>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</si>
  <si>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</si>
  <si>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</si>
  <si>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</si>
  <si>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</si>
  <si>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</si>
  <si>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</si>
  <si>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</si>
  <si>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</si>
  <si>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</si>
  <si>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</si>
  <si>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</si>
  <si>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</si>
  <si>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</si>
  <si>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</si>
  <si>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</si>
  <si>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</si>
  <si>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</si>
  <si>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</si>
  <si>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</si>
  <si>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</si>
  <si>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</si>
  <si>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</si>
  <si>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</si>
  <si>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</si>
  <si>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</si>
  <si>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</si>
  <si>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</si>
  <si>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</si>
  <si>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</si>
  <si>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</si>
  <si>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</si>
  <si>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</si>
  <si>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</si>
  <si>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</si>
  <si>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</si>
  <si>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</si>
  <si>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</si>
  <si>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</si>
  <si>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</si>
  <si>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</si>
  <si>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</si>
  <si>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</si>
  <si>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</si>
  <si>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</si>
  <si>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</si>
  <si>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</si>
  <si>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</si>
  <si>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</si>
  <si>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</si>
  <si>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</si>
  <si>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</si>
  <si>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</si>
  <si>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</si>
  <si>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</si>
  <si>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</si>
  <si>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</si>
  <si>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</si>
  <si>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</si>
  <si>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</si>
  <si>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</si>
  <si>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</si>
  <si>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</si>
  <si>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</si>
  <si>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</si>
  <si>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</si>
  <si>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</si>
  <si>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</si>
  <si>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</si>
  <si>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</si>
  <si>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</si>
  <si>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</si>
  <si>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</si>
  <si>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</si>
  <si>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尾道市</t>
  </si>
  <si>
    <t>法非適用</t>
  </si>
  <si>
    <t>下水道事業</t>
  </si>
  <si>
    <t>漁業集落排水</t>
  </si>
  <si>
    <t>H2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</si>
  <si>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</si>
  <si>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</si>
  <si>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</si>
  <si>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</si>
  <si>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</si>
  <si>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</si>
  <si>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</si>
  <si>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</si>
  <si>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</si>
  <si>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</si>
  <si>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</si>
  <si>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</si>
  <si>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</si>
  <si>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</si>
  <si>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排水処理施設において、策定した機能保全計画に基づき、計画的に老朽化した機器の修繕を行うことにより、排水処理施設の適切な維持・管理に努めている。
　今後も機能保全計画に基づき効率的な更新を行っていく。</t>
    <rPh sb="12" eb="14">
      <t>サクテイ</t>
    </rPh>
    <rPh sb="16" eb="18">
      <t>キノウ</t>
    </rPh>
    <rPh sb="18" eb="22">
      <t>ホゼンケイカク</t>
    </rPh>
    <rPh sb="74" eb="76">
      <t>コンゴ</t>
    </rPh>
    <phoneticPr fontId="4"/>
  </si>
  <si>
    <t>利用者の増加に伸び悩む中、他課と連携した区域内人口確保や、未接続世帯の接続に向けた継続的な取組みが必要であると考える。また、管渠も含めた施設全体の適切な維持・管理も今後の課題である。
　平成２８年度策定の経営戦略に則り、汚水処理費の見直しと接続率の向上を行いつつ、令和２年度策定した機能保全計画により施設の長寿命化に取り組み、投資の平準化を図ることで、より効率的で健全な経営を目指す。
　当事業を将来にわたり安定的に運営するため令和５年度からの公営企業会計の適用予定している。</t>
    <rPh sb="231" eb="233">
      <t>ヨテイ</t>
    </rPh>
    <phoneticPr fontId="4"/>
  </si>
  <si>
    <t xml:space="preserve">①収益的収支比率は、令和３年度は100％近くに改善したが、令和4年度は機能保全計画に基づく器機補修を実施したため比率は低下している。また、施設管理費用の不足分及び償還金を一般会計からの繰入金に依存しているのが現状である。使用料収入は増加傾向にあるが、管理費を含めた一層の経営改善に取り組む必要がある。
　⑤経費回収率は、機能保全計画の実施により前年度に比し低下している。類似団体の平均値を大きく下回っており、管理委託内容の見直し等による費用削減及び、利用者数の拡大による使用料収入の増加に更に取組む必要がある。
　⑥汚水処理原価、⑦施設利用率は、機能保全計画の実施により汚水処理原価費が増加、施設利用率は概ね横ばいとなっている。いずれも類似団体より低い水準にあり、費用削減と接続加入促進に取り組む必要がある。
　⑧水洗化率は、区域内人口が減少した一方、利用者数が増加したため上昇したが、将来的に人口減少に伴い利用者も減少していくと考えられる。区域内人口を増加させ、利用者拡大に繋げる取組みが必要と考えられる。 </t>
    <rPh sb="29" eb="31">
      <t>レイワ</t>
    </rPh>
    <rPh sb="32" eb="34">
      <t>ネンド</t>
    </rPh>
    <rPh sb="35" eb="37">
      <t>キノウ</t>
    </rPh>
    <rPh sb="37" eb="41">
      <t>ホゼンケイカク</t>
    </rPh>
    <rPh sb="42" eb="43">
      <t>モト</t>
    </rPh>
    <rPh sb="45" eb="47">
      <t>キキ</t>
    </rPh>
    <rPh sb="47" eb="49">
      <t>ホシュウ</t>
    </rPh>
    <rPh sb="50" eb="52">
      <t>ジッシ</t>
    </rPh>
    <rPh sb="56" eb="58">
      <t>ヒリツ</t>
    </rPh>
    <rPh sb="59" eb="61">
      <t>テイカ</t>
    </rPh>
    <rPh sb="160" eb="162">
      <t>キノウ</t>
    </rPh>
    <rPh sb="162" eb="166">
      <t>ホゼンケイカク</t>
    </rPh>
    <rPh sb="167" eb="169">
      <t>ジッシ</t>
    </rPh>
    <rPh sb="172" eb="175">
      <t>ゼンネンド</t>
    </rPh>
    <rPh sb="176" eb="177">
      <t>ヒ</t>
    </rPh>
    <rPh sb="178" eb="180">
      <t>テイカ</t>
    </rPh>
    <rPh sb="280" eb="282">
      <t>ジッシ</t>
    </rPh>
    <rPh sb="302" eb="303">
      <t>オオム</t>
    </rPh>
    <rPh sb="304" eb="305">
      <t>ヨコ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</si>
</sst>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C25-41F4-A9DE-487F750635D2}"/>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0.26</c:v>
                </c:pt>
                <c:pt idx="1">
                  <c:v>0.04</c:v>
                </c:pt>
                <c:pt idx="2" formatCode="#,##0.00;&quot;△&quot;#,##0.00">
                  <c:v>0</c:v>
                </c:pt>
                <c:pt idx="3" formatCode="#,##0.00;&quot;△&quot;#,##0.00">
                  <c:v>0</c:v>
                </c:pt>
                <c:pt idx="4">
                  <c:v>0.01</c:v>
                </c:pt>
              </c:numCache>
            </c:numRef>
          </c:val>
          <c:smooth val="0"/>
          <c:extLst>
            <c:ext xmlns:c16="http://schemas.microsoft.com/office/drawing/2014/chart" uri="{C3380CC4-5D6E-409C-BE32-E72D297353CC}">
              <c16:uniqueId val="{00000001-9C25-41F4-A9DE-487F750635D2}"/>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26.62</c:v>
                </c:pt>
                <c:pt idx="1">
                  <c:v>23.02</c:v>
                </c:pt>
                <c:pt idx="2">
                  <c:v>24.46</c:v>
                </c:pt>
                <c:pt idx="3">
                  <c:v>24.46</c:v>
                </c:pt>
                <c:pt idx="4">
                  <c:v>24.46</c:v>
                </c:pt>
              </c:numCache>
            </c:numRef>
          </c:val>
          <c:extLst>
            <c:ext xmlns:c16="http://schemas.microsoft.com/office/drawing/2014/chart" uri="{C3380CC4-5D6E-409C-BE32-E72D297353CC}">
              <c16:uniqueId val="{00000000-80A3-4AE8-A7F4-64AF9F850F5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29.43</c:v>
                </c:pt>
                <c:pt idx="1">
                  <c:v>26.7</c:v>
                </c:pt>
                <c:pt idx="2">
                  <c:v>29.12</c:v>
                </c:pt>
                <c:pt idx="3">
                  <c:v>29.1</c:v>
                </c:pt>
                <c:pt idx="4">
                  <c:v>26.22</c:v>
                </c:pt>
              </c:numCache>
            </c:numRef>
          </c:val>
          <c:smooth val="0"/>
          <c:extLst>
            <c:ext xmlns:c16="http://schemas.microsoft.com/office/drawing/2014/chart" uri="{C3380CC4-5D6E-409C-BE32-E72D297353CC}">
              <c16:uniqueId val="{00000001-80A3-4AE8-A7F4-64AF9F850F5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65.38</c:v>
                </c:pt>
                <c:pt idx="1">
                  <c:v>66.83</c:v>
                </c:pt>
                <c:pt idx="2">
                  <c:v>70.28</c:v>
                </c:pt>
                <c:pt idx="3">
                  <c:v>71.569999999999993</c:v>
                </c:pt>
                <c:pt idx="4">
                  <c:v>74.5</c:v>
                </c:pt>
              </c:numCache>
            </c:numRef>
          </c:val>
          <c:extLst>
            <c:ext xmlns:c16="http://schemas.microsoft.com/office/drawing/2014/chart" uri="{C3380CC4-5D6E-409C-BE32-E72D297353CC}">
              <c16:uniqueId val="{00000000-E4AB-47E8-B459-CC6C5F1CF38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66.33</c:v>
                </c:pt>
                <c:pt idx="1">
                  <c:v>66.459999999999994</c:v>
                </c:pt>
                <c:pt idx="2">
                  <c:v>64.42</c:v>
                </c:pt>
                <c:pt idx="3">
                  <c:v>63.84</c:v>
                </c:pt>
                <c:pt idx="4">
                  <c:v>78.03</c:v>
                </c:pt>
              </c:numCache>
            </c:numRef>
          </c:val>
          <c:smooth val="0"/>
          <c:extLst>
            <c:ext xmlns:c16="http://schemas.microsoft.com/office/drawing/2014/chart" uri="{C3380CC4-5D6E-409C-BE32-E72D297353CC}">
              <c16:uniqueId val="{00000001-E4AB-47E8-B459-CC6C5F1CF38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98.55</c:v>
                </c:pt>
                <c:pt idx="1">
                  <c:v>97.24</c:v>
                </c:pt>
                <c:pt idx="2">
                  <c:v>89.58</c:v>
                </c:pt>
                <c:pt idx="3">
                  <c:v>99.32</c:v>
                </c:pt>
                <c:pt idx="4">
                  <c:v>93.57</c:v>
                </c:pt>
              </c:numCache>
            </c:numRef>
          </c:val>
          <c:extLst>
            <c:ext xmlns:c16="http://schemas.microsoft.com/office/drawing/2014/chart" uri="{C3380CC4-5D6E-409C-BE32-E72D297353CC}">
              <c16:uniqueId val="{00000000-6600-4B64-A4F5-6B788399B67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600-4B64-A4F5-6B788399B67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50F-4997-A96F-91A65F26A568}"/>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50F-4997-A96F-91A65F26A568}"/>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75D-4103-B697-DF814DE8765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75D-4103-B697-DF814DE8765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597-45B1-B6B4-AA758F478A6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597-45B1-B6B4-AA758F478A6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3EA-4C4D-B648-A244DE820E7E}"/>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3EA-4C4D-B648-A244DE820E7E}"/>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formatCode="#,##0.00;&quot;△&quot;#,##0.00;&quot;-&quot;">
                  <c:v>4357.59</c:v>
                </c:pt>
              </c:numCache>
            </c:numRef>
          </c:val>
          <c:extLst>
            <c:ext xmlns:c16="http://schemas.microsoft.com/office/drawing/2014/chart" uri="{C3380CC4-5D6E-409C-BE32-E72D297353CC}">
              <c16:uniqueId val="{00000000-B018-4239-ADF0-048599F79DB1}"/>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1756.26</c:v>
                </c:pt>
                <c:pt idx="1">
                  <c:v>1864.29</c:v>
                </c:pt>
                <c:pt idx="2">
                  <c:v>1867.86</c:v>
                </c:pt>
                <c:pt idx="3">
                  <c:v>1786.64</c:v>
                </c:pt>
                <c:pt idx="4">
                  <c:v>1278.54</c:v>
                </c:pt>
              </c:numCache>
            </c:numRef>
          </c:val>
          <c:smooth val="0"/>
          <c:extLst>
            <c:ext xmlns:c16="http://schemas.microsoft.com/office/drawing/2014/chart" uri="{C3380CC4-5D6E-409C-BE32-E72D297353CC}">
              <c16:uniqueId val="{00000001-B018-4239-ADF0-048599F79DB1}"/>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33.46</c:v>
                </c:pt>
                <c:pt idx="1">
                  <c:v>30.13</c:v>
                </c:pt>
                <c:pt idx="2">
                  <c:v>22.5</c:v>
                </c:pt>
                <c:pt idx="3">
                  <c:v>35.83</c:v>
                </c:pt>
                <c:pt idx="4">
                  <c:v>12.72</c:v>
                </c:pt>
              </c:numCache>
            </c:numRef>
          </c:val>
          <c:extLst>
            <c:ext xmlns:c16="http://schemas.microsoft.com/office/drawing/2014/chart" uri="{C3380CC4-5D6E-409C-BE32-E72D297353CC}">
              <c16:uniqueId val="{00000000-E4D3-4D83-B54C-0F58CD76C1F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45.78</c:v>
                </c:pt>
                <c:pt idx="1">
                  <c:v>51.32</c:v>
                </c:pt>
                <c:pt idx="2">
                  <c:v>46.93</c:v>
                </c:pt>
                <c:pt idx="3">
                  <c:v>46.93</c:v>
                </c:pt>
                <c:pt idx="4">
                  <c:v>38.74</c:v>
                </c:pt>
              </c:numCache>
            </c:numRef>
          </c:val>
          <c:smooth val="0"/>
          <c:extLst>
            <c:ext xmlns:c16="http://schemas.microsoft.com/office/drawing/2014/chart" uri="{C3380CC4-5D6E-409C-BE32-E72D297353CC}">
              <c16:uniqueId val="{00000001-E4D3-4D83-B54C-0F58CD76C1F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648.27</c:v>
                </c:pt>
                <c:pt idx="1">
                  <c:v>817.15</c:v>
                </c:pt>
                <c:pt idx="2">
                  <c:v>1178.07</c:v>
                </c:pt>
                <c:pt idx="3">
                  <c:v>739.69</c:v>
                </c:pt>
                <c:pt idx="4">
                  <c:v>1998.04</c:v>
                </c:pt>
              </c:numCache>
            </c:numRef>
          </c:val>
          <c:extLst>
            <c:ext xmlns:c16="http://schemas.microsoft.com/office/drawing/2014/chart" uri="{C3380CC4-5D6E-409C-BE32-E72D297353CC}">
              <c16:uniqueId val="{00000000-AE1A-4FF4-962E-3E319109D573}"/>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367.7</c:v>
                </c:pt>
                <c:pt idx="1">
                  <c:v>329.91</c:v>
                </c:pt>
                <c:pt idx="2">
                  <c:v>346.96</c:v>
                </c:pt>
                <c:pt idx="3">
                  <c:v>345.6</c:v>
                </c:pt>
                <c:pt idx="4">
                  <c:v>456.72</c:v>
                </c:pt>
              </c:numCache>
            </c:numRef>
          </c:val>
          <c:smooth val="0"/>
          <c:extLst>
            <c:ext xmlns:c16="http://schemas.microsoft.com/office/drawing/2014/chart" uri="{C3380CC4-5D6E-409C-BE32-E72D297353CC}">
              <c16:uniqueId val="{00000001-AE1A-4FF4-962E-3E319109D573}"/>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【1,078.44】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【29.92】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Y7"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広島県　尾道市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漁業集落排水</v>
      </c>
      <c r="Q8" s="65"/>
      <c r="R8" s="65"/>
      <c r="S8" s="65"/>
      <c r="T8" s="65"/>
      <c r="U8" s="65"/>
      <c r="V8" s="65"/>
      <c r="W8" s="65" t="str">
        <f>データ!L6</f>
        <v>H2</v>
      </c>
      <c r="X8" s="65"/>
      <c r="Y8" s="65"/>
      <c r="Z8" s="65"/>
      <c r="AA8" s="65"/>
      <c r="AB8" s="65"/>
      <c r="AC8" s="65"/>
      <c r="AD8" s="66" t="str">
        <f>データ!$M$6</f>
        <v>非設置</v>
      </c>
      <c r="AE8" s="66"/>
      <c r="AF8" s="66"/>
      <c r="AG8" s="66"/>
      <c r="AH8" s="66"/>
      <c r="AI8" s="66"/>
      <c r="AJ8" s="66"/>
      <c r="AK8" s="3"/>
      <c r="AL8" s="46">
        <f>データ!S6</f>
        <v>130007</v>
      </c>
      <c r="AM8" s="46"/>
      <c r="AN8" s="46"/>
      <c r="AO8" s="46"/>
      <c r="AP8" s="46"/>
      <c r="AQ8" s="46"/>
      <c r="AR8" s="46"/>
      <c r="AS8" s="46"/>
      <c r="AT8" s="45">
        <f>データ!T6</f>
        <v>284.88</v>
      </c>
      <c r="AU8" s="45"/>
      <c r="AV8" s="45"/>
      <c r="AW8" s="45"/>
      <c r="AX8" s="45"/>
      <c r="AY8" s="45"/>
      <c r="AZ8" s="45"/>
      <c r="BA8" s="45"/>
      <c r="BB8" s="45">
        <f>データ!U6</f>
        <v>456.36</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0.15</v>
      </c>
      <c r="Q10" s="45"/>
      <c r="R10" s="45"/>
      <c r="S10" s="45"/>
      <c r="T10" s="45"/>
      <c r="U10" s="45"/>
      <c r="V10" s="45"/>
      <c r="W10" s="45">
        <f>データ!Q6</f>
        <v>100</v>
      </c>
      <c r="X10" s="45"/>
      <c r="Y10" s="45"/>
      <c r="Z10" s="45"/>
      <c r="AA10" s="45"/>
      <c r="AB10" s="45"/>
      <c r="AC10" s="45"/>
      <c r="AD10" s="46">
        <f>データ!R6</f>
        <v>4950</v>
      </c>
      <c r="AE10" s="46"/>
      <c r="AF10" s="46"/>
      <c r="AG10" s="46"/>
      <c r="AH10" s="46"/>
      <c r="AI10" s="46"/>
      <c r="AJ10" s="46"/>
      <c r="AK10" s="2"/>
      <c r="AL10" s="46">
        <f>データ!V6</f>
        <v>200</v>
      </c>
      <c r="AM10" s="46"/>
      <c r="AN10" s="46"/>
      <c r="AO10" s="46"/>
      <c r="AP10" s="46"/>
      <c r="AQ10" s="46"/>
      <c r="AR10" s="46"/>
      <c r="AS10" s="46"/>
      <c r="AT10" s="45">
        <f>データ!W6</f>
        <v>0.1</v>
      </c>
      <c r="AU10" s="45"/>
      <c r="AV10" s="45"/>
      <c r="AW10" s="45"/>
      <c r="AX10" s="45"/>
      <c r="AY10" s="45"/>
      <c r="AZ10" s="45"/>
      <c r="BA10" s="45"/>
      <c r="BB10" s="45">
        <f>データ!X6</f>
        <v>2000</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119</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118</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【1,078.44】</v>
      </c>
      <c r="I86" s="12" t="str">
        <f>データ!CA6</f>
        <v>【41.91】</v>
      </c>
      <c r="J86" s="12" t="str">
        <f>データ!CL6</f>
        <v>【420.17】</v>
      </c>
      <c r="K86" s="12" t="str">
        <f>データ!CW6</f>
        <v>【29.92】</v>
      </c>
      <c r="L86" s="12" t="str">
        <f>データ!DH6</f>
        <v>【80.39】</v>
      </c>
      <c r="M86" s="12" t="s">
        <v>44</v>
      </c>
      <c r="N86" s="12" t="s">
        <v>45</v>
      </c>
      <c r="O86" s="12" t="str">
        <f>データ!EO6</f>
        <v>【0.01】</v>
      </c>
    </row>
  </sheetData>
  <sheetProtection algorithmName="SHA-512" hashValue="YWe346taiKZC+Bah6B++x+16NRuP+TKq2njXIHOoo63aDMSdrPp/UQdMTkRhVvRTcmOGfk2kxyukHujtkfCN3g==" saltValue="a9yYdZbjUnp6goLgZNLyc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3" t="s">
        <v>55</v>
      </c>
      <c r="I3" s="74"/>
      <c r="J3" s="74"/>
      <c r="K3" s="74"/>
      <c r="L3" s="74"/>
      <c r="M3" s="74"/>
      <c r="N3" s="74"/>
      <c r="O3" s="74"/>
      <c r="P3" s="74"/>
      <c r="Q3" s="74"/>
      <c r="R3" s="74"/>
      <c r="S3" s="74"/>
      <c r="T3" s="74"/>
      <c r="U3" s="74"/>
      <c r="V3" s="74"/>
      <c r="W3" s="74"/>
      <c r="X3" s="75"/>
      <c r="Y3" s="79" t="s">
        <v>56</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342050</v>
      </c>
      <c r="D6" s="19">
        <f t="shared" si="3"/>
        <v>47</v>
      </c>
      <c r="E6" s="19">
        <f t="shared" si="3"/>
        <v>17</v>
      </c>
      <c r="F6" s="19">
        <f t="shared" si="3"/>
        <v>6</v>
      </c>
      <c r="G6" s="19">
        <f t="shared" si="3"/>
        <v>0</v>
      </c>
      <c r="H6" s="19" t="str">
        <f t="shared" si="3"/>
        <v>広島県　尾道市</v>
      </c>
      <c r="I6" s="19" t="str">
        <f t="shared" si="3"/>
        <v>法非適用</v>
      </c>
      <c r="J6" s="19" t="str">
        <f t="shared" si="3"/>
        <v>下水道事業</v>
      </c>
      <c r="K6" s="19" t="str">
        <f t="shared" si="3"/>
        <v>漁業集落排水</v>
      </c>
      <c r="L6" s="19" t="str">
        <f t="shared" si="3"/>
        <v>H2</v>
      </c>
      <c r="M6" s="19" t="str">
        <f t="shared" si="3"/>
        <v>非設置</v>
      </c>
      <c r="N6" s="20" t="str">
        <f t="shared" si="3"/>
        <v>-</v>
      </c>
      <c r="O6" s="20" t="str">
        <f t="shared" si="3"/>
        <v>該当数値なし</v>
      </c>
      <c r="P6" s="20">
        <f t="shared" si="3"/>
        <v>0.15</v>
      </c>
      <c r="Q6" s="20">
        <f t="shared" si="3"/>
        <v>100</v>
      </c>
      <c r="R6" s="20">
        <f t="shared" si="3"/>
        <v>4950</v>
      </c>
      <c r="S6" s="20">
        <f t="shared" si="3"/>
        <v>130007</v>
      </c>
      <c r="T6" s="20">
        <f t="shared" si="3"/>
        <v>284.88</v>
      </c>
      <c r="U6" s="20">
        <f t="shared" si="3"/>
        <v>456.36</v>
      </c>
      <c r="V6" s="20">
        <f t="shared" si="3"/>
        <v>200</v>
      </c>
      <c r="W6" s="20">
        <f t="shared" si="3"/>
        <v>0.1</v>
      </c>
      <c r="X6" s="20">
        <f t="shared" si="3"/>
        <v>2000</v>
      </c>
      <c r="Y6" s="21">
        <f>IF(Y7="",NA(),Y7)</f>
        <v>98.55</v>
      </c>
      <c r="Z6" s="21">
        <f t="shared" ref="Z6:AH6" si="4">IF(Z7="",NA(),Z7)</f>
        <v>97.24</v>
      </c>
      <c r="AA6" s="21">
        <f t="shared" si="4"/>
        <v>89.58</v>
      </c>
      <c r="AB6" s="21">
        <f t="shared" si="4"/>
        <v>99.32</v>
      </c>
      <c r="AC6" s="21">
        <f t="shared" si="4"/>
        <v>93.57</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1">
        <f t="shared" si="7"/>
        <v>4357.59</v>
      </c>
      <c r="BK6" s="21">
        <f t="shared" si="7"/>
        <v>1756.26</v>
      </c>
      <c r="BL6" s="21">
        <f t="shared" si="7"/>
        <v>1864.29</v>
      </c>
      <c r="BM6" s="21">
        <f t="shared" si="7"/>
        <v>1867.86</v>
      </c>
      <c r="BN6" s="21">
        <f t="shared" si="7"/>
        <v>1786.64</v>
      </c>
      <c r="BO6" s="21">
        <f t="shared" si="7"/>
        <v>1278.54</v>
      </c>
      <c r="BP6" s="20" t="str">
        <f>IF(BP7="","",IF(BP7="-","【-】","【"&amp;SUBSTITUTE(TEXT(BP7,"#,##0.00"),"-","△")&amp;"】"))</f>
        <v>【1,078.44】</v>
      </c>
      <c r="BQ6" s="21">
        <f>IF(BQ7="",NA(),BQ7)</f>
        <v>33.46</v>
      </c>
      <c r="BR6" s="21">
        <f t="shared" ref="BR6:BZ6" si="8">IF(BR7="",NA(),BR7)</f>
        <v>30.13</v>
      </c>
      <c r="BS6" s="21">
        <f t="shared" si="8"/>
        <v>22.5</v>
      </c>
      <c r="BT6" s="21">
        <f t="shared" si="8"/>
        <v>35.83</v>
      </c>
      <c r="BU6" s="21">
        <f t="shared" si="8"/>
        <v>12.72</v>
      </c>
      <c r="BV6" s="21">
        <f t="shared" si="8"/>
        <v>45.78</v>
      </c>
      <c r="BW6" s="21">
        <f t="shared" si="8"/>
        <v>51.32</v>
      </c>
      <c r="BX6" s="21">
        <f t="shared" si="8"/>
        <v>46.93</v>
      </c>
      <c r="BY6" s="21">
        <f t="shared" si="8"/>
        <v>46.93</v>
      </c>
      <c r="BZ6" s="21">
        <f t="shared" si="8"/>
        <v>38.74</v>
      </c>
      <c r="CA6" s="20" t="str">
        <f>IF(CA7="","",IF(CA7="-","【-】","【"&amp;SUBSTITUTE(TEXT(CA7,"#,##0.00"),"-","△")&amp;"】"))</f>
        <v>【41.91】</v>
      </c>
      <c r="CB6" s="21">
        <f>IF(CB7="",NA(),CB7)</f>
        <v>648.27</v>
      </c>
      <c r="CC6" s="21">
        <f t="shared" ref="CC6:CK6" si="9">IF(CC7="",NA(),CC7)</f>
        <v>817.15</v>
      </c>
      <c r="CD6" s="21">
        <f t="shared" si="9"/>
        <v>1178.07</v>
      </c>
      <c r="CE6" s="21">
        <f t="shared" si="9"/>
        <v>739.69</v>
      </c>
      <c r="CF6" s="21">
        <f t="shared" si="9"/>
        <v>1998.04</v>
      </c>
      <c r="CG6" s="21">
        <f t="shared" si="9"/>
        <v>367.7</v>
      </c>
      <c r="CH6" s="21">
        <f t="shared" si="9"/>
        <v>329.91</v>
      </c>
      <c r="CI6" s="21">
        <f t="shared" si="9"/>
        <v>346.96</v>
      </c>
      <c r="CJ6" s="21">
        <f t="shared" si="9"/>
        <v>345.6</v>
      </c>
      <c r="CK6" s="21">
        <f t="shared" si="9"/>
        <v>456.72</v>
      </c>
      <c r="CL6" s="20" t="str">
        <f>IF(CL7="","",IF(CL7="-","【-】","【"&amp;SUBSTITUTE(TEXT(CL7,"#,##0.00"),"-","△")&amp;"】"))</f>
        <v>【420.17】</v>
      </c>
      <c r="CM6" s="21">
        <f>IF(CM7="",NA(),CM7)</f>
        <v>26.62</v>
      </c>
      <c r="CN6" s="21">
        <f t="shared" ref="CN6:CV6" si="10">IF(CN7="",NA(),CN7)</f>
        <v>23.02</v>
      </c>
      <c r="CO6" s="21">
        <f t="shared" si="10"/>
        <v>24.46</v>
      </c>
      <c r="CP6" s="21">
        <f t="shared" si="10"/>
        <v>24.46</v>
      </c>
      <c r="CQ6" s="21">
        <f t="shared" si="10"/>
        <v>24.46</v>
      </c>
      <c r="CR6" s="21">
        <f t="shared" si="10"/>
        <v>29.43</v>
      </c>
      <c r="CS6" s="21">
        <f t="shared" si="10"/>
        <v>26.7</v>
      </c>
      <c r="CT6" s="21">
        <f t="shared" si="10"/>
        <v>29.12</v>
      </c>
      <c r="CU6" s="21">
        <f t="shared" si="10"/>
        <v>29.1</v>
      </c>
      <c r="CV6" s="21">
        <f t="shared" si="10"/>
        <v>26.22</v>
      </c>
      <c r="CW6" s="20" t="str">
        <f>IF(CW7="","",IF(CW7="-","【-】","【"&amp;SUBSTITUTE(TEXT(CW7,"#,##0.00"),"-","△")&amp;"】"))</f>
        <v>【29.92】</v>
      </c>
      <c r="CX6" s="21">
        <f>IF(CX7="",NA(),CX7)</f>
        <v>65.38</v>
      </c>
      <c r="CY6" s="21">
        <f t="shared" ref="CY6:DG6" si="11">IF(CY7="",NA(),CY7)</f>
        <v>66.83</v>
      </c>
      <c r="CZ6" s="21">
        <f t="shared" si="11"/>
        <v>70.28</v>
      </c>
      <c r="DA6" s="21">
        <f t="shared" si="11"/>
        <v>71.569999999999993</v>
      </c>
      <c r="DB6" s="21">
        <f t="shared" si="11"/>
        <v>74.5</v>
      </c>
      <c r="DC6" s="21">
        <f t="shared" si="11"/>
        <v>66.33</v>
      </c>
      <c r="DD6" s="21">
        <f t="shared" si="11"/>
        <v>66.459999999999994</v>
      </c>
      <c r="DE6" s="21">
        <f t="shared" si="11"/>
        <v>64.42</v>
      </c>
      <c r="DF6" s="21">
        <f t="shared" si="11"/>
        <v>63.84</v>
      </c>
      <c r="DG6" s="21">
        <f t="shared" si="11"/>
        <v>78.03</v>
      </c>
      <c r="DH6" s="20" t="str">
        <f>IF(DH7="","",IF(DH7="-","【-】","【"&amp;SUBSTITUTE(TEXT(DH7,"#,##0.00"),"-","△")&amp;"】"))</f>
        <v>【80.39】</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0.26</v>
      </c>
      <c r="EK6" s="21">
        <f t="shared" si="14"/>
        <v>0.04</v>
      </c>
      <c r="EL6" s="20">
        <f t="shared" si="14"/>
        <v>0</v>
      </c>
      <c r="EM6" s="20">
        <f t="shared" si="14"/>
        <v>0</v>
      </c>
      <c r="EN6" s="21">
        <f t="shared" si="14"/>
        <v>0.01</v>
      </c>
      <c r="EO6" s="20" t="str">
        <f>IF(EO7="","",IF(EO7="-","【-】","【"&amp;SUBSTITUTE(TEXT(EO7,"#,##0.00"),"-","△")&amp;"】"))</f>
        <v>【0.01】</v>
      </c>
    </row>
    <row r="7" spans="1:145" s="22" customFormat="1" x14ac:dyDescent="0.15">
      <c r="A7" s="14"/>
      <c r="B7" s="23">
        <v>2022</v>
      </c>
      <c r="C7" s="23">
        <v>342050</v>
      </c>
      <c r="D7" s="23">
        <v>47</v>
      </c>
      <c r="E7" s="23">
        <v>17</v>
      </c>
      <c r="F7" s="23">
        <v>6</v>
      </c>
      <c r="G7" s="23">
        <v>0</v>
      </c>
      <c r="H7" s="23" t="s">
        <v>98</v>
      </c>
      <c r="I7" s="23" t="s">
        <v>99</v>
      </c>
      <c r="J7" s="23" t="s">
        <v>100</v>
      </c>
      <c r="K7" s="23" t="s">
        <v>101</v>
      </c>
      <c r="L7" s="23" t="s">
        <v>102</v>
      </c>
      <c r="M7" s="23" t="s">
        <v>103</v>
      </c>
      <c r="N7" s="24" t="s">
        <v>104</v>
      </c>
      <c r="O7" s="24" t="s">
        <v>105</v>
      </c>
      <c r="P7" s="24">
        <v>0.15</v>
      </c>
      <c r="Q7" s="24">
        <v>100</v>
      </c>
      <c r="R7" s="24">
        <v>4950</v>
      </c>
      <c r="S7" s="24">
        <v>130007</v>
      </c>
      <c r="T7" s="24">
        <v>284.88</v>
      </c>
      <c r="U7" s="24">
        <v>456.36</v>
      </c>
      <c r="V7" s="24">
        <v>200</v>
      </c>
      <c r="W7" s="24">
        <v>0.1</v>
      </c>
      <c r="X7" s="24">
        <v>2000</v>
      </c>
      <c r="Y7" s="24">
        <v>98.55</v>
      </c>
      <c r="Z7" s="24">
        <v>97.24</v>
      </c>
      <c r="AA7" s="24">
        <v>89.58</v>
      </c>
      <c r="AB7" s="24">
        <v>99.32</v>
      </c>
      <c r="AC7" s="24">
        <v>93.57</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4357.59</v>
      </c>
      <c r="BK7" s="24">
        <v>1756.26</v>
      </c>
      <c r="BL7" s="24">
        <v>1864.29</v>
      </c>
      <c r="BM7" s="24">
        <v>1867.86</v>
      </c>
      <c r="BN7" s="24">
        <v>1786.64</v>
      </c>
      <c r="BO7" s="24">
        <v>1278.54</v>
      </c>
      <c r="BP7" s="24">
        <v>1078.44</v>
      </c>
      <c r="BQ7" s="24">
        <v>33.46</v>
      </c>
      <c r="BR7" s="24">
        <v>30.13</v>
      </c>
      <c r="BS7" s="24">
        <v>22.5</v>
      </c>
      <c r="BT7" s="24">
        <v>35.83</v>
      </c>
      <c r="BU7" s="24">
        <v>12.72</v>
      </c>
      <c r="BV7" s="24">
        <v>45.78</v>
      </c>
      <c r="BW7" s="24">
        <v>51.32</v>
      </c>
      <c r="BX7" s="24">
        <v>46.93</v>
      </c>
      <c r="BY7" s="24">
        <v>46.93</v>
      </c>
      <c r="BZ7" s="24">
        <v>38.74</v>
      </c>
      <c r="CA7" s="24">
        <v>41.91</v>
      </c>
      <c r="CB7" s="24">
        <v>648.27</v>
      </c>
      <c r="CC7" s="24">
        <v>817.15</v>
      </c>
      <c r="CD7" s="24">
        <v>1178.07</v>
      </c>
      <c r="CE7" s="24">
        <v>739.69</v>
      </c>
      <c r="CF7" s="24">
        <v>1998.04</v>
      </c>
      <c r="CG7" s="24">
        <v>367.7</v>
      </c>
      <c r="CH7" s="24">
        <v>329.91</v>
      </c>
      <c r="CI7" s="24">
        <v>346.96</v>
      </c>
      <c r="CJ7" s="24">
        <v>345.6</v>
      </c>
      <c r="CK7" s="24">
        <v>456.72</v>
      </c>
      <c r="CL7" s="24">
        <v>420.17</v>
      </c>
      <c r="CM7" s="24">
        <v>26.62</v>
      </c>
      <c r="CN7" s="24">
        <v>23.02</v>
      </c>
      <c r="CO7" s="24">
        <v>24.46</v>
      </c>
      <c r="CP7" s="24">
        <v>24.46</v>
      </c>
      <c r="CQ7" s="24">
        <v>24.46</v>
      </c>
      <c r="CR7" s="24">
        <v>29.43</v>
      </c>
      <c r="CS7" s="24">
        <v>26.7</v>
      </c>
      <c r="CT7" s="24">
        <v>29.12</v>
      </c>
      <c r="CU7" s="24">
        <v>29.1</v>
      </c>
      <c r="CV7" s="24">
        <v>26.22</v>
      </c>
      <c r="CW7" s="24">
        <v>29.92</v>
      </c>
      <c r="CX7" s="24">
        <v>65.38</v>
      </c>
      <c r="CY7" s="24">
        <v>66.83</v>
      </c>
      <c r="CZ7" s="24">
        <v>70.28</v>
      </c>
      <c r="DA7" s="24">
        <v>71.569999999999993</v>
      </c>
      <c r="DB7" s="24">
        <v>74.5</v>
      </c>
      <c r="DC7" s="24">
        <v>66.33</v>
      </c>
      <c r="DD7" s="24">
        <v>66.459999999999994</v>
      </c>
      <c r="DE7" s="24">
        <v>64.42</v>
      </c>
      <c r="DF7" s="24">
        <v>63.84</v>
      </c>
      <c r="DG7" s="24">
        <v>78.03</v>
      </c>
      <c r="DH7" s="24">
        <v>80.39</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0.26</v>
      </c>
      <c r="EK7" s="24">
        <v>0.04</v>
      </c>
      <c r="EL7" s="24">
        <v>0</v>
      </c>
      <c r="EM7" s="24">
        <v>0</v>
      </c>
      <c r="EN7" s="24">
        <v>0.01</v>
      </c>
      <c r="EO7" s="24">
        <v>0.01</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115</v>
      </c>
      <c r="E13" t="s">
        <v>115</v>
      </c>
      <c r="F13" t="s">
        <v>114</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2024-01-18T06:53:30Z</cp:lastPrinted>
  <dcterms:created xsi:type="dcterms:W3CDTF">2023-12-12T02:57:46Z</dcterms:created>
  <dcterms:modified xsi:type="dcterms:W3CDTF">2024-01-22T01:53:58Z</dcterms:modified>
  <cp:category/>
</cp:coreProperties>
</file>