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6.3.110\file04-sv\17水道局\01水道局水道課\■■■■■_企業団PC移行フォルダ\R5\R5-02 業務係\R5-02 調査回答・依頼\庁内\20240117【財政課】【広島県市町行財政課】公営企業に係る経営比較分析表（令和４年度決算）の分析等について（依頼）\08三次市（経営比較分析表）\"/>
    </mc:Choice>
  </mc:AlternateContent>
  <workbookProtection workbookAlgorithmName="SHA-512" workbookHashValue="cXgZC8PIh+MK2ZZA9LwgdRO3jBJd5xvE5w9cESGgiAqHkb3Mt3lLfeVbuxfhMuj4zMARl9P57mEcuU4/zYeN/Q==" workbookSaltValue="QDV5vAmKG1z/c5gAH+ebs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<sst xmlns="http://schemas.openxmlformats.org/spreadsheetml/2006/main" count="228" uniqueCount="113">
  <si>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</si>
  <si>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</si>
  <si>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</si>
  <si>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</si>
  <si>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</si>
  <si>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</si>
  <si>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</si>
  <si>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</si>
  <si>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</si>
  <si>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</si>
  <si>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</si>
  <si>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</si>
  <si>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</si>
  <si>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</si>
  <si>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</si>
  <si>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</si>
  <si>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</si>
  <si>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</si>
  <si>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</si>
  <si>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</si>
  <si>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</si>
  <si>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</si>
  <si>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</si>
  <si>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</si>
  <si>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</si>
  <si>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</si>
  <si>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</si>
  <si>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</si>
  <si>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</si>
  <si>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</si>
  <si>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</si>
  <si>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</si>
  <si>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</si>
  <si>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</si>
  <si>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</si>
  <si>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</si>
  <si>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</si>
  <si>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</si>
  <si>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</si>
  <si>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</si>
  <si>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</si>
  <si>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</si>
  <si>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</si>
  <si>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</si>
  <si>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</si>
  <si>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</si>
  <si>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</si>
  <si>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</si>
  <si>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</si>
  <si>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</si>
  <si>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</si>
  <si>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</si>
  <si>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</si>
  <si>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</si>
  <si>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</si>
  <si>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</si>
  <si>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</si>
  <si>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</si>
  <si>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</si>
  <si>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</si>
  <si>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</si>
  <si>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</si>
  <si>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</si>
  <si>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</si>
  <si>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</si>
  <si>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</si>
  <si>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</si>
  <si>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</si>
  <si>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</si>
  <si>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</si>
  <si>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</si>
  <si>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</si>
  <si>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</si>
  <si>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</si>
  <si>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</si>
  <si>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</si>
  <si>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</si>
  <si>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</si>
  <si>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</si>
  <si>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</si>
  <si>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</si>
  <si>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</si>
  <si>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</si>
  <si>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</si>
  <si>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</si>
  <si>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</si>
  <si>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</si>
  <si>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</si>
  <si>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</si>
  <si>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</si>
  <si>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</si>
  <si>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</si>
  <si>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</si>
  <si>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三次市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</si>
  <si>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</si>
  <si>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</si>
  <si>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</si>
  <si>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</si>
  <si>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</si>
  <si>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</si>
  <si>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</si>
  <si>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</si>
  <si>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</si>
  <si>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</si>
  <si>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</si>
  <si>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</si>
  <si>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</si>
  <si>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</si>
  <si>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</si>
  <si>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</si>
  <si>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➀単年度収支は，燃料高騰による電気料の増加で経費が収入を上回り純損失となり，経常収支比率も100％を下回った。令和４・５年の料金改定により，料金回収率は改善する見込みであるが，引き続き，経費削減に努め，安定的経営を目標とする。③流動比率は100％を超えており短期的に債務に対する支払能力を堅持している。④企業債残高対給水収支比率は，平成29年度に簡易水道事業と統合したことで企業債残高が増加し，平均値を上回っている。より有利な財源の検討や，企業債の借入上限額を必要額の６割程度に抑制するなどの対策を要する。➄料金回収率は，簡易水道事業を統合したことで平均値を大きく下回っている。料金改定により改善の見込みであるが，中期・長期の経営状況を見据えた適正な料金水準の設定を引き続き検討する。➅給水原価は，中山間地域特有の地形への配水により，平均値を上回っている。広域連携による有利な財源を活用し，施設の統廃合や長寿命化等を行い，経費削減に努める。➆➇施設利用率は，平均値を上回っているが，有収率は平均値を下回っており，施設の稼働が収益につながっていない状況である。費用削減に向け，広域連携による有利な財源を活用し，施設の統廃合やダウンサイジング等を計画的に実施する。</t>
    <rPh sb="1" eb="4">
      <t>タンネンド</t>
    </rPh>
    <rPh sb="4" eb="6">
      <t>シュウシ</t>
    </rPh>
    <rPh sb="8" eb="10">
      <t>ネンリョウ</t>
    </rPh>
    <rPh sb="10" eb="12">
      <t>コウトウ</t>
    </rPh>
    <rPh sb="15" eb="17">
      <t>デンキ</t>
    </rPh>
    <rPh sb="17" eb="18">
      <t>リョウ</t>
    </rPh>
    <rPh sb="19" eb="21">
      <t>ゾウカ</t>
    </rPh>
    <rPh sb="22" eb="24">
      <t>ケイヒ</t>
    </rPh>
    <rPh sb="25" eb="27">
      <t>シュウニュウ</t>
    </rPh>
    <rPh sb="28" eb="30">
      <t>ウワマワ</t>
    </rPh>
    <rPh sb="31" eb="32">
      <t>ジュン</t>
    </rPh>
    <rPh sb="32" eb="34">
      <t>ソンシツ</t>
    </rPh>
    <rPh sb="38" eb="40">
      <t>ケイジョウ</t>
    </rPh>
    <rPh sb="40" eb="42">
      <t>シュウシ</t>
    </rPh>
    <rPh sb="42" eb="44">
      <t>ヒリツ</t>
    </rPh>
    <rPh sb="50" eb="52">
      <t>シタマワ</t>
    </rPh>
    <rPh sb="55" eb="57">
      <t>レイワ</t>
    </rPh>
    <rPh sb="60" eb="61">
      <t>ネン</t>
    </rPh>
    <rPh sb="62" eb="64">
      <t>リョウキン</t>
    </rPh>
    <rPh sb="64" eb="66">
      <t>カイテイ</t>
    </rPh>
    <rPh sb="70" eb="72">
      <t>リョウキン</t>
    </rPh>
    <rPh sb="72" eb="74">
      <t>カイシュウ</t>
    </rPh>
    <rPh sb="74" eb="75">
      <t>リツ</t>
    </rPh>
    <rPh sb="76" eb="78">
      <t>カイゼン</t>
    </rPh>
    <rPh sb="80" eb="82">
      <t>ミコ</t>
    </rPh>
    <rPh sb="88" eb="89">
      <t>ヒ</t>
    </rPh>
    <rPh sb="90" eb="91">
      <t>ツヅ</t>
    </rPh>
    <rPh sb="93" eb="95">
      <t>ケイヒ</t>
    </rPh>
    <rPh sb="95" eb="97">
      <t>サクゲン</t>
    </rPh>
    <rPh sb="220" eb="222">
      <t>キギョウ</t>
    </rPh>
    <rPh sb="222" eb="223">
      <t>サイ</t>
    </rPh>
    <rPh sb="224" eb="226">
      <t>カリイレ</t>
    </rPh>
    <rPh sb="226" eb="228">
      <t>ジョウゲン</t>
    </rPh>
    <rPh sb="228" eb="229">
      <t>ガク</t>
    </rPh>
    <rPh sb="230" eb="232">
      <t>ヒツヨウ</t>
    </rPh>
    <rPh sb="232" eb="233">
      <t>ガク</t>
    </rPh>
    <rPh sb="235" eb="236">
      <t>ワリ</t>
    </rPh>
    <rPh sb="236" eb="238">
      <t>テイド</t>
    </rPh>
    <rPh sb="239" eb="241">
      <t>ヨクセイ</t>
    </rPh>
    <rPh sb="246" eb="248">
      <t>タイサク</t>
    </rPh>
    <rPh sb="249" eb="250">
      <t>ヨウ</t>
    </rPh>
    <rPh sb="289" eb="291">
      <t>リョウキン</t>
    </rPh>
    <rPh sb="291" eb="293">
      <t>カイテイ</t>
    </rPh>
    <rPh sb="296" eb="298">
      <t>カイゼン</t>
    </rPh>
    <rPh sb="299" eb="301">
      <t>ミコ</t>
    </rPh>
    <rPh sb="333" eb="334">
      <t>ヒ</t>
    </rPh>
    <rPh sb="335" eb="336">
      <t>ツヅ</t>
    </rPh>
    <rPh sb="378" eb="382">
      <t>コウイキレンケイ</t>
    </rPh>
    <rPh sb="385" eb="387">
      <t>ユウリ</t>
    </rPh>
    <rPh sb="388" eb="390">
      <t>ザイゲン</t>
    </rPh>
    <rPh sb="391" eb="393">
      <t>カツヨウ</t>
    </rPh>
    <phoneticPr fontId="4"/>
  </si>
  <si>
    <t>　人口減少により水需要は減少しており，今後も給水収益の増加は見込めず，老朽化した施設の増加，ウクライナ情勢等による電気料金の増加などにより厳しい経営状況が続くと推測している。また，簡易水道事業統合により，施設の維持管理経費等が増加しているため，財源の確保や施設統廃合の検討など経営の健全化を更に進める必要がある。
　令和５年度以降は広島県水道広域連合企業団への経営統合により，健全な経営基盤の確立，施設・維持管理の最適化等を盛り込んだ「広島県水道企業団事業計画」に沿って，水道事業経営の健全化に向けて取り組む。</t>
    <phoneticPr fontId="4"/>
  </si>
  <si>
    <t>①有形固定資産減価償却率は平均値を下回っている。②③管路経年化率，管路更新率ともに平均値を下回っている。今後更新時期を迎える管路が増加するため，財源確保に努め，計画的かつ効率的な更新に取組む必要がある。また，更新にあたっては災害に強い耐久性のある管種を選定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</si>
</sst>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0.47</c:v>
                </c:pt>
                <c:pt idx="1">
                  <c:v>0.6</c:v>
                </c:pt>
                <c:pt idx="2">
                  <c:v>0.76</c:v>
                </c:pt>
                <c:pt idx="3">
                  <c:v>0.49</c:v>
                </c:pt>
                <c:pt idx="4">
                  <c:v>0.44</c:v>
                </c:pt>
              </c:numCache>
            </c:numRef>
          </c:val>
          <c:extLst>
            <c:ext xmlns:c16="http://schemas.microsoft.com/office/drawing/2014/chart" uri="{C3380CC4-5D6E-409C-BE32-E72D297353CC}">
              <c16:uniqueId val="{00000000-7FBC-43CF-9785-C938CECB41F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7FBC-43CF-9785-C938CECB41F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64.53</c:v>
                </c:pt>
                <c:pt idx="1">
                  <c:v>65.38</c:v>
                </c:pt>
                <c:pt idx="2">
                  <c:v>65.53</c:v>
                </c:pt>
                <c:pt idx="3">
                  <c:v>65.599999999999994</c:v>
                </c:pt>
                <c:pt idx="4">
                  <c:v>66.11</c:v>
                </c:pt>
              </c:numCache>
            </c:numRef>
          </c:val>
          <c:extLst>
            <c:ext xmlns:c16="http://schemas.microsoft.com/office/drawing/2014/chart" uri="{C3380CC4-5D6E-409C-BE32-E72D297353CC}">
              <c16:uniqueId val="{00000000-4715-4FEA-8358-CD26454100B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4715-4FEA-8358-CD26454100B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81.510000000000005</c:v>
                </c:pt>
                <c:pt idx="1">
                  <c:v>79.349999999999994</c:v>
                </c:pt>
                <c:pt idx="2">
                  <c:v>79.77</c:v>
                </c:pt>
                <c:pt idx="3">
                  <c:v>79.27</c:v>
                </c:pt>
                <c:pt idx="4">
                  <c:v>78.099999999999994</c:v>
                </c:pt>
              </c:numCache>
            </c:numRef>
          </c:val>
          <c:extLst>
            <c:ext xmlns:c16="http://schemas.microsoft.com/office/drawing/2014/chart" uri="{C3380CC4-5D6E-409C-BE32-E72D297353CC}">
              <c16:uniqueId val="{00000000-5E24-4044-872A-CD59EFF1934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5E24-4044-872A-CD59EFF1934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102.38</c:v>
                </c:pt>
                <c:pt idx="1">
                  <c:v>102.23</c:v>
                </c:pt>
                <c:pt idx="2">
                  <c:v>102.56</c:v>
                </c:pt>
                <c:pt idx="3">
                  <c:v>100.44</c:v>
                </c:pt>
                <c:pt idx="4">
                  <c:v>98.8</c:v>
                </c:pt>
              </c:numCache>
            </c:numRef>
          </c:val>
          <c:extLst>
            <c:ext xmlns:c16="http://schemas.microsoft.com/office/drawing/2014/chart" uri="{C3380CC4-5D6E-409C-BE32-E72D297353CC}">
              <c16:uniqueId val="{00000000-A25E-4800-AC72-C3993F553B0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A25E-4800-AC72-C3993F553B0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33.880000000000003</c:v>
                </c:pt>
                <c:pt idx="1">
                  <c:v>36.119999999999997</c:v>
                </c:pt>
                <c:pt idx="2">
                  <c:v>37.99</c:v>
                </c:pt>
                <c:pt idx="3">
                  <c:v>40.53</c:v>
                </c:pt>
                <c:pt idx="4">
                  <c:v>42.92</c:v>
                </c:pt>
              </c:numCache>
            </c:numRef>
          </c:val>
          <c:extLst>
            <c:ext xmlns:c16="http://schemas.microsoft.com/office/drawing/2014/chart" uri="{C3380CC4-5D6E-409C-BE32-E72D297353CC}">
              <c16:uniqueId val="{00000000-75F4-43A7-8220-7EA51E964A7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75F4-43A7-8220-7EA51E964A7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9.25</c:v>
                </c:pt>
                <c:pt idx="1">
                  <c:v>11.93</c:v>
                </c:pt>
                <c:pt idx="2">
                  <c:v>14.41</c:v>
                </c:pt>
                <c:pt idx="3">
                  <c:v>16.23</c:v>
                </c:pt>
                <c:pt idx="4">
                  <c:v>17.440000000000001</c:v>
                </c:pt>
              </c:numCache>
            </c:numRef>
          </c:val>
          <c:extLst>
            <c:ext xmlns:c16="http://schemas.microsoft.com/office/drawing/2014/chart" uri="{C3380CC4-5D6E-409C-BE32-E72D297353CC}">
              <c16:uniqueId val="{00000000-E5A8-46D0-B0C6-F278EAE98C5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E5A8-46D0-B0C6-F278EAE98C5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2B-4FA1-80BD-16B350ADAF0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112B-4FA1-80BD-16B350ADAF0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153.4</c:v>
                </c:pt>
                <c:pt idx="1">
                  <c:v>164.45</c:v>
                </c:pt>
                <c:pt idx="2">
                  <c:v>171.65</c:v>
                </c:pt>
                <c:pt idx="3">
                  <c:v>195.76</c:v>
                </c:pt>
                <c:pt idx="4">
                  <c:v>223.29</c:v>
                </c:pt>
              </c:numCache>
            </c:numRef>
          </c:val>
          <c:extLst>
            <c:ext xmlns:c16="http://schemas.microsoft.com/office/drawing/2014/chart" uri="{C3380CC4-5D6E-409C-BE32-E72D297353CC}">
              <c16:uniqueId val="{00000000-24E7-49D5-B1B9-2CF20AEB6EC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24E7-49D5-B1B9-2CF20AEB6EC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975.08</c:v>
                </c:pt>
                <c:pt idx="1">
                  <c:v>971.39</c:v>
                </c:pt>
                <c:pt idx="2">
                  <c:v>1014.6</c:v>
                </c:pt>
                <c:pt idx="3">
                  <c:v>989</c:v>
                </c:pt>
                <c:pt idx="4">
                  <c:v>933.78</c:v>
                </c:pt>
              </c:numCache>
            </c:numRef>
          </c:val>
          <c:extLst>
            <c:ext xmlns:c16="http://schemas.microsoft.com/office/drawing/2014/chart" uri="{C3380CC4-5D6E-409C-BE32-E72D297353CC}">
              <c16:uniqueId val="{00000000-AFB3-485B-8FC4-E4974A3AAAD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AFB3-485B-8FC4-E4974A3AAAD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76.59</c:v>
                </c:pt>
                <c:pt idx="1">
                  <c:v>74.48</c:v>
                </c:pt>
                <c:pt idx="2">
                  <c:v>75.66</c:v>
                </c:pt>
                <c:pt idx="3">
                  <c:v>74.19</c:v>
                </c:pt>
                <c:pt idx="4">
                  <c:v>72.55</c:v>
                </c:pt>
              </c:numCache>
            </c:numRef>
          </c:val>
          <c:extLst>
            <c:ext xmlns:c16="http://schemas.microsoft.com/office/drawing/2014/chart" uri="{C3380CC4-5D6E-409C-BE32-E72D297353CC}">
              <c16:uniqueId val="{00000000-3D53-4B89-9618-083D2D71254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3D53-4B89-9618-083D2D71254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266.08999999999997</c:v>
                </c:pt>
                <c:pt idx="1">
                  <c:v>274.58999999999997</c:v>
                </c:pt>
                <c:pt idx="2">
                  <c:v>268.58</c:v>
                </c:pt>
                <c:pt idx="3">
                  <c:v>274.58999999999997</c:v>
                </c:pt>
                <c:pt idx="4">
                  <c:v>289.68</c:v>
                </c:pt>
              </c:numCache>
            </c:numRef>
          </c:val>
          <c:extLst>
            <c:ext xmlns:c16="http://schemas.microsoft.com/office/drawing/2014/chart" uri="{C3380CC4-5D6E-409C-BE32-E72D297353CC}">
              <c16:uniqueId val="{00000000-F51B-41CE-9434-2E6E467A8BA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F51B-41CE-9434-2E6E467A8BA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8"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広島県　三次市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49557</v>
      </c>
      <c r="AM8" s="45"/>
      <c r="AN8" s="45"/>
      <c r="AO8" s="45"/>
      <c r="AP8" s="45"/>
      <c r="AQ8" s="45"/>
      <c r="AR8" s="45"/>
      <c r="AS8" s="45"/>
      <c r="AT8" s="46">
        <f>データ!$S$6</f>
        <v>778.18</v>
      </c>
      <c r="AU8" s="47"/>
      <c r="AV8" s="47"/>
      <c r="AW8" s="47"/>
      <c r="AX8" s="47"/>
      <c r="AY8" s="47"/>
      <c r="AZ8" s="47"/>
      <c r="BA8" s="47"/>
      <c r="BB8" s="48">
        <f>データ!$T$6</f>
        <v>63.68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61.7</v>
      </c>
      <c r="J10" s="47"/>
      <c r="K10" s="47"/>
      <c r="L10" s="47"/>
      <c r="M10" s="47"/>
      <c r="N10" s="47"/>
      <c r="O10" s="81"/>
      <c r="P10" s="48">
        <f>データ!$P$6</f>
        <v>87.93</v>
      </c>
      <c r="Q10" s="48"/>
      <c r="R10" s="48"/>
      <c r="S10" s="48"/>
      <c r="T10" s="48"/>
      <c r="U10" s="48"/>
      <c r="V10" s="48"/>
      <c r="W10" s="45">
        <f>データ!$Q$6</f>
        <v>4169</v>
      </c>
      <c r="X10" s="45"/>
      <c r="Y10" s="45"/>
      <c r="Z10" s="45"/>
      <c r="AA10" s="45"/>
      <c r="AB10" s="45"/>
      <c r="AC10" s="45"/>
      <c r="AD10" s="2"/>
      <c r="AE10" s="2"/>
      <c r="AF10" s="2"/>
      <c r="AG10" s="2"/>
      <c r="AH10" s="2"/>
      <c r="AI10" s="2"/>
      <c r="AJ10" s="2"/>
      <c r="AK10" s="2"/>
      <c r="AL10" s="45">
        <f>データ!$U$6</f>
        <v>43177</v>
      </c>
      <c r="AM10" s="45"/>
      <c r="AN10" s="45"/>
      <c r="AO10" s="45"/>
      <c r="AP10" s="45"/>
      <c r="AQ10" s="45"/>
      <c r="AR10" s="45"/>
      <c r="AS10" s="45"/>
      <c r="AT10" s="46">
        <f>データ!$V$6</f>
        <v>117.65</v>
      </c>
      <c r="AU10" s="47"/>
      <c r="AV10" s="47"/>
      <c r="AW10" s="47"/>
      <c r="AX10" s="47"/>
      <c r="AY10" s="47"/>
      <c r="AZ10" s="47"/>
      <c r="BA10" s="47"/>
      <c r="BB10" s="48">
        <f>データ!$W$6</f>
        <v>367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QN26nn7GIrF6tdRQrfpWg7KXPyRqVXsd50hwxEetMbiPPcH4thXEagTUsFLtTFVVGY355j8UI8omiudK7a+efA==" saltValue="AKwx+AXirPe2509AUpv+C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342092</v>
      </c>
      <c r="D6" s="20">
        <f t="shared" si="3"/>
        <v>46</v>
      </c>
      <c r="E6" s="20">
        <f t="shared" si="3"/>
        <v>1</v>
      </c>
      <c r="F6" s="20">
        <f t="shared" si="3"/>
        <v>0</v>
      </c>
      <c r="G6" s="20">
        <f t="shared" si="3"/>
        <v>1</v>
      </c>
      <c r="H6" s="20" t="str">
        <f t="shared" si="3"/>
        <v>広島県　三次市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61.7</v>
      </c>
      <c r="P6" s="21">
        <f t="shared" si="3"/>
        <v>87.93</v>
      </c>
      <c r="Q6" s="21">
        <f t="shared" si="3"/>
        <v>4169</v>
      </c>
      <c r="R6" s="21">
        <f t="shared" si="3"/>
        <v>49557</v>
      </c>
      <c r="S6" s="21">
        <f t="shared" si="3"/>
        <v>778.18</v>
      </c>
      <c r="T6" s="21">
        <f t="shared" si="3"/>
        <v>63.68</v>
      </c>
      <c r="U6" s="21">
        <f t="shared" si="3"/>
        <v>43177</v>
      </c>
      <c r="V6" s="21">
        <f t="shared" si="3"/>
        <v>117.65</v>
      </c>
      <c r="W6" s="21">
        <f t="shared" si="3"/>
        <v>367</v>
      </c>
      <c r="X6" s="22">
        <f>IF(X7="",NA(),X7)</f>
        <v>102.38</v>
      </c>
      <c r="Y6" s="22">
        <f t="shared" ref="Y6:AG6" si="4">IF(Y7="",NA(),Y7)</f>
        <v>102.23</v>
      </c>
      <c r="Z6" s="22">
        <f t="shared" si="4"/>
        <v>102.56</v>
      </c>
      <c r="AA6" s="22">
        <f t="shared" si="4"/>
        <v>100.44</v>
      </c>
      <c r="AB6" s="22">
        <f t="shared" si="4"/>
        <v>98.8</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153.4</v>
      </c>
      <c r="AU6" s="22">
        <f t="shared" ref="AU6:BC6" si="6">IF(AU7="",NA(),AU7)</f>
        <v>164.45</v>
      </c>
      <c r="AV6" s="22">
        <f t="shared" si="6"/>
        <v>171.65</v>
      </c>
      <c r="AW6" s="22">
        <f t="shared" si="6"/>
        <v>195.76</v>
      </c>
      <c r="AX6" s="22">
        <f t="shared" si="6"/>
        <v>223.29</v>
      </c>
      <c r="AY6" s="22">
        <f t="shared" si="6"/>
        <v>366.03</v>
      </c>
      <c r="AZ6" s="22">
        <f t="shared" si="6"/>
        <v>365.18</v>
      </c>
      <c r="BA6" s="22">
        <f t="shared" si="6"/>
        <v>327.77</v>
      </c>
      <c r="BB6" s="22">
        <f t="shared" si="6"/>
        <v>338.02</v>
      </c>
      <c r="BC6" s="22">
        <f t="shared" si="6"/>
        <v>345.94</v>
      </c>
      <c r="BD6" s="21" t="str">
        <f>IF(BD7="","",IF(BD7="-","【-】","【"&amp;SUBSTITUTE(TEXT(BD7,"#,##0.00"),"-","△")&amp;"】"))</f>
        <v>【252.29】</v>
      </c>
      <c r="BE6" s="22">
        <f>IF(BE7="",NA(),BE7)</f>
        <v>975.08</v>
      </c>
      <c r="BF6" s="22">
        <f t="shared" ref="BF6:BN6" si="7">IF(BF7="",NA(),BF7)</f>
        <v>971.39</v>
      </c>
      <c r="BG6" s="22">
        <f t="shared" si="7"/>
        <v>1014.6</v>
      </c>
      <c r="BH6" s="22">
        <f t="shared" si="7"/>
        <v>989</v>
      </c>
      <c r="BI6" s="22">
        <f t="shared" si="7"/>
        <v>933.78</v>
      </c>
      <c r="BJ6" s="22">
        <f t="shared" si="7"/>
        <v>370.12</v>
      </c>
      <c r="BK6" s="22">
        <f t="shared" si="7"/>
        <v>371.65</v>
      </c>
      <c r="BL6" s="22">
        <f t="shared" si="7"/>
        <v>397.1</v>
      </c>
      <c r="BM6" s="22">
        <f t="shared" si="7"/>
        <v>379.91</v>
      </c>
      <c r="BN6" s="22">
        <f t="shared" si="7"/>
        <v>386.61</v>
      </c>
      <c r="BO6" s="21" t="str">
        <f>IF(BO7="","",IF(BO7="-","【-】","【"&amp;SUBSTITUTE(TEXT(BO7,"#,##0.00"),"-","△")&amp;"】"))</f>
        <v>【268.07】</v>
      </c>
      <c r="BP6" s="22">
        <f>IF(BP7="",NA(),BP7)</f>
        <v>76.59</v>
      </c>
      <c r="BQ6" s="22">
        <f t="shared" ref="BQ6:BY6" si="8">IF(BQ7="",NA(),BQ7)</f>
        <v>74.48</v>
      </c>
      <c r="BR6" s="22">
        <f t="shared" si="8"/>
        <v>75.66</v>
      </c>
      <c r="BS6" s="22">
        <f t="shared" si="8"/>
        <v>74.19</v>
      </c>
      <c r="BT6" s="22">
        <f t="shared" si="8"/>
        <v>72.55</v>
      </c>
      <c r="BU6" s="22">
        <f t="shared" si="8"/>
        <v>100.42</v>
      </c>
      <c r="BV6" s="22">
        <f t="shared" si="8"/>
        <v>98.77</v>
      </c>
      <c r="BW6" s="22">
        <f t="shared" si="8"/>
        <v>95.79</v>
      </c>
      <c r="BX6" s="22">
        <f t="shared" si="8"/>
        <v>98.3</v>
      </c>
      <c r="BY6" s="22">
        <f t="shared" si="8"/>
        <v>93.82</v>
      </c>
      <c r="BZ6" s="21" t="str">
        <f>IF(BZ7="","",IF(BZ7="-","【-】","【"&amp;SUBSTITUTE(TEXT(BZ7,"#,##0.00"),"-","△")&amp;"】"))</f>
        <v>【97.47】</v>
      </c>
      <c r="CA6" s="22">
        <f>IF(CA7="",NA(),CA7)</f>
        <v>266.08999999999997</v>
      </c>
      <c r="CB6" s="22">
        <f t="shared" ref="CB6:CJ6" si="9">IF(CB7="",NA(),CB7)</f>
        <v>274.58999999999997</v>
      </c>
      <c r="CC6" s="22">
        <f t="shared" si="9"/>
        <v>268.58</v>
      </c>
      <c r="CD6" s="22">
        <f t="shared" si="9"/>
        <v>274.58999999999997</v>
      </c>
      <c r="CE6" s="22">
        <f t="shared" si="9"/>
        <v>289.68</v>
      </c>
      <c r="CF6" s="22">
        <f t="shared" si="9"/>
        <v>171.67</v>
      </c>
      <c r="CG6" s="22">
        <f t="shared" si="9"/>
        <v>173.67</v>
      </c>
      <c r="CH6" s="22">
        <f t="shared" si="9"/>
        <v>171.13</v>
      </c>
      <c r="CI6" s="22">
        <f t="shared" si="9"/>
        <v>173.7</v>
      </c>
      <c r="CJ6" s="22">
        <f t="shared" si="9"/>
        <v>178.94</v>
      </c>
      <c r="CK6" s="21" t="str">
        <f>IF(CK7="","",IF(CK7="-","【-】","【"&amp;SUBSTITUTE(TEXT(CK7,"#,##0.00"),"-","△")&amp;"】"))</f>
        <v>【174.75】</v>
      </c>
      <c r="CL6" s="22">
        <f>IF(CL7="",NA(),CL7)</f>
        <v>64.53</v>
      </c>
      <c r="CM6" s="22">
        <f t="shared" ref="CM6:CU6" si="10">IF(CM7="",NA(),CM7)</f>
        <v>65.38</v>
      </c>
      <c r="CN6" s="22">
        <f t="shared" si="10"/>
        <v>65.53</v>
      </c>
      <c r="CO6" s="22">
        <f t="shared" si="10"/>
        <v>65.599999999999994</v>
      </c>
      <c r="CP6" s="22">
        <f t="shared" si="10"/>
        <v>66.11</v>
      </c>
      <c r="CQ6" s="22">
        <f t="shared" si="10"/>
        <v>59.74</v>
      </c>
      <c r="CR6" s="22">
        <f t="shared" si="10"/>
        <v>59.67</v>
      </c>
      <c r="CS6" s="22">
        <f t="shared" si="10"/>
        <v>60.12</v>
      </c>
      <c r="CT6" s="22">
        <f t="shared" si="10"/>
        <v>60.34</v>
      </c>
      <c r="CU6" s="22">
        <f t="shared" si="10"/>
        <v>59.54</v>
      </c>
      <c r="CV6" s="21" t="str">
        <f>IF(CV7="","",IF(CV7="-","【-】","【"&amp;SUBSTITUTE(TEXT(CV7,"#,##0.00"),"-","△")&amp;"】"))</f>
        <v>【59.97】</v>
      </c>
      <c r="CW6" s="22">
        <f>IF(CW7="",NA(),CW7)</f>
        <v>81.510000000000005</v>
      </c>
      <c r="CX6" s="22">
        <f t="shared" ref="CX6:DF6" si="11">IF(CX7="",NA(),CX7)</f>
        <v>79.349999999999994</v>
      </c>
      <c r="CY6" s="22">
        <f t="shared" si="11"/>
        <v>79.77</v>
      </c>
      <c r="CZ6" s="22">
        <f t="shared" si="11"/>
        <v>79.27</v>
      </c>
      <c r="DA6" s="22">
        <f t="shared" si="11"/>
        <v>78.099999999999994</v>
      </c>
      <c r="DB6" s="22">
        <f t="shared" si="11"/>
        <v>84.8</v>
      </c>
      <c r="DC6" s="22">
        <f t="shared" si="11"/>
        <v>84.6</v>
      </c>
      <c r="DD6" s="22">
        <f t="shared" si="11"/>
        <v>84.24</v>
      </c>
      <c r="DE6" s="22">
        <f t="shared" si="11"/>
        <v>84.19</v>
      </c>
      <c r="DF6" s="22">
        <f t="shared" si="11"/>
        <v>83.93</v>
      </c>
      <c r="DG6" s="21" t="str">
        <f>IF(DG7="","",IF(DG7="-","【-】","【"&amp;SUBSTITUTE(TEXT(DG7,"#,##0.00"),"-","△")&amp;"】"))</f>
        <v>【89.76】</v>
      </c>
      <c r="DH6" s="22">
        <f>IF(DH7="",NA(),DH7)</f>
        <v>33.880000000000003</v>
      </c>
      <c r="DI6" s="22">
        <f t="shared" ref="DI6:DQ6" si="12">IF(DI7="",NA(),DI7)</f>
        <v>36.119999999999997</v>
      </c>
      <c r="DJ6" s="22">
        <f t="shared" si="12"/>
        <v>37.99</v>
      </c>
      <c r="DK6" s="22">
        <f t="shared" si="12"/>
        <v>40.53</v>
      </c>
      <c r="DL6" s="22">
        <f t="shared" si="12"/>
        <v>42.92</v>
      </c>
      <c r="DM6" s="22">
        <f t="shared" si="12"/>
        <v>47.66</v>
      </c>
      <c r="DN6" s="22">
        <f t="shared" si="12"/>
        <v>48.17</v>
      </c>
      <c r="DO6" s="22">
        <f t="shared" si="12"/>
        <v>48.83</v>
      </c>
      <c r="DP6" s="22">
        <f t="shared" si="12"/>
        <v>49.96</v>
      </c>
      <c r="DQ6" s="22">
        <f t="shared" si="12"/>
        <v>50.82</v>
      </c>
      <c r="DR6" s="21" t="str">
        <f>IF(DR7="","",IF(DR7="-","【-】","【"&amp;SUBSTITUTE(TEXT(DR7,"#,##0.00"),"-","△")&amp;"】"))</f>
        <v>【51.51】</v>
      </c>
      <c r="DS6" s="22">
        <f>IF(DS7="",NA(),DS7)</f>
        <v>9.25</v>
      </c>
      <c r="DT6" s="22">
        <f t="shared" ref="DT6:EB6" si="13">IF(DT7="",NA(),DT7)</f>
        <v>11.93</v>
      </c>
      <c r="DU6" s="22">
        <f t="shared" si="13"/>
        <v>14.41</v>
      </c>
      <c r="DV6" s="22">
        <f t="shared" si="13"/>
        <v>16.23</v>
      </c>
      <c r="DW6" s="22">
        <f t="shared" si="13"/>
        <v>17.440000000000001</v>
      </c>
      <c r="DX6" s="22">
        <f t="shared" si="13"/>
        <v>15.1</v>
      </c>
      <c r="DY6" s="22">
        <f t="shared" si="13"/>
        <v>17.12</v>
      </c>
      <c r="DZ6" s="22">
        <f t="shared" si="13"/>
        <v>18.18</v>
      </c>
      <c r="EA6" s="22">
        <f t="shared" si="13"/>
        <v>19.32</v>
      </c>
      <c r="EB6" s="22">
        <f t="shared" si="13"/>
        <v>21.16</v>
      </c>
      <c r="EC6" s="21" t="str">
        <f>IF(EC7="","",IF(EC7="-","【-】","【"&amp;SUBSTITUTE(TEXT(EC7,"#,##0.00"),"-","△")&amp;"】"))</f>
        <v>【23.75】</v>
      </c>
      <c r="ED6" s="22">
        <f>IF(ED7="",NA(),ED7)</f>
        <v>0.47</v>
      </c>
      <c r="EE6" s="22">
        <f t="shared" ref="EE6:EM6" si="14">IF(EE7="",NA(),EE7)</f>
        <v>0.6</v>
      </c>
      <c r="EF6" s="22">
        <f t="shared" si="14"/>
        <v>0.76</v>
      </c>
      <c r="EG6" s="22">
        <f t="shared" si="14"/>
        <v>0.49</v>
      </c>
      <c r="EH6" s="22">
        <f t="shared" si="14"/>
        <v>0.44</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342092</v>
      </c>
      <c r="D7" s="24">
        <v>46</v>
      </c>
      <c r="E7" s="24">
        <v>1</v>
      </c>
      <c r="F7" s="24">
        <v>0</v>
      </c>
      <c r="G7" s="24">
        <v>1</v>
      </c>
      <c r="H7" s="24" t="s">
        <v>93</v>
      </c>
      <c r="I7" s="24" t="s">
        <v>94</v>
      </c>
      <c r="J7" s="24" t="s">
        <v>95</v>
      </c>
      <c r="K7" s="24" t="s">
        <v>96</v>
      </c>
      <c r="L7" s="24" t="s">
        <v>97</v>
      </c>
      <c r="M7" s="24" t="s">
        <v>98</v>
      </c>
      <c r="N7" s="25" t="s">
        <v>99</v>
      </c>
      <c r="O7" s="25">
        <v>61.7</v>
      </c>
      <c r="P7" s="25">
        <v>87.93</v>
      </c>
      <c r="Q7" s="25">
        <v>4169</v>
      </c>
      <c r="R7" s="25">
        <v>49557</v>
      </c>
      <c r="S7" s="25">
        <v>778.18</v>
      </c>
      <c r="T7" s="25">
        <v>63.68</v>
      </c>
      <c r="U7" s="25">
        <v>43177</v>
      </c>
      <c r="V7" s="25">
        <v>117.65</v>
      </c>
      <c r="W7" s="25">
        <v>367</v>
      </c>
      <c r="X7" s="25">
        <v>102.38</v>
      </c>
      <c r="Y7" s="25">
        <v>102.23</v>
      </c>
      <c r="Z7" s="25">
        <v>102.56</v>
      </c>
      <c r="AA7" s="25">
        <v>100.44</v>
      </c>
      <c r="AB7" s="25">
        <v>98.8</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153.4</v>
      </c>
      <c r="AU7" s="25">
        <v>164.45</v>
      </c>
      <c r="AV7" s="25">
        <v>171.65</v>
      </c>
      <c r="AW7" s="25">
        <v>195.76</v>
      </c>
      <c r="AX7" s="25">
        <v>223.29</v>
      </c>
      <c r="AY7" s="25">
        <v>366.03</v>
      </c>
      <c r="AZ7" s="25">
        <v>365.18</v>
      </c>
      <c r="BA7" s="25">
        <v>327.77</v>
      </c>
      <c r="BB7" s="25">
        <v>338.02</v>
      </c>
      <c r="BC7" s="25">
        <v>345.94</v>
      </c>
      <c r="BD7" s="25">
        <v>252.29</v>
      </c>
      <c r="BE7" s="25">
        <v>975.08</v>
      </c>
      <c r="BF7" s="25">
        <v>971.39</v>
      </c>
      <c r="BG7" s="25">
        <v>1014.6</v>
      </c>
      <c r="BH7" s="25">
        <v>989</v>
      </c>
      <c r="BI7" s="25">
        <v>933.78</v>
      </c>
      <c r="BJ7" s="25">
        <v>370.12</v>
      </c>
      <c r="BK7" s="25">
        <v>371.65</v>
      </c>
      <c r="BL7" s="25">
        <v>397.1</v>
      </c>
      <c r="BM7" s="25">
        <v>379.91</v>
      </c>
      <c r="BN7" s="25">
        <v>386.61</v>
      </c>
      <c r="BO7" s="25">
        <v>268.07</v>
      </c>
      <c r="BP7" s="25">
        <v>76.59</v>
      </c>
      <c r="BQ7" s="25">
        <v>74.48</v>
      </c>
      <c r="BR7" s="25">
        <v>75.66</v>
      </c>
      <c r="BS7" s="25">
        <v>74.19</v>
      </c>
      <c r="BT7" s="25">
        <v>72.55</v>
      </c>
      <c r="BU7" s="25">
        <v>100.42</v>
      </c>
      <c r="BV7" s="25">
        <v>98.77</v>
      </c>
      <c r="BW7" s="25">
        <v>95.79</v>
      </c>
      <c r="BX7" s="25">
        <v>98.3</v>
      </c>
      <c r="BY7" s="25">
        <v>93.82</v>
      </c>
      <c r="BZ7" s="25">
        <v>97.47</v>
      </c>
      <c r="CA7" s="25">
        <v>266.08999999999997</v>
      </c>
      <c r="CB7" s="25">
        <v>274.58999999999997</v>
      </c>
      <c r="CC7" s="25">
        <v>268.58</v>
      </c>
      <c r="CD7" s="25">
        <v>274.58999999999997</v>
      </c>
      <c r="CE7" s="25">
        <v>289.68</v>
      </c>
      <c r="CF7" s="25">
        <v>171.67</v>
      </c>
      <c r="CG7" s="25">
        <v>173.67</v>
      </c>
      <c r="CH7" s="25">
        <v>171.13</v>
      </c>
      <c r="CI7" s="25">
        <v>173.7</v>
      </c>
      <c r="CJ7" s="25">
        <v>178.94</v>
      </c>
      <c r="CK7" s="25">
        <v>174.75</v>
      </c>
      <c r="CL7" s="25">
        <v>64.53</v>
      </c>
      <c r="CM7" s="25">
        <v>65.38</v>
      </c>
      <c r="CN7" s="25">
        <v>65.53</v>
      </c>
      <c r="CO7" s="25">
        <v>65.599999999999994</v>
      </c>
      <c r="CP7" s="25">
        <v>66.11</v>
      </c>
      <c r="CQ7" s="25">
        <v>59.74</v>
      </c>
      <c r="CR7" s="25">
        <v>59.67</v>
      </c>
      <c r="CS7" s="25">
        <v>60.12</v>
      </c>
      <c r="CT7" s="25">
        <v>60.34</v>
      </c>
      <c r="CU7" s="25">
        <v>59.54</v>
      </c>
      <c r="CV7" s="25">
        <v>59.97</v>
      </c>
      <c r="CW7" s="25">
        <v>81.510000000000005</v>
      </c>
      <c r="CX7" s="25">
        <v>79.349999999999994</v>
      </c>
      <c r="CY7" s="25">
        <v>79.77</v>
      </c>
      <c r="CZ7" s="25">
        <v>79.27</v>
      </c>
      <c r="DA7" s="25">
        <v>78.099999999999994</v>
      </c>
      <c r="DB7" s="25">
        <v>84.8</v>
      </c>
      <c r="DC7" s="25">
        <v>84.6</v>
      </c>
      <c r="DD7" s="25">
        <v>84.24</v>
      </c>
      <c r="DE7" s="25">
        <v>84.19</v>
      </c>
      <c r="DF7" s="25">
        <v>83.93</v>
      </c>
      <c r="DG7" s="25">
        <v>89.76</v>
      </c>
      <c r="DH7" s="25">
        <v>33.880000000000003</v>
      </c>
      <c r="DI7" s="25">
        <v>36.119999999999997</v>
      </c>
      <c r="DJ7" s="25">
        <v>37.99</v>
      </c>
      <c r="DK7" s="25">
        <v>40.53</v>
      </c>
      <c r="DL7" s="25">
        <v>42.92</v>
      </c>
      <c r="DM7" s="25">
        <v>47.66</v>
      </c>
      <c r="DN7" s="25">
        <v>48.17</v>
      </c>
      <c r="DO7" s="25">
        <v>48.83</v>
      </c>
      <c r="DP7" s="25">
        <v>49.96</v>
      </c>
      <c r="DQ7" s="25">
        <v>50.82</v>
      </c>
      <c r="DR7" s="25">
        <v>51.51</v>
      </c>
      <c r="DS7" s="25">
        <v>9.25</v>
      </c>
      <c r="DT7" s="25">
        <v>11.93</v>
      </c>
      <c r="DU7" s="25">
        <v>14.41</v>
      </c>
      <c r="DV7" s="25">
        <v>16.23</v>
      </c>
      <c r="DW7" s="25">
        <v>17.440000000000001</v>
      </c>
      <c r="DX7" s="25">
        <v>15.1</v>
      </c>
      <c r="DY7" s="25">
        <v>17.12</v>
      </c>
      <c r="DZ7" s="25">
        <v>18.18</v>
      </c>
      <c r="EA7" s="25">
        <v>19.32</v>
      </c>
      <c r="EB7" s="25">
        <v>21.16</v>
      </c>
      <c r="EC7" s="25">
        <v>23.75</v>
      </c>
      <c r="ED7" s="25">
        <v>0.47</v>
      </c>
      <c r="EE7" s="25">
        <v>0.6</v>
      </c>
      <c r="EF7" s="25">
        <v>0.76</v>
      </c>
      <c r="EG7" s="25">
        <v>0.49</v>
      </c>
      <c r="EH7" s="25">
        <v>0.44</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h.ohtani4536</cp:lastModifiedBy>
  <dcterms:created xsi:type="dcterms:W3CDTF">2023-12-05T00:59:23Z</dcterms:created>
  <dcterms:modified xsi:type="dcterms:W3CDTF">2024-01-25T01:18:24Z</dcterms:modified>
  <cp:category/>
</cp:coreProperties>
</file>