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11-sv\file01-sv\11市民病院部\02病院企画課\財務\財務照会\令和5年度\R6.01.17 ■1.29〆■経営比較分析表（R4年度決算）の分析について\"/>
    </mc:Choice>
  </mc:AlternateContent>
  <workbookProtection workbookAlgorithmName="SHA-512" workbookHashValue="qEZcEBVAKJqx+Ijy657qy4xrvak+aCVb/ysAWtgn0VffYQkx+Ia1RL78nJcWBKOCX4j5X5xMGL5MYlXsb4oxdA==" workbookSaltValue="fTRuX8QQR+tNxEcwpk7Lf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78" i="4"/>
  <c r="BX54" i="4"/>
  <c r="BX32" i="4"/>
  <c r="MO78" i="4"/>
  <c r="MN54" i="4"/>
  <c r="MN32" i="4"/>
  <c r="IZ54" i="4"/>
  <c r="IZ32" i="4"/>
  <c r="C11" i="5"/>
  <c r="D11" i="5"/>
  <c r="E11" i="5"/>
  <c r="B11" i="5"/>
  <c r="DG78" i="4" l="1"/>
  <c r="DD54" i="4"/>
  <c r="DD32" i="4"/>
  <c r="P78" i="4"/>
  <c r="P54" i="4"/>
  <c r="P32" i="4"/>
  <c r="GR32" i="4"/>
  <c r="KG78" i="4"/>
  <c r="KF54" i="4"/>
  <c r="KF32" i="4"/>
  <c r="GT78" i="4"/>
  <c r="GR54" i="4"/>
  <c r="LY32" i="4"/>
  <c r="IM78" i="4"/>
  <c r="IK54" i="4"/>
  <c r="IK32" i="4"/>
  <c r="EZ78" i="4"/>
  <c r="EW54" i="4"/>
  <c r="EW32" i="4"/>
  <c r="LY54" i="4"/>
  <c r="BI78" i="4"/>
  <c r="BI54" i="4"/>
  <c r="BI32" i="4"/>
  <c r="LZ78" i="4"/>
  <c r="AT32" i="4"/>
  <c r="LK78" i="4"/>
  <c r="LJ54" i="4"/>
  <c r="LJ32" i="4"/>
  <c r="HX78" i="4"/>
  <c r="HV54" i="4"/>
  <c r="HV32" i="4"/>
  <c r="EK78" i="4"/>
  <c r="EH54" i="4"/>
  <c r="EH32" i="4"/>
  <c r="AT78" i="4"/>
  <c r="AT54" i="4"/>
  <c r="DV78" i="4"/>
  <c r="DS54" i="4"/>
  <c r="AE78" i="4"/>
  <c r="AE54" i="4"/>
  <c r="AE32" i="4"/>
  <c r="DS32" i="4"/>
  <c r="KV78" i="4"/>
  <c r="KU54" i="4"/>
  <c r="KU32"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<sst xmlns="http://schemas.openxmlformats.org/spreadsheetml/2006/main" count="343" uniqueCount="183">
  <si>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</si>
  <si>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</si>
  <si>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</si>
  <si>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</si>
  <si>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</si>
  <si>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</si>
  <si>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</si>
  <si>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</si>
  <si>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</si>
  <si>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</si>
  <si>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</si>
  <si>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</si>
  <si>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</si>
  <si>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</si>
  <si>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</si>
  <si>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</si>
  <si>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</si>
  <si>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</si>
  <si>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</si>
  <si>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</si>
  <si>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</si>
  <si>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</si>
  <si>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</si>
  <si>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</si>
  <si>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</si>
  <si>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</si>
  <si>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</si>
  <si>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</si>
  <si>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</si>
  <si>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</si>
  <si>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</si>
  <si>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</si>
  <si>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</si>
  <si>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</si>
  <si>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</si>
  <si>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</si>
  <si>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</si>
  <si>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</si>
  <si>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</si>
  <si>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</si>
  <si>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</si>
  <si>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</si>
  <si>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</si>
  <si>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</si>
  <si>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</si>
  <si>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</si>
  <si>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</si>
  <si>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</si>
  <si>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</si>
  <si>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</si>
  <si>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</si>
  <si>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</si>
  <si>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</si>
  <si>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</si>
  <si>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</si>
  <si>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</si>
  <si>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</si>
  <si>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</si>
  <si>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</si>
  <si>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</si>
  <si>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</si>
  <si>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</si>
  <si>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</si>
  <si>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</si>
  <si>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</si>
  <si>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</si>
  <si>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</si>
  <si>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</si>
  <si>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</si>
  <si>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</si>
  <si>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</si>
  <si>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</si>
  <si>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</si>
  <si>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</si>
  <si>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</si>
  <si>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</si>
  <si>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</si>
  <si>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</si>
  <si>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</si>
  <si>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</si>
  <si>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</si>
  <si>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</si>
  <si>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</si>
  <si>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</si>
  <si>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</si>
  <si>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</si>
  <si>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</si>
  <si>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</si>
  <si>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</si>
  <si>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</si>
  <si>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</si>
  <si>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</si>
  <si>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</si>
  <si>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</si>
  <si>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</si>
  <si>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</si>
  <si>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</si>
  <si>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</si>
  <si>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</si>
  <si>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</si>
  <si>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</si>
  <si>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</si>
  <si>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</si>
  <si>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</si>
  <si>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</si>
  <si>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</si>
  <si>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</si>
  <si>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</si>
  <si>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</si>
  <si>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</si>
  <si>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</si>
  <si>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</si>
  <si>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</si>
  <si>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</si>
  <si>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</si>
  <si>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</si>
  <si>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</si>
  <si>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</si>
  <si>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</si>
  <si>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</si>
  <si>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</si>
  <si>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</si>
  <si>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</si>
  <si>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</si>
  <si>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</si>
  <si>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</si>
  <si>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</si>
  <si>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</si>
  <si>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</si>
  <si>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</si>
  <si>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</si>
  <si>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</si>
  <si>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</si>
  <si>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</si>
  <si>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</si>
  <si>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</si>
  <si>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</si>
  <si>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</si>
  <si>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</si>
  <si>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</si>
  <si>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</si>
  <si>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</si>
  <si>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</si>
  <si>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</si>
  <si>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</si>
  <si>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</si>
  <si>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</si>
  <si>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</si>
  <si>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</si>
  <si>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</si>
  <si>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</si>
  <si>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</si>
  <si>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</si>
  <si>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</si>
  <si>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</si>
  <si>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</si>
  <si>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</si>
  <si>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</si>
  <si>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</si>
  <si>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</si>
  <si>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</si>
  <si>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三次市</t>
  </si>
  <si>
    <t>市立三次中央病院</t>
  </si>
  <si>
    <t>当然財務</t>
  </si>
  <si>
    <t>病院事業</t>
  </si>
  <si>
    <t>一般病院</t>
  </si>
  <si>
    <t>300床以上～400床未満</t>
  </si>
  <si>
    <t>非設置</t>
  </si>
  <si>
    <t>直営</t>
  </si>
  <si>
    <t>対象</t>
  </si>
  <si>
    <t>ド 透 I 未 訓 ガ</t>
  </si>
  <si>
    <t>救 臨 が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</si>
  <si>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</si>
  <si>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</si>
  <si>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</si>
  <si>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</si>
  <si>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</si>
  <si>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</si>
  <si>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</si>
  <si>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救急医療や周産期母子医療においては，備北圏域のみならず，安芸高田市・世羅町など広島県三次市の隣接市町や島根県南部にわたる広域の二次救急を担っている。
　また，へき地医療拠点病院の指定を受け，圏域内外の病院や診療所に医師を派遣するなど，地域医療に貢献している。</t>
    <phoneticPr fontId="5"/>
  </si>
  <si>
    <t>　有形固定資産減価償却率は平均より高いが，経常収支比率は100％を上回っているので，施設の老朽化は進んでいるが，更新投資を経常収益で賄える状況にある。
　既存空調設備が対応年数を大きく超過し，故障や部品交換が頻発しており，令和4年も昨年度に引続き空調設備更新工事を行った。
 また，停電時の発電機起動や非常照明の電源となっている直流電源装置も故障し，仮設電源装置で対応していたため，更新工事を行った。
　なお，令和2年度に施設内配管老朽化調査を行い，総合所見で「病院の建替えを検討する必要がある」とされたため，令和3年度から建替えに向けた計画策定業務などに取り組んでいる。</t>
    <rPh sb="77" eb="79">
      <t>キソン</t>
    </rPh>
    <rPh sb="79" eb="81">
      <t>クウチョウ</t>
    </rPh>
    <rPh sb="81" eb="83">
      <t>セツビ</t>
    </rPh>
    <rPh sb="84" eb="86">
      <t>タイオウ</t>
    </rPh>
    <rPh sb="86" eb="88">
      <t>ネンスウ</t>
    </rPh>
    <rPh sb="89" eb="90">
      <t>オオ</t>
    </rPh>
    <rPh sb="92" eb="94">
      <t>チョウカ</t>
    </rPh>
    <rPh sb="96" eb="98">
      <t>コショウ</t>
    </rPh>
    <rPh sb="99" eb="101">
      <t>ブヒン</t>
    </rPh>
    <rPh sb="101" eb="103">
      <t>コウカン</t>
    </rPh>
    <rPh sb="104" eb="106">
      <t>ヒンパツ</t>
    </rPh>
    <rPh sb="111" eb="113">
      <t>レイワ</t>
    </rPh>
    <rPh sb="114" eb="115">
      <t>ネン</t>
    </rPh>
    <rPh sb="116" eb="119">
      <t>サクネンド</t>
    </rPh>
    <rPh sb="120" eb="122">
      <t>ヒキツヅ</t>
    </rPh>
    <rPh sb="123" eb="125">
      <t>クウチョウ</t>
    </rPh>
    <rPh sb="125" eb="127">
      <t>セツビ</t>
    </rPh>
    <rPh sb="127" eb="129">
      <t>コウシン</t>
    </rPh>
    <rPh sb="129" eb="131">
      <t>コウジ</t>
    </rPh>
    <rPh sb="132" eb="133">
      <t>オコナ</t>
    </rPh>
    <rPh sb="141" eb="143">
      <t>テイデン</t>
    </rPh>
    <rPh sb="143" eb="144">
      <t>ジ</t>
    </rPh>
    <rPh sb="145" eb="148">
      <t>ハツデンキ</t>
    </rPh>
    <rPh sb="148" eb="150">
      <t>キドウ</t>
    </rPh>
    <rPh sb="151" eb="153">
      <t>ヒジョウ</t>
    </rPh>
    <rPh sb="153" eb="155">
      <t>ショウメイ</t>
    </rPh>
    <rPh sb="156" eb="158">
      <t>デンゲン</t>
    </rPh>
    <rPh sb="164" eb="166">
      <t>チョクリュウ</t>
    </rPh>
    <rPh sb="166" eb="168">
      <t>デンゲン</t>
    </rPh>
    <rPh sb="168" eb="170">
      <t>ソウチ</t>
    </rPh>
    <rPh sb="171" eb="173">
      <t>コショウ</t>
    </rPh>
    <rPh sb="175" eb="177">
      <t>カセツ</t>
    </rPh>
    <rPh sb="177" eb="179">
      <t>デンゲン</t>
    </rPh>
    <rPh sb="179" eb="181">
      <t>ソウチ</t>
    </rPh>
    <rPh sb="182" eb="184">
      <t>タイオウ</t>
    </rPh>
    <rPh sb="191" eb="193">
      <t>コウシン</t>
    </rPh>
    <rPh sb="193" eb="195">
      <t>コウジ</t>
    </rPh>
    <rPh sb="196" eb="197">
      <t>オコナ</t>
    </rPh>
    <rPh sb="205" eb="207">
      <t>レイワ</t>
    </rPh>
    <rPh sb="208" eb="209">
      <t>ネン</t>
    </rPh>
    <rPh sb="209" eb="210">
      <t>ド</t>
    </rPh>
    <rPh sb="211" eb="213">
      <t>シセツ</t>
    </rPh>
    <rPh sb="213" eb="214">
      <t>ナイ</t>
    </rPh>
    <rPh sb="214" eb="216">
      <t>ハイカン</t>
    </rPh>
    <rPh sb="216" eb="219">
      <t>ロウキュウカ</t>
    </rPh>
    <rPh sb="219" eb="221">
      <t>チョウサ</t>
    </rPh>
    <rPh sb="222" eb="223">
      <t>オコナ</t>
    </rPh>
    <rPh sb="225" eb="227">
      <t>ソウゴウ</t>
    </rPh>
    <rPh sb="227" eb="229">
      <t>ショケン</t>
    </rPh>
    <rPh sb="231" eb="233">
      <t>ビョウイン</t>
    </rPh>
    <rPh sb="234" eb="235">
      <t>タ</t>
    </rPh>
    <rPh sb="235" eb="236">
      <t>カ</t>
    </rPh>
    <rPh sb="238" eb="240">
      <t>ケントウ</t>
    </rPh>
    <rPh sb="242" eb="244">
      <t>ヒツヨウ</t>
    </rPh>
    <rPh sb="255" eb="257">
      <t>レイワ</t>
    </rPh>
    <rPh sb="258" eb="259">
      <t>ネン</t>
    </rPh>
    <rPh sb="259" eb="260">
      <t>ド</t>
    </rPh>
    <rPh sb="262" eb="264">
      <t>タテカ</t>
    </rPh>
    <rPh sb="266" eb="267">
      <t>ム</t>
    </rPh>
    <rPh sb="269" eb="271">
      <t>ケイカク</t>
    </rPh>
    <rPh sb="271" eb="273">
      <t>サクテイ</t>
    </rPh>
    <rPh sb="273" eb="275">
      <t>ギョウム</t>
    </rPh>
    <rPh sb="278" eb="279">
      <t>ト</t>
    </rPh>
    <rPh sb="280" eb="281">
      <t>ク</t>
    </rPh>
    <phoneticPr fontId="5"/>
  </si>
  <si>
    <t>　累積欠損金もなく，経常収支比率は100%を超えている。
　医業収支比率においては平成30年度より100%を下回っているが平均値より5.7ポイント上回っている。
　令和4年度は，新型コロナウイルス感染症が流行の拡大と縮小を繰り返し，重症患者は減少したものの，これまでを上回る新規陽性患者が発生した。結果として，入院・外来収益ともに，前年度より持ち直したので医業収支比率は改善した。令和4年度における病床利用率は，コロナ陽性患者の受け入れに係り，一部病棟を休止したため，全国平均より5ポイント低くなっている。
　無菌治療室の設置により血液内科の治療が増えたことで,入院患者1人1日あたり収益を大幅に増加させることができた。</t>
    <rPh sb="54" eb="56">
      <t>シタマワ</t>
    </rPh>
    <rPh sb="149" eb="151">
      <t>ケッカ</t>
    </rPh>
    <rPh sb="155" eb="157">
      <t>ニュウイン</t>
    </rPh>
    <rPh sb="158" eb="160">
      <t>ガイライ</t>
    </rPh>
    <rPh sb="160" eb="162">
      <t>シュウエキ</t>
    </rPh>
    <rPh sb="166" eb="169">
      <t>ゼンネンド</t>
    </rPh>
    <rPh sb="171" eb="172">
      <t>モ</t>
    </rPh>
    <rPh sb="173" eb="174">
      <t>ナオ</t>
    </rPh>
    <rPh sb="178" eb="180">
      <t>イギョウ</t>
    </rPh>
    <rPh sb="180" eb="182">
      <t>シュウシ</t>
    </rPh>
    <rPh sb="182" eb="184">
      <t>ヒリツ</t>
    </rPh>
    <rPh sb="185" eb="187">
      <t>カイゼン</t>
    </rPh>
    <rPh sb="190" eb="192">
      <t>レイワ</t>
    </rPh>
    <rPh sb="193" eb="194">
      <t>ネン</t>
    </rPh>
    <rPh sb="194" eb="195">
      <t>ド</t>
    </rPh>
    <rPh sb="199" eb="201">
      <t>ビョウショウ</t>
    </rPh>
    <rPh sb="201" eb="203">
      <t>リヨウ</t>
    </rPh>
    <rPh sb="203" eb="204">
      <t>リツ</t>
    </rPh>
    <rPh sb="234" eb="236">
      <t>ゼンコク</t>
    </rPh>
    <rPh sb="236" eb="238">
      <t>ヘイキン</t>
    </rPh>
    <rPh sb="245" eb="246">
      <t>ヒク</t>
    </rPh>
    <rPh sb="255" eb="257">
      <t>ムキン</t>
    </rPh>
    <rPh sb="257" eb="259">
      <t>チリョウ</t>
    </rPh>
    <rPh sb="259" eb="260">
      <t>シツ</t>
    </rPh>
    <rPh sb="261" eb="263">
      <t>セッチ</t>
    </rPh>
    <rPh sb="266" eb="268">
      <t>ケツエキ</t>
    </rPh>
    <rPh sb="268" eb="270">
      <t>ナイカ</t>
    </rPh>
    <rPh sb="271" eb="273">
      <t>チリョウ</t>
    </rPh>
    <rPh sb="274" eb="275">
      <t>フ</t>
    </rPh>
    <rPh sb="281" eb="283">
      <t>ニュウイン</t>
    </rPh>
    <rPh sb="283" eb="285">
      <t>カンジャ</t>
    </rPh>
    <rPh sb="285" eb="287">
      <t>ヒトリ</t>
    </rPh>
    <rPh sb="288" eb="289">
      <t>ヒ</t>
    </rPh>
    <rPh sb="292" eb="294">
      <t>シュウエキ</t>
    </rPh>
    <rPh sb="295" eb="297">
      <t>オオハバ</t>
    </rPh>
    <rPh sb="298" eb="300">
      <t>ゾウカ</t>
    </rPh>
    <phoneticPr fontId="5"/>
  </si>
  <si>
    <t>　地域医療支援病院として，近隣の医療機関との連携を密にし，地域医療連携活動を通じて地域に必要な医療の提供や，患者の紹介・逆紹介，入退院の調整や退院後の支援強化など，医療環境の充実に努めている。
　令和4年度はコロナ禍の影響はあったものの比較的限定的であり，医業収益は改善した。継続して収益を上げ，費用を下げるための経営分析を行い健全経営に努めていく。
　また病院改築に向けて「市立三次中央病院建替基本構想検討委員会」を設置し，市民の皆様や有識者の意見も伺いながら，新病院の役割，主要機能，病床数・病床種別等を定めた「新病院基本構想」を策定した。</t>
    <rPh sb="98" eb="100">
      <t>レイワ</t>
    </rPh>
    <rPh sb="101" eb="103">
      <t>ネンド</t>
    </rPh>
    <rPh sb="107" eb="108">
      <t>カ</t>
    </rPh>
    <rPh sb="109" eb="111">
      <t>エイキョウ</t>
    </rPh>
    <rPh sb="118" eb="121">
      <t>ヒカクテキ</t>
    </rPh>
    <rPh sb="121" eb="124">
      <t>ゲンテイテキ</t>
    </rPh>
    <rPh sb="128" eb="130">
      <t>イギョウ</t>
    </rPh>
    <rPh sb="130" eb="132">
      <t>シュウエキ</t>
    </rPh>
    <rPh sb="133" eb="135">
      <t>カイゼン</t>
    </rPh>
    <rPh sb="138" eb="140">
      <t>ケイゾク</t>
    </rPh>
    <rPh sb="142" eb="144">
      <t>シュウエキ</t>
    </rPh>
    <rPh sb="145" eb="146">
      <t>ア</t>
    </rPh>
    <rPh sb="148" eb="150">
      <t>ヒヨウ</t>
    </rPh>
    <rPh sb="151" eb="152">
      <t>サ</t>
    </rPh>
    <rPh sb="157" eb="159">
      <t>ケイエイ</t>
    </rPh>
    <rPh sb="159" eb="161">
      <t>ブンセキ</t>
    </rPh>
    <rPh sb="162" eb="163">
      <t>オコナ</t>
    </rPh>
    <rPh sb="164" eb="166">
      <t>ケンゼン</t>
    </rPh>
    <rPh sb="166" eb="168">
      <t>ケイエイ</t>
    </rPh>
    <rPh sb="169" eb="170">
      <t>ツト</t>
    </rPh>
    <rPh sb="179" eb="181">
      <t>ビョウイン</t>
    </rPh>
    <rPh sb="181" eb="183">
      <t>カイチク</t>
    </rPh>
    <rPh sb="184" eb="185">
      <t>ム</t>
    </rPh>
    <rPh sb="188" eb="190">
      <t>シリツ</t>
    </rPh>
    <rPh sb="190" eb="192">
      <t>ミヨシ</t>
    </rPh>
    <rPh sb="192" eb="194">
      <t>チュウオウ</t>
    </rPh>
    <rPh sb="194" eb="196">
      <t>ビョウイン</t>
    </rPh>
    <rPh sb="196" eb="198">
      <t>タテカ</t>
    </rPh>
    <rPh sb="198" eb="200">
      <t>キホン</t>
    </rPh>
    <rPh sb="200" eb="202">
      <t>コウソウ</t>
    </rPh>
    <rPh sb="202" eb="204">
      <t>ケントウ</t>
    </rPh>
    <rPh sb="204" eb="207">
      <t>イインカイ</t>
    </rPh>
    <rPh sb="209" eb="211">
      <t>セッチ</t>
    </rPh>
    <rPh sb="213" eb="215">
      <t>シミン</t>
    </rPh>
    <rPh sb="216" eb="218">
      <t>ミナサマ</t>
    </rPh>
    <rPh sb="219" eb="221">
      <t>ユウシキ</t>
    </rPh>
    <rPh sb="221" eb="222">
      <t>シャ</t>
    </rPh>
    <rPh sb="223" eb="225">
      <t>イケン</t>
    </rPh>
    <rPh sb="226" eb="227">
      <t>ウカガ</t>
    </rPh>
    <rPh sb="232" eb="235">
      <t>シンビョウイン</t>
    </rPh>
    <rPh sb="236" eb="238">
      <t>ヤクワリ</t>
    </rPh>
    <rPh sb="239" eb="241">
      <t>シュヨウ</t>
    </rPh>
    <rPh sb="241" eb="243">
      <t>キノウ</t>
    </rPh>
    <rPh sb="244" eb="247">
      <t>ビョウショウスウ</t>
    </rPh>
    <rPh sb="248" eb="250">
      <t>ビョウショウ</t>
    </rPh>
    <rPh sb="250" eb="252">
      <t>シュベツ</t>
    </rPh>
    <rPh sb="252" eb="253">
      <t>トウ</t>
    </rPh>
    <rPh sb="254" eb="255">
      <t>サダ</t>
    </rPh>
    <rPh sb="258" eb="259">
      <t>シン</t>
    </rPh>
    <rPh sb="259" eb="261">
      <t>ビョウイン</t>
    </rPh>
    <rPh sb="261" eb="263">
      <t>キホン</t>
    </rPh>
    <rPh sb="263" eb="265">
      <t>コウソウ</t>
    </rPh>
    <rPh sb="267" eb="269">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</si>
</sst>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c:v>
                </c:pt>
                <c:pt idx="1">
                  <c:v>79.7</c:v>
                </c:pt>
                <c:pt idx="2">
                  <c:v>70.7</c:v>
                </c:pt>
                <c:pt idx="3">
                  <c:v>62.6</c:v>
                </c:pt>
                <c:pt idx="4">
                  <c:v>61.6</c:v>
                </c:pt>
              </c:numCache>
            </c:numRef>
          </c:val>
          <c:extLst>
            <c:ext xmlns:c16="http://schemas.microsoft.com/office/drawing/2014/chart" uri="{C3380CC4-5D6E-409C-BE32-E72D297353CC}">
              <c16:uniqueId val="{00000000-8590-4831-804C-643B0C815C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8590-4831-804C-643B0C815C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97.3</c:v>
                </c:pt>
                <c:pt idx="1">
                  <c:v>98.7</c:v>
                </c:pt>
                <c:pt idx="2">
                  <c:v>93.3</c:v>
                </c:pt>
                <c:pt idx="3">
                  <c:v>88.7</c:v>
                </c:pt>
                <c:pt idx="4">
                  <c:v>91.9</c:v>
                </c:pt>
              </c:numCache>
            </c:numRef>
          </c:val>
          <c:extLst>
            <c:ext xmlns:c16="http://schemas.microsoft.com/office/drawing/2014/chart" uri="{C3380CC4-5D6E-409C-BE32-E72D297353CC}">
              <c16:uniqueId val="{00000000-4F29-4831-BC6E-F1BC288AEA8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4F29-4831-BC6E-F1BC288AEA8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97.8</c:v>
                </c:pt>
                <c:pt idx="1">
                  <c:v>99.2</c:v>
                </c:pt>
                <c:pt idx="2">
                  <c:v>93.8</c:v>
                </c:pt>
                <c:pt idx="3">
                  <c:v>89.2</c:v>
                </c:pt>
                <c:pt idx="4">
                  <c:v>92.3</c:v>
                </c:pt>
              </c:numCache>
            </c:numRef>
          </c:val>
          <c:extLst>
            <c:ext xmlns:c16="http://schemas.microsoft.com/office/drawing/2014/chart" uri="{C3380CC4-5D6E-409C-BE32-E72D297353CC}">
              <c16:uniqueId val="{00000000-9A19-4C2F-ABBB-3C4C46A63F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9A19-4C2F-ABBB-3C4C46A63F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101.4</c:v>
                </c:pt>
                <c:pt idx="1">
                  <c:v>101.4</c:v>
                </c:pt>
                <c:pt idx="2">
                  <c:v>106.9</c:v>
                </c:pt>
                <c:pt idx="3">
                  <c:v>108.8</c:v>
                </c:pt>
                <c:pt idx="4">
                  <c:v>101.9</c:v>
                </c:pt>
              </c:numCache>
            </c:numRef>
          </c:val>
          <c:extLst>
            <c:ext xmlns:c16="http://schemas.microsoft.com/office/drawing/2014/chart" uri="{C3380CC4-5D6E-409C-BE32-E72D297353CC}">
              <c16:uniqueId val="{00000000-75CF-400D-9021-399562DC9A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75CF-400D-9021-399562DC9A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67.400000000000006</c:v>
                </c:pt>
                <c:pt idx="1">
                  <c:v>69.5</c:v>
                </c:pt>
                <c:pt idx="2">
                  <c:v>71.400000000000006</c:v>
                </c:pt>
                <c:pt idx="3">
                  <c:v>70.7</c:v>
                </c:pt>
                <c:pt idx="4">
                  <c:v>72.099999999999994</c:v>
                </c:pt>
              </c:numCache>
            </c:numRef>
          </c:val>
          <c:extLst>
            <c:ext xmlns:c16="http://schemas.microsoft.com/office/drawing/2014/chart" uri="{C3380CC4-5D6E-409C-BE32-E72D297353CC}">
              <c16:uniqueId val="{00000000-B35A-4340-9E6C-080C64DF349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B35A-4340-9E6C-080C64DF349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72.5</c:v>
                </c:pt>
                <c:pt idx="1">
                  <c:v>75.400000000000006</c:v>
                </c:pt>
                <c:pt idx="2">
                  <c:v>78.2</c:v>
                </c:pt>
                <c:pt idx="3">
                  <c:v>70.5</c:v>
                </c:pt>
                <c:pt idx="4">
                  <c:v>71.2</c:v>
                </c:pt>
              </c:numCache>
            </c:numRef>
          </c:val>
          <c:extLst>
            <c:ext xmlns:c16="http://schemas.microsoft.com/office/drawing/2014/chart" uri="{C3380CC4-5D6E-409C-BE32-E72D297353CC}">
              <c16:uniqueId val="{00000000-0287-47DD-9F9F-BE7A45112BF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0287-47DD-9F9F-BE7A45112BF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46213620</c:v>
                </c:pt>
                <c:pt idx="1">
                  <c:v>46643074</c:v>
                </c:pt>
                <c:pt idx="2">
                  <c:v>47149763</c:v>
                </c:pt>
                <c:pt idx="3">
                  <c:v>48300700</c:v>
                </c:pt>
                <c:pt idx="4">
                  <c:v>49020300</c:v>
                </c:pt>
              </c:numCache>
            </c:numRef>
          </c:val>
          <c:extLst>
            <c:ext xmlns:c16="http://schemas.microsoft.com/office/drawing/2014/chart" uri="{C3380CC4-5D6E-409C-BE32-E72D297353CC}">
              <c16:uniqueId val="{00000000-0F7D-4AD0-B4B9-51190A1C4B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0F7D-4AD0-B4B9-51190A1C4B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26.6</c:v>
                </c:pt>
                <c:pt idx="1">
                  <c:v>26.5</c:v>
                </c:pt>
                <c:pt idx="2">
                  <c:v>28.8</c:v>
                </c:pt>
                <c:pt idx="3">
                  <c:v>30.4</c:v>
                </c:pt>
                <c:pt idx="4">
                  <c:v>30.4</c:v>
                </c:pt>
              </c:numCache>
            </c:numRef>
          </c:val>
          <c:extLst>
            <c:ext xmlns:c16="http://schemas.microsoft.com/office/drawing/2014/chart" uri="{C3380CC4-5D6E-409C-BE32-E72D297353CC}">
              <c16:uniqueId val="{00000000-EC4C-48BD-870C-E70E5F7C91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EC4C-48BD-870C-E70E5F7C91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c:v>
                </c:pt>
                <c:pt idx="1">
                  <c:v>51.7</c:v>
                </c:pt>
                <c:pt idx="2">
                  <c:v>54.2</c:v>
                </c:pt>
                <c:pt idx="3">
                  <c:v>56.7</c:v>
                </c:pt>
                <c:pt idx="4">
                  <c:v>54.2</c:v>
                </c:pt>
              </c:numCache>
            </c:numRef>
          </c:val>
          <c:extLst>
            <c:ext xmlns:c16="http://schemas.microsoft.com/office/drawing/2014/chart" uri="{C3380CC4-5D6E-409C-BE32-E72D297353CC}">
              <c16:uniqueId val="{00000000-757D-4845-840A-F6BB6E039F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757D-4845-840A-F6BB6E039F8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16065</c:v>
                </c:pt>
                <c:pt idx="1">
                  <c:v>16311</c:v>
                </c:pt>
                <c:pt idx="2">
                  <c:v>17919</c:v>
                </c:pt>
                <c:pt idx="3">
                  <c:v>18319</c:v>
                </c:pt>
                <c:pt idx="4">
                  <c:v>19133</c:v>
                </c:pt>
              </c:numCache>
            </c:numRef>
          </c:val>
          <c:extLst>
            <c:ext xmlns:c16="http://schemas.microsoft.com/office/drawing/2014/chart" uri="{C3380CC4-5D6E-409C-BE32-E72D297353CC}">
              <c16:uniqueId val="{00000000-DF3A-4E58-9336-F6B75CAFE6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DF3A-4E58-9336-F6B75CAFE6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49889</c:v>
                </c:pt>
                <c:pt idx="1">
                  <c:v>49589</c:v>
                </c:pt>
                <c:pt idx="2">
                  <c:v>54720</c:v>
                </c:pt>
                <c:pt idx="3">
                  <c:v>55813</c:v>
                </c:pt>
                <c:pt idx="4">
                  <c:v>65453</c:v>
                </c:pt>
              </c:numCache>
            </c:numRef>
          </c:val>
          <c:extLst>
            <c:ext xmlns:c16="http://schemas.microsoft.com/office/drawing/2014/chart" uri="{C3380CC4-5D6E-409C-BE32-E72D297353CC}">
              <c16:uniqueId val="{00000000-D47B-4F00-87E0-02148D2E43B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D47B-4F00-87E0-02148D2E43B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6E5-4856-974F-2ACA1E34B8F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B6E5-4856-974F-2ACA1E34B8F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広島県三次市　市立三次中央病院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49557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23120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101.4</v>
      </c>
      <c r="Q33" s="129"/>
      <c r="R33" s="129"/>
      <c r="S33" s="129"/>
      <c r="T33" s="129"/>
      <c r="U33" s="129"/>
      <c r="V33" s="129"/>
      <c r="W33" s="129"/>
      <c r="X33" s="129"/>
      <c r="Y33" s="129"/>
      <c r="Z33" s="129"/>
      <c r="AA33" s="129"/>
      <c r="AB33" s="129"/>
      <c r="AC33" s="129"/>
      <c r="AD33" s="130"/>
      <c r="AE33" s="128">
        <f>データ!AJ7</f>
        <v>101.4</v>
      </c>
      <c r="AF33" s="129"/>
      <c r="AG33" s="129"/>
      <c r="AH33" s="129"/>
      <c r="AI33" s="129"/>
      <c r="AJ33" s="129"/>
      <c r="AK33" s="129"/>
      <c r="AL33" s="129"/>
      <c r="AM33" s="129"/>
      <c r="AN33" s="129"/>
      <c r="AO33" s="129"/>
      <c r="AP33" s="129"/>
      <c r="AQ33" s="129"/>
      <c r="AR33" s="129"/>
      <c r="AS33" s="130"/>
      <c r="AT33" s="128">
        <f>データ!AK7</f>
        <v>106.9</v>
      </c>
      <c r="AU33" s="129"/>
      <c r="AV33" s="129"/>
      <c r="AW33" s="129"/>
      <c r="AX33" s="129"/>
      <c r="AY33" s="129"/>
      <c r="AZ33" s="129"/>
      <c r="BA33" s="129"/>
      <c r="BB33" s="129"/>
      <c r="BC33" s="129"/>
      <c r="BD33" s="129"/>
      <c r="BE33" s="129"/>
      <c r="BF33" s="129"/>
      <c r="BG33" s="129"/>
      <c r="BH33" s="130"/>
      <c r="BI33" s="128">
        <f>データ!AL7</f>
        <v>108.8</v>
      </c>
      <c r="BJ33" s="129"/>
      <c r="BK33" s="129"/>
      <c r="BL33" s="129"/>
      <c r="BM33" s="129"/>
      <c r="BN33" s="129"/>
      <c r="BO33" s="129"/>
      <c r="BP33" s="129"/>
      <c r="BQ33" s="129"/>
      <c r="BR33" s="129"/>
      <c r="BS33" s="129"/>
      <c r="BT33" s="129"/>
      <c r="BU33" s="129"/>
      <c r="BV33" s="129"/>
      <c r="BW33" s="130"/>
      <c r="BX33" s="128">
        <f>データ!AM7</f>
        <v>101.9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97.8</v>
      </c>
      <c r="DE33" s="129"/>
      <c r="DF33" s="129"/>
      <c r="DG33" s="129"/>
      <c r="DH33" s="129"/>
      <c r="DI33" s="129"/>
      <c r="DJ33" s="129"/>
      <c r="DK33" s="129"/>
      <c r="DL33" s="129"/>
      <c r="DM33" s="129"/>
      <c r="DN33" s="129"/>
      <c r="DO33" s="129"/>
      <c r="DP33" s="129"/>
      <c r="DQ33" s="129"/>
      <c r="DR33" s="130"/>
      <c r="DS33" s="128">
        <f>データ!AU7</f>
        <v>99.2</v>
      </c>
      <c r="DT33" s="129"/>
      <c r="DU33" s="129"/>
      <c r="DV33" s="129"/>
      <c r="DW33" s="129"/>
      <c r="DX33" s="129"/>
      <c r="DY33" s="129"/>
      <c r="DZ33" s="129"/>
      <c r="EA33" s="129"/>
      <c r="EB33" s="129"/>
      <c r="EC33" s="129"/>
      <c r="ED33" s="129"/>
      <c r="EE33" s="129"/>
      <c r="EF33" s="129"/>
      <c r="EG33" s="130"/>
      <c r="EH33" s="128">
        <f>データ!AV7</f>
        <v>93.8</v>
      </c>
      <c r="EI33" s="129"/>
      <c r="EJ33" s="129"/>
      <c r="EK33" s="129"/>
      <c r="EL33" s="129"/>
      <c r="EM33" s="129"/>
      <c r="EN33" s="129"/>
      <c r="EO33" s="129"/>
      <c r="EP33" s="129"/>
      <c r="EQ33" s="129"/>
      <c r="ER33" s="129"/>
      <c r="ES33" s="129"/>
      <c r="ET33" s="129"/>
      <c r="EU33" s="129"/>
      <c r="EV33" s="130"/>
      <c r="EW33" s="128">
        <f>データ!AW7</f>
        <v>89.2</v>
      </c>
      <c r="EX33" s="129"/>
      <c r="EY33" s="129"/>
      <c r="EZ33" s="129"/>
      <c r="FA33" s="129"/>
      <c r="FB33" s="129"/>
      <c r="FC33" s="129"/>
      <c r="FD33" s="129"/>
      <c r="FE33" s="129"/>
      <c r="FF33" s="129"/>
      <c r="FG33" s="129"/>
      <c r="FH33" s="129"/>
      <c r="FI33" s="129"/>
      <c r="FJ33" s="129"/>
      <c r="FK33" s="130"/>
      <c r="FL33" s="128">
        <f>データ!AX7</f>
        <v>92.3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97.3</v>
      </c>
      <c r="GS33" s="129"/>
      <c r="GT33" s="129"/>
      <c r="GU33" s="129"/>
      <c r="GV33" s="129"/>
      <c r="GW33" s="129"/>
      <c r="GX33" s="129"/>
      <c r="GY33" s="129"/>
      <c r="GZ33" s="129"/>
      <c r="HA33" s="129"/>
      <c r="HB33" s="129"/>
      <c r="HC33" s="129"/>
      <c r="HD33" s="129"/>
      <c r="HE33" s="129"/>
      <c r="HF33" s="130"/>
      <c r="HG33" s="128">
        <f>データ!BF7</f>
        <v>98.7</v>
      </c>
      <c r="HH33" s="129"/>
      <c r="HI33" s="129"/>
      <c r="HJ33" s="129"/>
      <c r="HK33" s="129"/>
      <c r="HL33" s="129"/>
      <c r="HM33" s="129"/>
      <c r="HN33" s="129"/>
      <c r="HO33" s="129"/>
      <c r="HP33" s="129"/>
      <c r="HQ33" s="129"/>
      <c r="HR33" s="129"/>
      <c r="HS33" s="129"/>
      <c r="HT33" s="129"/>
      <c r="HU33" s="130"/>
      <c r="HV33" s="128">
        <f>データ!BG7</f>
        <v>93.3</v>
      </c>
      <c r="HW33" s="129"/>
      <c r="HX33" s="129"/>
      <c r="HY33" s="129"/>
      <c r="HZ33" s="129"/>
      <c r="IA33" s="129"/>
      <c r="IB33" s="129"/>
      <c r="IC33" s="129"/>
      <c r="ID33" s="129"/>
      <c r="IE33" s="129"/>
      <c r="IF33" s="129"/>
      <c r="IG33" s="129"/>
      <c r="IH33" s="129"/>
      <c r="II33" s="129"/>
      <c r="IJ33" s="130"/>
      <c r="IK33" s="128">
        <f>データ!BH7</f>
        <v>88.7</v>
      </c>
      <c r="IL33" s="129"/>
      <c r="IM33" s="129"/>
      <c r="IN33" s="129"/>
      <c r="IO33" s="129"/>
      <c r="IP33" s="129"/>
      <c r="IQ33" s="129"/>
      <c r="IR33" s="129"/>
      <c r="IS33" s="129"/>
      <c r="IT33" s="129"/>
      <c r="IU33" s="129"/>
      <c r="IV33" s="129"/>
      <c r="IW33" s="129"/>
      <c r="IX33" s="129"/>
      <c r="IY33" s="130"/>
      <c r="IZ33" s="128">
        <f>データ!BI7</f>
        <v>91.9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v>
      </c>
      <c r="KG33" s="129"/>
      <c r="KH33" s="129"/>
      <c r="KI33" s="129"/>
      <c r="KJ33" s="129"/>
      <c r="KK33" s="129"/>
      <c r="KL33" s="129"/>
      <c r="KM33" s="129"/>
      <c r="KN33" s="129"/>
      <c r="KO33" s="129"/>
      <c r="KP33" s="129"/>
      <c r="KQ33" s="129"/>
      <c r="KR33" s="129"/>
      <c r="KS33" s="129"/>
      <c r="KT33" s="130"/>
      <c r="KU33" s="128">
        <f>データ!BQ7</f>
        <v>79.7</v>
      </c>
      <c r="KV33" s="129"/>
      <c r="KW33" s="129"/>
      <c r="KX33" s="129"/>
      <c r="KY33" s="129"/>
      <c r="KZ33" s="129"/>
      <c r="LA33" s="129"/>
      <c r="LB33" s="129"/>
      <c r="LC33" s="129"/>
      <c r="LD33" s="129"/>
      <c r="LE33" s="129"/>
      <c r="LF33" s="129"/>
      <c r="LG33" s="129"/>
      <c r="LH33" s="129"/>
      <c r="LI33" s="130"/>
      <c r="LJ33" s="128">
        <f>データ!BR7</f>
        <v>70.7</v>
      </c>
      <c r="LK33" s="129"/>
      <c r="LL33" s="129"/>
      <c r="LM33" s="129"/>
      <c r="LN33" s="129"/>
      <c r="LO33" s="129"/>
      <c r="LP33" s="129"/>
      <c r="LQ33" s="129"/>
      <c r="LR33" s="129"/>
      <c r="LS33" s="129"/>
      <c r="LT33" s="129"/>
      <c r="LU33" s="129"/>
      <c r="LV33" s="129"/>
      <c r="LW33" s="129"/>
      <c r="LX33" s="130"/>
      <c r="LY33" s="128">
        <f>データ!BS7</f>
        <v>62.6</v>
      </c>
      <c r="LZ33" s="129"/>
      <c r="MA33" s="129"/>
      <c r="MB33" s="129"/>
      <c r="MC33" s="129"/>
      <c r="MD33" s="129"/>
      <c r="ME33" s="129"/>
      <c r="MF33" s="129"/>
      <c r="MG33" s="129"/>
      <c r="MH33" s="129"/>
      <c r="MI33" s="129"/>
      <c r="MJ33" s="129"/>
      <c r="MK33" s="129"/>
      <c r="ML33" s="129"/>
      <c r="MM33" s="130"/>
      <c r="MN33" s="128">
        <f>データ!BT7</f>
        <v>61.6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180</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49889</v>
      </c>
      <c r="Q55" s="138"/>
      <c r="R55" s="138"/>
      <c r="S55" s="138"/>
      <c r="T55" s="138"/>
      <c r="U55" s="138"/>
      <c r="V55" s="138"/>
      <c r="W55" s="138"/>
      <c r="X55" s="138"/>
      <c r="Y55" s="138"/>
      <c r="Z55" s="138"/>
      <c r="AA55" s="138"/>
      <c r="AB55" s="138"/>
      <c r="AC55" s="138"/>
      <c r="AD55" s="139"/>
      <c r="AE55" s="137">
        <f>データ!CB7</f>
        <v>49589</v>
      </c>
      <c r="AF55" s="138"/>
      <c r="AG55" s="138"/>
      <c r="AH55" s="138"/>
      <c r="AI55" s="138"/>
      <c r="AJ55" s="138"/>
      <c r="AK55" s="138"/>
      <c r="AL55" s="138"/>
      <c r="AM55" s="138"/>
      <c r="AN55" s="138"/>
      <c r="AO55" s="138"/>
      <c r="AP55" s="138"/>
      <c r="AQ55" s="138"/>
      <c r="AR55" s="138"/>
      <c r="AS55" s="139"/>
      <c r="AT55" s="137">
        <f>データ!CC7</f>
        <v>54720</v>
      </c>
      <c r="AU55" s="138"/>
      <c r="AV55" s="138"/>
      <c r="AW55" s="138"/>
      <c r="AX55" s="138"/>
      <c r="AY55" s="138"/>
      <c r="AZ55" s="138"/>
      <c r="BA55" s="138"/>
      <c r="BB55" s="138"/>
      <c r="BC55" s="138"/>
      <c r="BD55" s="138"/>
      <c r="BE55" s="138"/>
      <c r="BF55" s="138"/>
      <c r="BG55" s="138"/>
      <c r="BH55" s="139"/>
      <c r="BI55" s="137">
        <f>データ!CD7</f>
        <v>55813</v>
      </c>
      <c r="BJ55" s="138"/>
      <c r="BK55" s="138"/>
      <c r="BL55" s="138"/>
      <c r="BM55" s="138"/>
      <c r="BN55" s="138"/>
      <c r="BO55" s="138"/>
      <c r="BP55" s="138"/>
      <c r="BQ55" s="138"/>
      <c r="BR55" s="138"/>
      <c r="BS55" s="138"/>
      <c r="BT55" s="138"/>
      <c r="BU55" s="138"/>
      <c r="BV55" s="138"/>
      <c r="BW55" s="139"/>
      <c r="BX55" s="137">
        <f>データ!CE7</f>
        <v>65453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16065</v>
      </c>
      <c r="DE55" s="138"/>
      <c r="DF55" s="138"/>
      <c r="DG55" s="138"/>
      <c r="DH55" s="138"/>
      <c r="DI55" s="138"/>
      <c r="DJ55" s="138"/>
      <c r="DK55" s="138"/>
      <c r="DL55" s="138"/>
      <c r="DM55" s="138"/>
      <c r="DN55" s="138"/>
      <c r="DO55" s="138"/>
      <c r="DP55" s="138"/>
      <c r="DQ55" s="138"/>
      <c r="DR55" s="139"/>
      <c r="DS55" s="137">
        <f>データ!CM7</f>
        <v>16311</v>
      </c>
      <c r="DT55" s="138"/>
      <c r="DU55" s="138"/>
      <c r="DV55" s="138"/>
      <c r="DW55" s="138"/>
      <c r="DX55" s="138"/>
      <c r="DY55" s="138"/>
      <c r="DZ55" s="138"/>
      <c r="EA55" s="138"/>
      <c r="EB55" s="138"/>
      <c r="EC55" s="138"/>
      <c r="ED55" s="138"/>
      <c r="EE55" s="138"/>
      <c r="EF55" s="138"/>
      <c r="EG55" s="139"/>
      <c r="EH55" s="137">
        <f>データ!CN7</f>
        <v>17919</v>
      </c>
      <c r="EI55" s="138"/>
      <c r="EJ55" s="138"/>
      <c r="EK55" s="138"/>
      <c r="EL55" s="138"/>
      <c r="EM55" s="138"/>
      <c r="EN55" s="138"/>
      <c r="EO55" s="138"/>
      <c r="EP55" s="138"/>
      <c r="EQ55" s="138"/>
      <c r="ER55" s="138"/>
      <c r="ES55" s="138"/>
      <c r="ET55" s="138"/>
      <c r="EU55" s="138"/>
      <c r="EV55" s="139"/>
      <c r="EW55" s="137">
        <f>データ!CO7</f>
        <v>18319</v>
      </c>
      <c r="EX55" s="138"/>
      <c r="EY55" s="138"/>
      <c r="EZ55" s="138"/>
      <c r="FA55" s="138"/>
      <c r="FB55" s="138"/>
      <c r="FC55" s="138"/>
      <c r="FD55" s="138"/>
      <c r="FE55" s="138"/>
      <c r="FF55" s="138"/>
      <c r="FG55" s="138"/>
      <c r="FH55" s="138"/>
      <c r="FI55" s="138"/>
      <c r="FJ55" s="138"/>
      <c r="FK55" s="139"/>
      <c r="FL55" s="137">
        <f>データ!CP7</f>
        <v>19133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53</v>
      </c>
      <c r="GS55" s="129"/>
      <c r="GT55" s="129"/>
      <c r="GU55" s="129"/>
      <c r="GV55" s="129"/>
      <c r="GW55" s="129"/>
      <c r="GX55" s="129"/>
      <c r="GY55" s="129"/>
      <c r="GZ55" s="129"/>
      <c r="HA55" s="129"/>
      <c r="HB55" s="129"/>
      <c r="HC55" s="129"/>
      <c r="HD55" s="129"/>
      <c r="HE55" s="129"/>
      <c r="HF55" s="130"/>
      <c r="HG55" s="128">
        <f>データ!CX7</f>
        <v>51.7</v>
      </c>
      <c r="HH55" s="129"/>
      <c r="HI55" s="129"/>
      <c r="HJ55" s="129"/>
      <c r="HK55" s="129"/>
      <c r="HL55" s="129"/>
      <c r="HM55" s="129"/>
      <c r="HN55" s="129"/>
      <c r="HO55" s="129"/>
      <c r="HP55" s="129"/>
      <c r="HQ55" s="129"/>
      <c r="HR55" s="129"/>
      <c r="HS55" s="129"/>
      <c r="HT55" s="129"/>
      <c r="HU55" s="130"/>
      <c r="HV55" s="128">
        <f>データ!CY7</f>
        <v>54.2</v>
      </c>
      <c r="HW55" s="129"/>
      <c r="HX55" s="129"/>
      <c r="HY55" s="129"/>
      <c r="HZ55" s="129"/>
      <c r="IA55" s="129"/>
      <c r="IB55" s="129"/>
      <c r="IC55" s="129"/>
      <c r="ID55" s="129"/>
      <c r="IE55" s="129"/>
      <c r="IF55" s="129"/>
      <c r="IG55" s="129"/>
      <c r="IH55" s="129"/>
      <c r="II55" s="129"/>
      <c r="IJ55" s="130"/>
      <c r="IK55" s="128">
        <f>データ!CZ7</f>
        <v>56.7</v>
      </c>
      <c r="IL55" s="129"/>
      <c r="IM55" s="129"/>
      <c r="IN55" s="129"/>
      <c r="IO55" s="129"/>
      <c r="IP55" s="129"/>
      <c r="IQ55" s="129"/>
      <c r="IR55" s="129"/>
      <c r="IS55" s="129"/>
      <c r="IT55" s="129"/>
      <c r="IU55" s="129"/>
      <c r="IV55" s="129"/>
      <c r="IW55" s="129"/>
      <c r="IX55" s="129"/>
      <c r="IY55" s="130"/>
      <c r="IZ55" s="128">
        <f>データ!DA7</f>
        <v>54.2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26.6</v>
      </c>
      <c r="KG55" s="129"/>
      <c r="KH55" s="129"/>
      <c r="KI55" s="129"/>
      <c r="KJ55" s="129"/>
      <c r="KK55" s="129"/>
      <c r="KL55" s="129"/>
      <c r="KM55" s="129"/>
      <c r="KN55" s="129"/>
      <c r="KO55" s="129"/>
      <c r="KP55" s="129"/>
      <c r="KQ55" s="129"/>
      <c r="KR55" s="129"/>
      <c r="KS55" s="129"/>
      <c r="KT55" s="130"/>
      <c r="KU55" s="128">
        <f>データ!DI7</f>
        <v>26.5</v>
      </c>
      <c r="KV55" s="129"/>
      <c r="KW55" s="129"/>
      <c r="KX55" s="129"/>
      <c r="KY55" s="129"/>
      <c r="KZ55" s="129"/>
      <c r="LA55" s="129"/>
      <c r="LB55" s="129"/>
      <c r="LC55" s="129"/>
      <c r="LD55" s="129"/>
      <c r="LE55" s="129"/>
      <c r="LF55" s="129"/>
      <c r="LG55" s="129"/>
      <c r="LH55" s="129"/>
      <c r="LI55" s="130"/>
      <c r="LJ55" s="128">
        <f>データ!DJ7</f>
        <v>28.8</v>
      </c>
      <c r="LK55" s="129"/>
      <c r="LL55" s="129"/>
      <c r="LM55" s="129"/>
      <c r="LN55" s="129"/>
      <c r="LO55" s="129"/>
      <c r="LP55" s="129"/>
      <c r="LQ55" s="129"/>
      <c r="LR55" s="129"/>
      <c r="LS55" s="129"/>
      <c r="LT55" s="129"/>
      <c r="LU55" s="129"/>
      <c r="LV55" s="129"/>
      <c r="LW55" s="129"/>
      <c r="LX55" s="130"/>
      <c r="LY55" s="128">
        <f>データ!DK7</f>
        <v>30.4</v>
      </c>
      <c r="LZ55" s="129"/>
      <c r="MA55" s="129"/>
      <c r="MB55" s="129"/>
      <c r="MC55" s="129"/>
      <c r="MD55" s="129"/>
      <c r="ME55" s="129"/>
      <c r="MF55" s="129"/>
      <c r="MG55" s="129"/>
      <c r="MH55" s="129"/>
      <c r="MI55" s="129"/>
      <c r="MJ55" s="129"/>
      <c r="MK55" s="129"/>
      <c r="ML55" s="129"/>
      <c r="MM55" s="130"/>
      <c r="MN55" s="128">
        <f>データ!DL7</f>
        <v>30.4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67.400000000000006</v>
      </c>
      <c r="DH79" s="129"/>
      <c r="DI79" s="129"/>
      <c r="DJ79" s="129"/>
      <c r="DK79" s="129"/>
      <c r="DL79" s="129"/>
      <c r="DM79" s="129"/>
      <c r="DN79" s="129"/>
      <c r="DO79" s="129"/>
      <c r="DP79" s="129"/>
      <c r="DQ79" s="129"/>
      <c r="DR79" s="129"/>
      <c r="DS79" s="129"/>
      <c r="DT79" s="129"/>
      <c r="DU79" s="130"/>
      <c r="DV79" s="128">
        <f>データ!EE7</f>
        <v>69.5</v>
      </c>
      <c r="DW79" s="129"/>
      <c r="DX79" s="129"/>
      <c r="DY79" s="129"/>
      <c r="DZ79" s="129"/>
      <c r="EA79" s="129"/>
      <c r="EB79" s="129"/>
      <c r="EC79" s="129"/>
      <c r="ED79" s="129"/>
      <c r="EE79" s="129"/>
      <c r="EF79" s="129"/>
      <c r="EG79" s="129"/>
      <c r="EH79" s="129"/>
      <c r="EI79" s="129"/>
      <c r="EJ79" s="130"/>
      <c r="EK79" s="128">
        <f>データ!EF7</f>
        <v>71.400000000000006</v>
      </c>
      <c r="EL79" s="129"/>
      <c r="EM79" s="129"/>
      <c r="EN79" s="129"/>
      <c r="EO79" s="129"/>
      <c r="EP79" s="129"/>
      <c r="EQ79" s="129"/>
      <c r="ER79" s="129"/>
      <c r="ES79" s="129"/>
      <c r="ET79" s="129"/>
      <c r="EU79" s="129"/>
      <c r="EV79" s="129"/>
      <c r="EW79" s="129"/>
      <c r="EX79" s="129"/>
      <c r="EY79" s="130"/>
      <c r="EZ79" s="128">
        <f>データ!EG7</f>
        <v>70.7</v>
      </c>
      <c r="FA79" s="129"/>
      <c r="FB79" s="129"/>
      <c r="FC79" s="129"/>
      <c r="FD79" s="129"/>
      <c r="FE79" s="129"/>
      <c r="FF79" s="129"/>
      <c r="FG79" s="129"/>
      <c r="FH79" s="129"/>
      <c r="FI79" s="129"/>
      <c r="FJ79" s="129"/>
      <c r="FK79" s="129"/>
      <c r="FL79" s="129"/>
      <c r="FM79" s="129"/>
      <c r="FN79" s="130"/>
      <c r="FO79" s="128">
        <f>データ!EH7</f>
        <v>72.099999999999994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72.5</v>
      </c>
      <c r="GU79" s="129"/>
      <c r="GV79" s="129"/>
      <c r="GW79" s="129"/>
      <c r="GX79" s="129"/>
      <c r="GY79" s="129"/>
      <c r="GZ79" s="129"/>
      <c r="HA79" s="129"/>
      <c r="HB79" s="129"/>
      <c r="HC79" s="129"/>
      <c r="HD79" s="129"/>
      <c r="HE79" s="129"/>
      <c r="HF79" s="129"/>
      <c r="HG79" s="129"/>
      <c r="HH79" s="130"/>
      <c r="HI79" s="128">
        <f>データ!EP7</f>
        <v>75.400000000000006</v>
      </c>
      <c r="HJ79" s="129"/>
      <c r="HK79" s="129"/>
      <c r="HL79" s="129"/>
      <c r="HM79" s="129"/>
      <c r="HN79" s="129"/>
      <c r="HO79" s="129"/>
      <c r="HP79" s="129"/>
      <c r="HQ79" s="129"/>
      <c r="HR79" s="129"/>
      <c r="HS79" s="129"/>
      <c r="HT79" s="129"/>
      <c r="HU79" s="129"/>
      <c r="HV79" s="129"/>
      <c r="HW79" s="130"/>
      <c r="HX79" s="128">
        <f>データ!EQ7</f>
        <v>78.2</v>
      </c>
      <c r="HY79" s="129"/>
      <c r="HZ79" s="129"/>
      <c r="IA79" s="129"/>
      <c r="IB79" s="129"/>
      <c r="IC79" s="129"/>
      <c r="ID79" s="129"/>
      <c r="IE79" s="129"/>
      <c r="IF79" s="129"/>
      <c r="IG79" s="129"/>
      <c r="IH79" s="129"/>
      <c r="II79" s="129"/>
      <c r="IJ79" s="129"/>
      <c r="IK79" s="129"/>
      <c r="IL79" s="130"/>
      <c r="IM79" s="128">
        <f>データ!ER7</f>
        <v>70.5</v>
      </c>
      <c r="IN79" s="129"/>
      <c r="IO79" s="129"/>
      <c r="IP79" s="129"/>
      <c r="IQ79" s="129"/>
      <c r="IR79" s="129"/>
      <c r="IS79" s="129"/>
      <c r="IT79" s="129"/>
      <c r="IU79" s="129"/>
      <c r="IV79" s="129"/>
      <c r="IW79" s="129"/>
      <c r="IX79" s="129"/>
      <c r="IY79" s="129"/>
      <c r="IZ79" s="129"/>
      <c r="JA79" s="130"/>
      <c r="JB79" s="128">
        <f>データ!ES7</f>
        <v>71.2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46213620</v>
      </c>
      <c r="KH79" s="138"/>
      <c r="KI79" s="138"/>
      <c r="KJ79" s="138"/>
      <c r="KK79" s="138"/>
      <c r="KL79" s="138"/>
      <c r="KM79" s="138"/>
      <c r="KN79" s="138"/>
      <c r="KO79" s="138"/>
      <c r="KP79" s="138"/>
      <c r="KQ79" s="138"/>
      <c r="KR79" s="138"/>
      <c r="KS79" s="138"/>
      <c r="KT79" s="138"/>
      <c r="KU79" s="139"/>
      <c r="KV79" s="137">
        <f>データ!FA7</f>
        <v>46643074</v>
      </c>
      <c r="KW79" s="138"/>
      <c r="KX79" s="138"/>
      <c r="KY79" s="138"/>
      <c r="KZ79" s="138"/>
      <c r="LA79" s="138"/>
      <c r="LB79" s="138"/>
      <c r="LC79" s="138"/>
      <c r="LD79" s="138"/>
      <c r="LE79" s="138"/>
      <c r="LF79" s="138"/>
      <c r="LG79" s="138"/>
      <c r="LH79" s="138"/>
      <c r="LI79" s="138"/>
      <c r="LJ79" s="139"/>
      <c r="LK79" s="137">
        <f>データ!FB7</f>
        <v>47149763</v>
      </c>
      <c r="LL79" s="138"/>
      <c r="LM79" s="138"/>
      <c r="LN79" s="138"/>
      <c r="LO79" s="138"/>
      <c r="LP79" s="138"/>
      <c r="LQ79" s="138"/>
      <c r="LR79" s="138"/>
      <c r="LS79" s="138"/>
      <c r="LT79" s="138"/>
      <c r="LU79" s="138"/>
      <c r="LV79" s="138"/>
      <c r="LW79" s="138"/>
      <c r="LX79" s="138"/>
      <c r="LY79" s="139"/>
      <c r="LZ79" s="137">
        <f>データ!FC7</f>
        <v>48300700</v>
      </c>
      <c r="MA79" s="138"/>
      <c r="MB79" s="138"/>
      <c r="MC79" s="138"/>
      <c r="MD79" s="138"/>
      <c r="ME79" s="138"/>
      <c r="MF79" s="138"/>
      <c r="MG79" s="138"/>
      <c r="MH79" s="138"/>
      <c r="MI79" s="138"/>
      <c r="MJ79" s="138"/>
      <c r="MK79" s="138"/>
      <c r="ML79" s="138"/>
      <c r="MM79" s="138"/>
      <c r="MN79" s="139"/>
      <c r="MO79" s="137">
        <f>データ!FD7</f>
        <v>49020300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YbcsO4e1hSAP9TmOzJkzPsjzdnWReeTtBRiEN1WzrWCIfRy/ce/Sx/b12sBW9Qt4ml0Z7Xg+nSjtr+QnkDB/A==" saltValue="DOgp7MtMi8RTNcD3OC0qW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342092</v>
      </c>
      <c r="D6" s="50">
        <f t="shared" si="2"/>
        <v>46</v>
      </c>
      <c r="E6" s="50">
        <f t="shared" si="2"/>
        <v>6</v>
      </c>
      <c r="F6" s="50">
        <f t="shared" si="2"/>
        <v>0</v>
      </c>
      <c r="G6" s="50">
        <f t="shared" si="2"/>
        <v>1</v>
      </c>
      <c r="H6" s="152" t="str">
        <f>IF(H8&lt;&gt;I8,H8,"")&amp;IF(I8&lt;&gt;J8,I8,"")&amp;"　"&amp;J8</f>
        <v>広島県三次市　市立三次中央病院</v>
      </c>
      <c r="I6" s="153"/>
      <c r="J6" s="15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25</v>
      </c>
      <c r="R6" s="50" t="str">
        <f t="shared" si="3"/>
        <v>対象</v>
      </c>
      <c r="S6" s="50" t="str">
        <f t="shared" si="3"/>
        <v>ド 透 I 未 訓 ガ</v>
      </c>
      <c r="T6" s="50" t="str">
        <f t="shared" si="3"/>
        <v>救 臨 が へ 災 地 輪</v>
      </c>
      <c r="U6" s="51">
        <f>U8</f>
        <v>49557</v>
      </c>
      <c r="V6" s="51">
        <f>V8</f>
        <v>23120</v>
      </c>
      <c r="W6" s="50" t="str">
        <f>W8</f>
        <v>-</v>
      </c>
      <c r="X6" s="50" t="str">
        <f t="shared" ref="X6" si="4">X8</f>
        <v>第２種該当</v>
      </c>
      <c r="Y6" s="50" t="str">
        <f t="shared" si="3"/>
        <v>１０：１</v>
      </c>
      <c r="Z6" s="51">
        <f t="shared" si="3"/>
        <v>350</v>
      </c>
      <c r="AA6" s="51" t="str">
        <f t="shared" si="3"/>
        <v>-</v>
      </c>
      <c r="AB6" s="51" t="str">
        <f t="shared" si="3"/>
        <v>-</v>
      </c>
      <c r="AC6" s="51" t="str">
        <f t="shared" si="3"/>
        <v>-</v>
      </c>
      <c r="AD6" s="51" t="str">
        <f t="shared" si="3"/>
        <v>-</v>
      </c>
      <c r="AE6" s="51">
        <f t="shared" si="3"/>
        <v>350</v>
      </c>
      <c r="AF6" s="51">
        <f t="shared" si="3"/>
        <v>350</v>
      </c>
      <c r="AG6" s="51" t="str">
        <f t="shared" si="3"/>
        <v>-</v>
      </c>
      <c r="AH6" s="51">
        <f t="shared" si="3"/>
        <v>350</v>
      </c>
      <c r="AI6" s="52">
        <f>IF(AI8="-",NA(),AI8)</f>
        <v>101.4</v>
      </c>
      <c r="AJ6" s="52">
        <f t="shared" ref="AJ6:AR6" si="5">IF(AJ8="-",NA(),AJ8)</f>
        <v>101.4</v>
      </c>
      <c r="AK6" s="52">
        <f t="shared" si="5"/>
        <v>106.9</v>
      </c>
      <c r="AL6" s="52">
        <f t="shared" si="5"/>
        <v>108.8</v>
      </c>
      <c r="AM6" s="52">
        <f t="shared" si="5"/>
        <v>101.9</v>
      </c>
      <c r="AN6" s="52">
        <f t="shared" si="5"/>
        <v>97.8</v>
      </c>
      <c r="AO6" s="52">
        <f t="shared" si="5"/>
        <v>97</v>
      </c>
      <c r="AP6" s="52">
        <f t="shared" si="5"/>
        <v>102.4</v>
      </c>
      <c r="AQ6" s="52">
        <f t="shared" si="5"/>
        <v>107.2</v>
      </c>
      <c r="AR6" s="52">
        <f t="shared" si="5"/>
        <v>104.8</v>
      </c>
      <c r="AS6" s="52" t="str">
        <f>IF(AS8="-","【-】","【"&amp;SUBSTITUTE(TEXT(AS8,"#,##0.0"),"-","△")&amp;"】")</f>
        <v>【103.5】</v>
      </c>
      <c r="AT6" s="52">
        <f>IF(AT8="-",NA(),AT8)</f>
        <v>97.8</v>
      </c>
      <c r="AU6" s="52">
        <f t="shared" ref="AU6:BC6" si="6">IF(AU8="-",NA(),AU8)</f>
        <v>99.2</v>
      </c>
      <c r="AV6" s="52">
        <f t="shared" si="6"/>
        <v>93.8</v>
      </c>
      <c r="AW6" s="52">
        <f t="shared" si="6"/>
        <v>89.2</v>
      </c>
      <c r="AX6" s="52">
        <f t="shared" si="6"/>
        <v>92.3</v>
      </c>
      <c r="AY6" s="52">
        <f t="shared" si="6"/>
        <v>89.7</v>
      </c>
      <c r="AZ6" s="52">
        <f t="shared" si="6"/>
        <v>89.3</v>
      </c>
      <c r="BA6" s="52">
        <f t="shared" si="6"/>
        <v>84.1</v>
      </c>
      <c r="BB6" s="52">
        <f t="shared" si="6"/>
        <v>86.3</v>
      </c>
      <c r="BC6" s="52">
        <f t="shared" si="6"/>
        <v>86.6</v>
      </c>
      <c r="BD6" s="52" t="str">
        <f>IF(BD8="-","【-】","【"&amp;SUBSTITUTE(TEXT(BD8,"#,##0.0"),"-","△")&amp;"】")</f>
        <v>【86.4】</v>
      </c>
      <c r="BE6" s="52">
        <f>IF(BE8="-",NA(),BE8)</f>
        <v>97.3</v>
      </c>
      <c r="BF6" s="52">
        <f t="shared" ref="BF6:BN6" si="7">IF(BF8="-",NA(),BF8)</f>
        <v>98.7</v>
      </c>
      <c r="BG6" s="52">
        <f t="shared" si="7"/>
        <v>93.3</v>
      </c>
      <c r="BH6" s="52">
        <f t="shared" si="7"/>
        <v>88.7</v>
      </c>
      <c r="BI6" s="52">
        <f t="shared" si="7"/>
        <v>91.9</v>
      </c>
      <c r="BJ6" s="52">
        <f t="shared" si="7"/>
        <v>86.7</v>
      </c>
      <c r="BK6" s="52">
        <f t="shared" si="7"/>
        <v>86.5</v>
      </c>
      <c r="BL6" s="52">
        <f t="shared" si="7"/>
        <v>81.400000000000006</v>
      </c>
      <c r="BM6" s="52">
        <f t="shared" si="7"/>
        <v>83.7</v>
      </c>
      <c r="BN6" s="52">
        <f t="shared" si="7"/>
        <v>84</v>
      </c>
      <c r="BO6" s="52" t="str">
        <f>IF(BO8="-","【-】","【"&amp;SUBSTITUTE(TEXT(BO8,"#,##0.0"),"-","△")&amp;"】")</f>
        <v>【83.7】</v>
      </c>
      <c r="BP6" s="52">
        <f>IF(BP8="-",NA(),BP8)</f>
        <v>78</v>
      </c>
      <c r="BQ6" s="52">
        <f t="shared" ref="BQ6:BY6" si="8">IF(BQ8="-",NA(),BQ8)</f>
        <v>79.7</v>
      </c>
      <c r="BR6" s="52">
        <f t="shared" si="8"/>
        <v>70.7</v>
      </c>
      <c r="BS6" s="52">
        <f t="shared" si="8"/>
        <v>62.6</v>
      </c>
      <c r="BT6" s="52">
        <f t="shared" si="8"/>
        <v>61.6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49889</v>
      </c>
      <c r="CB6" s="53">
        <f t="shared" ref="CB6:CJ6" si="9">IF(CB8="-",NA(),CB8)</f>
        <v>49589</v>
      </c>
      <c r="CC6" s="53">
        <f t="shared" si="9"/>
        <v>54720</v>
      </c>
      <c r="CD6" s="53">
        <f t="shared" si="9"/>
        <v>55813</v>
      </c>
      <c r="CE6" s="53">
        <f t="shared" si="9"/>
        <v>65453</v>
      </c>
      <c r="CF6" s="53">
        <f t="shared" si="9"/>
        <v>52405</v>
      </c>
      <c r="CG6" s="53">
        <f t="shared" si="9"/>
        <v>53523</v>
      </c>
      <c r="CH6" s="53">
        <f t="shared" si="9"/>
        <v>57368</v>
      </c>
      <c r="CI6" s="53">
        <f t="shared" si="9"/>
        <v>59838</v>
      </c>
      <c r="CJ6" s="53">
        <f t="shared" si="9"/>
        <v>62697</v>
      </c>
      <c r="CK6" s="52" t="str">
        <f>IF(CK8="-","【-】","【"&amp;SUBSTITUTE(TEXT(CK8,"#,##0"),"-","△")&amp;"】")</f>
        <v>【61,837】</v>
      </c>
      <c r="CL6" s="53">
        <f>IF(CL8="-",NA(),CL8)</f>
        <v>16065</v>
      </c>
      <c r="CM6" s="53">
        <f t="shared" ref="CM6:CU6" si="10">IF(CM8="-",NA(),CM8)</f>
        <v>16311</v>
      </c>
      <c r="CN6" s="53">
        <f t="shared" si="10"/>
        <v>17919</v>
      </c>
      <c r="CO6" s="53">
        <f t="shared" si="10"/>
        <v>18319</v>
      </c>
      <c r="CP6" s="53">
        <f t="shared" si="10"/>
        <v>19133</v>
      </c>
      <c r="CQ6" s="53">
        <f t="shared" si="10"/>
        <v>14290</v>
      </c>
      <c r="CR6" s="53">
        <f t="shared" si="10"/>
        <v>15111</v>
      </c>
      <c r="CS6" s="53">
        <f t="shared" si="10"/>
        <v>15986</v>
      </c>
      <c r="CT6" s="53">
        <f t="shared" si="10"/>
        <v>16421</v>
      </c>
      <c r="CU6" s="53">
        <f t="shared" si="10"/>
        <v>17279</v>
      </c>
      <c r="CV6" s="52" t="str">
        <f>IF(CV8="-","【-】","【"&amp;SUBSTITUTE(TEXT(CV8,"#,##0"),"-","△")&amp;"】")</f>
        <v>【17,600】</v>
      </c>
      <c r="CW6" s="52">
        <f>IF(CW8="-",NA(),CW8)</f>
        <v>53</v>
      </c>
      <c r="CX6" s="52">
        <f t="shared" ref="CX6:DF6" si="11">IF(CX8="-",NA(),CX8)</f>
        <v>51.7</v>
      </c>
      <c r="CY6" s="52">
        <f t="shared" si="11"/>
        <v>54.2</v>
      </c>
      <c r="CZ6" s="52">
        <f t="shared" si="11"/>
        <v>56.7</v>
      </c>
      <c r="DA6" s="52">
        <f t="shared" si="11"/>
        <v>54.2</v>
      </c>
      <c r="DB6" s="52">
        <f t="shared" si="11"/>
        <v>56</v>
      </c>
      <c r="DC6" s="52">
        <f t="shared" si="11"/>
        <v>56.2</v>
      </c>
      <c r="DD6" s="52">
        <f t="shared" si="11"/>
        <v>60.8</v>
      </c>
      <c r="DE6" s="52">
        <f t="shared" si="11"/>
        <v>57.4</v>
      </c>
      <c r="DF6" s="52">
        <f t="shared" si="11"/>
        <v>55.7</v>
      </c>
      <c r="DG6" s="52" t="str">
        <f>IF(DG8="-","【-】","【"&amp;SUBSTITUTE(TEXT(DG8,"#,##0.0"),"-","△")&amp;"】")</f>
        <v>【55.6】</v>
      </c>
      <c r="DH6" s="52">
        <f>IF(DH8="-",NA(),DH8)</f>
        <v>26.6</v>
      </c>
      <c r="DI6" s="52">
        <f t="shared" ref="DI6:DQ6" si="12">IF(DI8="-",NA(),DI8)</f>
        <v>26.5</v>
      </c>
      <c r="DJ6" s="52">
        <f t="shared" si="12"/>
        <v>28.8</v>
      </c>
      <c r="DK6" s="52">
        <f t="shared" si="12"/>
        <v>30.4</v>
      </c>
      <c r="DL6" s="52">
        <f t="shared" si="12"/>
        <v>30.4</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67.400000000000006</v>
      </c>
      <c r="EE6" s="52">
        <f t="shared" ref="EE6:EM6" si="14">IF(EE8="-",NA(),EE8)</f>
        <v>69.5</v>
      </c>
      <c r="EF6" s="52">
        <f t="shared" si="14"/>
        <v>71.400000000000006</v>
      </c>
      <c r="EG6" s="52">
        <f t="shared" si="14"/>
        <v>70.7</v>
      </c>
      <c r="EH6" s="52">
        <f t="shared" si="14"/>
        <v>72.099999999999994</v>
      </c>
      <c r="EI6" s="52">
        <f t="shared" si="14"/>
        <v>51.9</v>
      </c>
      <c r="EJ6" s="52">
        <f t="shared" si="14"/>
        <v>52.9</v>
      </c>
      <c r="EK6" s="52">
        <f t="shared" si="14"/>
        <v>54.3</v>
      </c>
      <c r="EL6" s="52">
        <f t="shared" si="14"/>
        <v>54.9</v>
      </c>
      <c r="EM6" s="52">
        <f t="shared" si="14"/>
        <v>56.1</v>
      </c>
      <c r="EN6" s="52" t="str">
        <f>IF(EN8="-","【-】","【"&amp;SUBSTITUTE(TEXT(EN8,"#,##0.0"),"-","△")&amp;"】")</f>
        <v>【56.4】</v>
      </c>
      <c r="EO6" s="52">
        <f>IF(EO8="-",NA(),EO8)</f>
        <v>72.5</v>
      </c>
      <c r="EP6" s="52">
        <f t="shared" ref="EP6:EX6" si="15">IF(EP8="-",NA(),EP8)</f>
        <v>75.400000000000006</v>
      </c>
      <c r="EQ6" s="52">
        <f t="shared" si="15"/>
        <v>78.2</v>
      </c>
      <c r="ER6" s="52">
        <f t="shared" si="15"/>
        <v>70.5</v>
      </c>
      <c r="ES6" s="52">
        <f t="shared" si="15"/>
        <v>71.2</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46213620</v>
      </c>
      <c r="FA6" s="53">
        <f t="shared" ref="FA6:FI6" si="16">IF(FA8="-",NA(),FA8)</f>
        <v>46643074</v>
      </c>
      <c r="FB6" s="53">
        <f t="shared" si="16"/>
        <v>47149763</v>
      </c>
      <c r="FC6" s="53">
        <f t="shared" si="16"/>
        <v>48300700</v>
      </c>
      <c r="FD6" s="53">
        <f t="shared" si="16"/>
        <v>49020300</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159</v>
      </c>
      <c r="B7" s="50">
        <f t="shared" ref="B7:AH7" si="17">B8</f>
        <v>2022</v>
      </c>
      <c r="C7" s="50">
        <f t="shared" si="17"/>
        <v>342092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25</v>
      </c>
      <c r="R7" s="50" t="str">
        <f t="shared" si="17"/>
        <v>対象</v>
      </c>
      <c r="S7" s="50" t="str">
        <f t="shared" si="17"/>
        <v>ド 透 I 未 訓 ガ</v>
      </c>
      <c r="T7" s="50" t="str">
        <f t="shared" si="17"/>
        <v>救 臨 が へ 災 地 輪</v>
      </c>
      <c r="U7" s="51">
        <f>U8</f>
        <v>49557</v>
      </c>
      <c r="V7" s="51">
        <f>V8</f>
        <v>23120</v>
      </c>
      <c r="W7" s="50" t="str">
        <f>W8</f>
        <v>-</v>
      </c>
      <c r="X7" s="50" t="str">
        <f t="shared" si="17"/>
        <v>第２種該当</v>
      </c>
      <c r="Y7" s="50" t="str">
        <f t="shared" si="17"/>
        <v>１０：１</v>
      </c>
      <c r="Z7" s="51">
        <f t="shared" si="17"/>
        <v>350</v>
      </c>
      <c r="AA7" s="51" t="str">
        <f t="shared" si="17"/>
        <v>-</v>
      </c>
      <c r="AB7" s="51" t="str">
        <f t="shared" si="17"/>
        <v>-</v>
      </c>
      <c r="AC7" s="51" t="str">
        <f t="shared" si="17"/>
        <v>-</v>
      </c>
      <c r="AD7" s="51" t="str">
        <f t="shared" si="17"/>
        <v>-</v>
      </c>
      <c r="AE7" s="51">
        <f t="shared" si="17"/>
        <v>350</v>
      </c>
      <c r="AF7" s="51">
        <f t="shared" si="17"/>
        <v>350</v>
      </c>
      <c r="AG7" s="51" t="str">
        <f t="shared" si="17"/>
        <v>-</v>
      </c>
      <c r="AH7" s="51">
        <f t="shared" si="17"/>
        <v>350</v>
      </c>
      <c r="AI7" s="52">
        <f>AI8</f>
        <v>101.4</v>
      </c>
      <c r="AJ7" s="52">
        <f t="shared" ref="AJ7:AR7" si="18">AJ8</f>
        <v>101.4</v>
      </c>
      <c r="AK7" s="52">
        <f t="shared" si="18"/>
        <v>106.9</v>
      </c>
      <c r="AL7" s="52">
        <f t="shared" si="18"/>
        <v>108.8</v>
      </c>
      <c r="AM7" s="52">
        <f t="shared" si="18"/>
        <v>101.9</v>
      </c>
      <c r="AN7" s="52">
        <f t="shared" si="18"/>
        <v>97.8</v>
      </c>
      <c r="AO7" s="52">
        <f t="shared" si="18"/>
        <v>97</v>
      </c>
      <c r="AP7" s="52">
        <f t="shared" si="18"/>
        <v>102.4</v>
      </c>
      <c r="AQ7" s="52">
        <f t="shared" si="18"/>
        <v>107.2</v>
      </c>
      <c r="AR7" s="52">
        <f t="shared" si="18"/>
        <v>104.8</v>
      </c>
      <c r="AS7" s="52"/>
      <c r="AT7" s="52">
        <f>AT8</f>
        <v>97.8</v>
      </c>
      <c r="AU7" s="52">
        <f t="shared" ref="AU7:BC7" si="19">AU8</f>
        <v>99.2</v>
      </c>
      <c r="AV7" s="52">
        <f t="shared" si="19"/>
        <v>93.8</v>
      </c>
      <c r="AW7" s="52">
        <f t="shared" si="19"/>
        <v>89.2</v>
      </c>
      <c r="AX7" s="52">
        <f t="shared" si="19"/>
        <v>92.3</v>
      </c>
      <c r="AY7" s="52">
        <f t="shared" si="19"/>
        <v>89.7</v>
      </c>
      <c r="AZ7" s="52">
        <f t="shared" si="19"/>
        <v>89.3</v>
      </c>
      <c r="BA7" s="52">
        <f t="shared" si="19"/>
        <v>84.1</v>
      </c>
      <c r="BB7" s="52">
        <f t="shared" si="19"/>
        <v>86.3</v>
      </c>
      <c r="BC7" s="52">
        <f t="shared" si="19"/>
        <v>86.6</v>
      </c>
      <c r="BD7" s="52"/>
      <c r="BE7" s="52">
        <f>BE8</f>
        <v>97.3</v>
      </c>
      <c r="BF7" s="52">
        <f t="shared" ref="BF7:BN7" si="20">BF8</f>
        <v>98.7</v>
      </c>
      <c r="BG7" s="52">
        <f t="shared" si="20"/>
        <v>93.3</v>
      </c>
      <c r="BH7" s="52">
        <f t="shared" si="20"/>
        <v>88.7</v>
      </c>
      <c r="BI7" s="52">
        <f t="shared" si="20"/>
        <v>91.9</v>
      </c>
      <c r="BJ7" s="52">
        <f t="shared" si="20"/>
        <v>86.7</v>
      </c>
      <c r="BK7" s="52">
        <f t="shared" si="20"/>
        <v>86.5</v>
      </c>
      <c r="BL7" s="52">
        <f t="shared" si="20"/>
        <v>81.400000000000006</v>
      </c>
      <c r="BM7" s="52">
        <f t="shared" si="20"/>
        <v>83.7</v>
      </c>
      <c r="BN7" s="52">
        <f t="shared" si="20"/>
        <v>84</v>
      </c>
      <c r="BO7" s="52"/>
      <c r="BP7" s="52">
        <f>BP8</f>
        <v>78</v>
      </c>
      <c r="BQ7" s="52">
        <f t="shared" ref="BQ7:BY7" si="21">BQ8</f>
        <v>79.7</v>
      </c>
      <c r="BR7" s="52">
        <f t="shared" si="21"/>
        <v>70.7</v>
      </c>
      <c r="BS7" s="52">
        <f t="shared" si="21"/>
        <v>62.6</v>
      </c>
      <c r="BT7" s="52">
        <f t="shared" si="21"/>
        <v>61.6</v>
      </c>
      <c r="BU7" s="52">
        <f t="shared" si="21"/>
        <v>74.099999999999994</v>
      </c>
      <c r="BV7" s="52">
        <f t="shared" si="21"/>
        <v>74.400000000000006</v>
      </c>
      <c r="BW7" s="52">
        <f t="shared" si="21"/>
        <v>66.5</v>
      </c>
      <c r="BX7" s="52">
        <f t="shared" si="21"/>
        <v>66.8</v>
      </c>
      <c r="BY7" s="52">
        <f t="shared" si="21"/>
        <v>66.599999999999994</v>
      </c>
      <c r="BZ7" s="52"/>
      <c r="CA7" s="53">
        <f>CA8</f>
        <v>49889</v>
      </c>
      <c r="CB7" s="53">
        <f t="shared" ref="CB7:CJ7" si="22">CB8</f>
        <v>49589</v>
      </c>
      <c r="CC7" s="53">
        <f t="shared" si="22"/>
        <v>54720</v>
      </c>
      <c r="CD7" s="53">
        <f t="shared" si="22"/>
        <v>55813</v>
      </c>
      <c r="CE7" s="53">
        <f t="shared" si="22"/>
        <v>65453</v>
      </c>
      <c r="CF7" s="53">
        <f t="shared" si="22"/>
        <v>52405</v>
      </c>
      <c r="CG7" s="53">
        <f t="shared" si="22"/>
        <v>53523</v>
      </c>
      <c r="CH7" s="53">
        <f t="shared" si="22"/>
        <v>57368</v>
      </c>
      <c r="CI7" s="53">
        <f t="shared" si="22"/>
        <v>59838</v>
      </c>
      <c r="CJ7" s="53">
        <f t="shared" si="22"/>
        <v>62697</v>
      </c>
      <c r="CK7" s="52"/>
      <c r="CL7" s="53">
        <f>CL8</f>
        <v>16065</v>
      </c>
      <c r="CM7" s="53">
        <f t="shared" ref="CM7:CU7" si="23">CM8</f>
        <v>16311</v>
      </c>
      <c r="CN7" s="53">
        <f t="shared" si="23"/>
        <v>17919</v>
      </c>
      <c r="CO7" s="53">
        <f t="shared" si="23"/>
        <v>18319</v>
      </c>
      <c r="CP7" s="53">
        <f t="shared" si="23"/>
        <v>19133</v>
      </c>
      <c r="CQ7" s="53">
        <f t="shared" si="23"/>
        <v>14290</v>
      </c>
      <c r="CR7" s="53">
        <f t="shared" si="23"/>
        <v>15111</v>
      </c>
      <c r="CS7" s="53">
        <f t="shared" si="23"/>
        <v>15986</v>
      </c>
      <c r="CT7" s="53">
        <f t="shared" si="23"/>
        <v>16421</v>
      </c>
      <c r="CU7" s="53">
        <f t="shared" si="23"/>
        <v>17279</v>
      </c>
      <c r="CV7" s="52"/>
      <c r="CW7" s="52">
        <f>CW8</f>
        <v>53</v>
      </c>
      <c r="CX7" s="52">
        <f t="shared" ref="CX7:DF7" si="24">CX8</f>
        <v>51.7</v>
      </c>
      <c r="CY7" s="52">
        <f t="shared" si="24"/>
        <v>54.2</v>
      </c>
      <c r="CZ7" s="52">
        <f t="shared" si="24"/>
        <v>56.7</v>
      </c>
      <c r="DA7" s="52">
        <f t="shared" si="24"/>
        <v>54.2</v>
      </c>
      <c r="DB7" s="52">
        <f t="shared" si="24"/>
        <v>56</v>
      </c>
      <c r="DC7" s="52">
        <f t="shared" si="24"/>
        <v>56.2</v>
      </c>
      <c r="DD7" s="52">
        <f t="shared" si="24"/>
        <v>60.8</v>
      </c>
      <c r="DE7" s="52">
        <f t="shared" si="24"/>
        <v>57.4</v>
      </c>
      <c r="DF7" s="52">
        <f t="shared" si="24"/>
        <v>55.7</v>
      </c>
      <c r="DG7" s="52"/>
      <c r="DH7" s="52">
        <f>DH8</f>
        <v>26.6</v>
      </c>
      <c r="DI7" s="52">
        <f t="shared" ref="DI7:DQ7" si="25">DI8</f>
        <v>26.5</v>
      </c>
      <c r="DJ7" s="52">
        <f t="shared" si="25"/>
        <v>28.8</v>
      </c>
      <c r="DK7" s="52">
        <f t="shared" si="25"/>
        <v>30.4</v>
      </c>
      <c r="DL7" s="52">
        <f t="shared" si="25"/>
        <v>30.4</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67.400000000000006</v>
      </c>
      <c r="EE7" s="52">
        <f t="shared" ref="EE7:EM7" si="27">EE8</f>
        <v>69.5</v>
      </c>
      <c r="EF7" s="52">
        <f t="shared" si="27"/>
        <v>71.400000000000006</v>
      </c>
      <c r="EG7" s="52">
        <f t="shared" si="27"/>
        <v>70.7</v>
      </c>
      <c r="EH7" s="52">
        <f t="shared" si="27"/>
        <v>72.099999999999994</v>
      </c>
      <c r="EI7" s="52">
        <f t="shared" si="27"/>
        <v>51.9</v>
      </c>
      <c r="EJ7" s="52">
        <f t="shared" si="27"/>
        <v>52.9</v>
      </c>
      <c r="EK7" s="52">
        <f t="shared" si="27"/>
        <v>54.3</v>
      </c>
      <c r="EL7" s="52">
        <f t="shared" si="27"/>
        <v>54.9</v>
      </c>
      <c r="EM7" s="52">
        <f t="shared" si="27"/>
        <v>56.1</v>
      </c>
      <c r="EN7" s="52"/>
      <c r="EO7" s="52">
        <f>EO8</f>
        <v>72.5</v>
      </c>
      <c r="EP7" s="52">
        <f t="shared" ref="EP7:EX7" si="28">EP8</f>
        <v>75.400000000000006</v>
      </c>
      <c r="EQ7" s="52">
        <f t="shared" si="28"/>
        <v>78.2</v>
      </c>
      <c r="ER7" s="52">
        <f t="shared" si="28"/>
        <v>70.5</v>
      </c>
      <c r="ES7" s="52">
        <f t="shared" si="28"/>
        <v>71.2</v>
      </c>
      <c r="ET7" s="52">
        <f t="shared" si="28"/>
        <v>68.2</v>
      </c>
      <c r="EU7" s="52">
        <f t="shared" si="28"/>
        <v>69.400000000000006</v>
      </c>
      <c r="EV7" s="52">
        <f t="shared" si="28"/>
        <v>69.900000000000006</v>
      </c>
      <c r="EW7" s="52">
        <f t="shared" si="28"/>
        <v>68.8</v>
      </c>
      <c r="EX7" s="52">
        <f t="shared" si="28"/>
        <v>69.7</v>
      </c>
      <c r="EY7" s="52"/>
      <c r="EZ7" s="53">
        <f>EZ8</f>
        <v>46213620</v>
      </c>
      <c r="FA7" s="53">
        <f t="shared" ref="FA7:FI7" si="29">FA8</f>
        <v>46643074</v>
      </c>
      <c r="FB7" s="53">
        <f t="shared" si="29"/>
        <v>47149763</v>
      </c>
      <c r="FC7" s="53">
        <f t="shared" si="29"/>
        <v>48300700</v>
      </c>
      <c r="FD7" s="53">
        <f t="shared" si="29"/>
        <v>49020300</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342092</v>
      </c>
      <c r="D8" s="55">
        <v>46</v>
      </c>
      <c r="E8" s="55">
        <v>6</v>
      </c>
      <c r="F8" s="55">
        <v>0</v>
      </c>
      <c r="G8" s="55">
        <v>1</v>
      </c>
      <c r="H8" s="55" t="s">
        <v>160</v>
      </c>
      <c r="I8" s="55" t="s">
        <v>161</v>
      </c>
      <c r="J8" s="55" t="s">
        <v>162</v>
      </c>
      <c r="K8" s="55" t="s">
        <v>163</v>
      </c>
      <c r="L8" s="55" t="s">
        <v>164</v>
      </c>
      <c r="M8" s="55" t="s">
        <v>165</v>
      </c>
      <c r="N8" s="55" t="s">
        <v>166</v>
      </c>
      <c r="O8" s="55" t="s">
        <v>167</v>
      </c>
      <c r="P8" s="55" t="s">
        <v>168</v>
      </c>
      <c r="Q8" s="56">
        <v>25</v>
      </c>
      <c r="R8" s="55" t="s">
        <v>169</v>
      </c>
      <c r="S8" s="55" t="s">
        <v>170</v>
      </c>
      <c r="T8" s="55" t="s">
        <v>171</v>
      </c>
      <c r="U8" s="56">
        <v>49557</v>
      </c>
      <c r="V8" s="56">
        <v>23120</v>
      </c>
      <c r="W8" s="55" t="s">
        <v>40</v>
      </c>
      <c r="X8" s="55" t="s">
        <v>172</v>
      </c>
      <c r="Y8" s="57" t="s">
        <v>173</v>
      </c>
      <c r="Z8" s="56">
        <v>350</v>
      </c>
      <c r="AA8" s="56" t="s">
        <v>40</v>
      </c>
      <c r="AB8" s="56" t="s">
        <v>40</v>
      </c>
      <c r="AC8" s="56" t="s">
        <v>40</v>
      </c>
      <c r="AD8" s="56" t="s">
        <v>40</v>
      </c>
      <c r="AE8" s="56">
        <v>350</v>
      </c>
      <c r="AF8" s="56">
        <v>350</v>
      </c>
      <c r="AG8" s="56" t="s">
        <v>40</v>
      </c>
      <c r="AH8" s="56">
        <v>350</v>
      </c>
      <c r="AI8" s="58">
        <v>101.4</v>
      </c>
      <c r="AJ8" s="58">
        <v>101.4</v>
      </c>
      <c r="AK8" s="58">
        <v>106.9</v>
      </c>
      <c r="AL8" s="58">
        <v>108.8</v>
      </c>
      <c r="AM8" s="58">
        <v>101.9</v>
      </c>
      <c r="AN8" s="58">
        <v>97.8</v>
      </c>
      <c r="AO8" s="58">
        <v>97</v>
      </c>
      <c r="AP8" s="58">
        <v>102.4</v>
      </c>
      <c r="AQ8" s="58">
        <v>107.2</v>
      </c>
      <c r="AR8" s="58">
        <v>104.8</v>
      </c>
      <c r="AS8" s="58">
        <v>103.5</v>
      </c>
      <c r="AT8" s="58">
        <v>97.8</v>
      </c>
      <c r="AU8" s="58">
        <v>99.2</v>
      </c>
      <c r="AV8" s="58">
        <v>93.8</v>
      </c>
      <c r="AW8" s="58">
        <v>89.2</v>
      </c>
      <c r="AX8" s="58">
        <v>92.3</v>
      </c>
      <c r="AY8" s="58">
        <v>89.7</v>
      </c>
      <c r="AZ8" s="58">
        <v>89.3</v>
      </c>
      <c r="BA8" s="58">
        <v>84.1</v>
      </c>
      <c r="BB8" s="58">
        <v>86.3</v>
      </c>
      <c r="BC8" s="58">
        <v>86.6</v>
      </c>
      <c r="BD8" s="58">
        <v>86.4</v>
      </c>
      <c r="BE8" s="59">
        <v>97.3</v>
      </c>
      <c r="BF8" s="59">
        <v>98.7</v>
      </c>
      <c r="BG8" s="59">
        <v>93.3</v>
      </c>
      <c r="BH8" s="59">
        <v>88.7</v>
      </c>
      <c r="BI8" s="59">
        <v>91.9</v>
      </c>
      <c r="BJ8" s="59">
        <v>86.7</v>
      </c>
      <c r="BK8" s="59">
        <v>86.5</v>
      </c>
      <c r="BL8" s="59">
        <v>81.400000000000006</v>
      </c>
      <c r="BM8" s="59">
        <v>83.7</v>
      </c>
      <c r="BN8" s="59">
        <v>84</v>
      </c>
      <c r="BO8" s="59">
        <v>83.7</v>
      </c>
      <c r="BP8" s="58">
        <v>78</v>
      </c>
      <c r="BQ8" s="58">
        <v>79.7</v>
      </c>
      <c r="BR8" s="58">
        <v>70.7</v>
      </c>
      <c r="BS8" s="58">
        <v>62.6</v>
      </c>
      <c r="BT8" s="58">
        <v>61.6</v>
      </c>
      <c r="BU8" s="58">
        <v>74.099999999999994</v>
      </c>
      <c r="BV8" s="58">
        <v>74.400000000000006</v>
      </c>
      <c r="BW8" s="58">
        <v>66.5</v>
      </c>
      <c r="BX8" s="58">
        <v>66.8</v>
      </c>
      <c r="BY8" s="58">
        <v>66.599999999999994</v>
      </c>
      <c r="BZ8" s="58">
        <v>66.8</v>
      </c>
      <c r="CA8" s="59">
        <v>49889</v>
      </c>
      <c r="CB8" s="59">
        <v>49589</v>
      </c>
      <c r="CC8" s="59">
        <v>54720</v>
      </c>
      <c r="CD8" s="59">
        <v>55813</v>
      </c>
      <c r="CE8" s="59">
        <v>65453</v>
      </c>
      <c r="CF8" s="59">
        <v>52405</v>
      </c>
      <c r="CG8" s="59">
        <v>53523</v>
      </c>
      <c r="CH8" s="59">
        <v>57368</v>
      </c>
      <c r="CI8" s="59">
        <v>59838</v>
      </c>
      <c r="CJ8" s="59">
        <v>62697</v>
      </c>
      <c r="CK8" s="58">
        <v>61837</v>
      </c>
      <c r="CL8" s="59">
        <v>16065</v>
      </c>
      <c r="CM8" s="59">
        <v>16311</v>
      </c>
      <c r="CN8" s="59">
        <v>17919</v>
      </c>
      <c r="CO8" s="59">
        <v>18319</v>
      </c>
      <c r="CP8" s="59">
        <v>19133</v>
      </c>
      <c r="CQ8" s="59">
        <v>14290</v>
      </c>
      <c r="CR8" s="59">
        <v>15111</v>
      </c>
      <c r="CS8" s="59">
        <v>15986</v>
      </c>
      <c r="CT8" s="59">
        <v>16421</v>
      </c>
      <c r="CU8" s="59">
        <v>17279</v>
      </c>
      <c r="CV8" s="58">
        <v>17600</v>
      </c>
      <c r="CW8" s="59">
        <v>53</v>
      </c>
      <c r="CX8" s="59">
        <v>51.7</v>
      </c>
      <c r="CY8" s="59">
        <v>54.2</v>
      </c>
      <c r="CZ8" s="59">
        <v>56.7</v>
      </c>
      <c r="DA8" s="59">
        <v>54.2</v>
      </c>
      <c r="DB8" s="59">
        <v>56</v>
      </c>
      <c r="DC8" s="59">
        <v>56.2</v>
      </c>
      <c r="DD8" s="59">
        <v>60.8</v>
      </c>
      <c r="DE8" s="59">
        <v>57.4</v>
      </c>
      <c r="DF8" s="59">
        <v>55.7</v>
      </c>
      <c r="DG8" s="59">
        <v>55.6</v>
      </c>
      <c r="DH8" s="59">
        <v>26.6</v>
      </c>
      <c r="DI8" s="59">
        <v>26.5</v>
      </c>
      <c r="DJ8" s="59">
        <v>28.8</v>
      </c>
      <c r="DK8" s="59">
        <v>30.4</v>
      </c>
      <c r="DL8" s="59">
        <v>30.4</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67.400000000000006</v>
      </c>
      <c r="EE8" s="58">
        <v>69.5</v>
      </c>
      <c r="EF8" s="58">
        <v>71.400000000000006</v>
      </c>
      <c r="EG8" s="58">
        <v>70.7</v>
      </c>
      <c r="EH8" s="58">
        <v>72.099999999999994</v>
      </c>
      <c r="EI8" s="58">
        <v>51.9</v>
      </c>
      <c r="EJ8" s="58">
        <v>52.9</v>
      </c>
      <c r="EK8" s="58">
        <v>54.3</v>
      </c>
      <c r="EL8" s="58">
        <v>54.9</v>
      </c>
      <c r="EM8" s="58">
        <v>56.1</v>
      </c>
      <c r="EN8" s="58">
        <v>56.4</v>
      </c>
      <c r="EO8" s="58">
        <v>72.5</v>
      </c>
      <c r="EP8" s="58">
        <v>75.400000000000006</v>
      </c>
      <c r="EQ8" s="58">
        <v>78.2</v>
      </c>
      <c r="ER8" s="58">
        <v>70.5</v>
      </c>
      <c r="ES8" s="58">
        <v>71.2</v>
      </c>
      <c r="ET8" s="58">
        <v>68.2</v>
      </c>
      <c r="EU8" s="58">
        <v>69.400000000000006</v>
      </c>
      <c r="EV8" s="58">
        <v>69.900000000000006</v>
      </c>
      <c r="EW8" s="58">
        <v>68.8</v>
      </c>
      <c r="EX8" s="58">
        <v>69.7</v>
      </c>
      <c r="EY8" s="58">
        <v>70.7</v>
      </c>
      <c r="EZ8" s="59">
        <v>46213620</v>
      </c>
      <c r="FA8" s="59">
        <v>46643074</v>
      </c>
      <c r="FB8" s="59">
        <v>47149763</v>
      </c>
      <c r="FC8" s="59">
        <v>48300700</v>
      </c>
      <c r="FD8" s="59">
        <v>49020300</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y.minamioka2829</cp:lastModifiedBy>
  <cp:lastPrinted>2024-01-25T00:11:16Z</cp:lastPrinted>
  <dcterms:created xsi:type="dcterms:W3CDTF">2023-12-20T05:10:45Z</dcterms:created>
  <dcterms:modified xsi:type="dcterms:W3CDTF">2024-01-25T23:26:33Z</dcterms:modified>
  <cp:category/>
</cp:coreProperties>
</file>