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unionsuidohiroshima.sharepoint.com/sites/034202120/Shared Documents/業務課/経理係/151_通知＆照会への回答（企業団・県・市ほか）/002_東広島市/【060131〆】公営企業に係る経営比較分析表（令和４年度決算）の分析等について/"/>
    </mc:Choice>
  </mc:AlternateContent>
  <xr:revisionPtr revIDLastSave="19" documentId="11_03B1E390683431D830E2831DDEFE7EC08065B383" xr6:coauthVersionLast="47" xr6:coauthVersionMax="47" xr10:uidLastSave="{9F8561DE-4759-44CE-A1CD-80E24EBF005D}"/>
  <workbookProtection workbookAlgorithmName="SHA-512" workbookHashValue="1SIXcw4RVp2Mis3/YRXL0zLSKViT+NNR2SsM1sGngtYIlut0YeGAcK44XIp87EK/2IxHtKylWxxiQCG/Kb7g7g==" workbookSaltValue="fpabPbX9mulo6oXSCpVBjA==" workbookSpinCount="100000" lockStructure="1"/>
  <bookViews>
    <workbookView xWindow="-120" yWindow="-120" windowWidth="38640" windowHeight="211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G85" i="4"/>
  <c r="F85" i="4"/>
  <c r="BB10" i="4"/>
  <c r="AT10" i="4"/>
  <c r="AL10" i="4"/>
  <c r="I10" i="4"/>
  <c r="B10" i="4"/>
  <c r="BB8" i="4"/>
  <c r="AT8" i="4"/>
  <c r="AL8" i="4"/>
  <c r="W8" i="4"/>
  <c r="P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<sst xmlns="http://schemas.openxmlformats.org/spreadsheetml/2006/main" count="228" uniqueCount="113">
  <si>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</si>
  <si>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</si>
  <si>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</si>
  <si>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</si>
  <si>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</si>
  <si>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</si>
  <si>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</si>
  <si>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</si>
  <si>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</si>
  <si>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</si>
  <si>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</si>
  <si>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</si>
  <si>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</si>
  <si>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</si>
  <si>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</si>
  <si>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</si>
  <si>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</si>
  <si>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</si>
  <si>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</si>
  <si>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</si>
  <si>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</si>
  <si>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</si>
  <si>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</si>
  <si>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</si>
  <si>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</si>
  <si>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</si>
  <si>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</si>
  <si>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</si>
  <si>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</si>
  <si>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</si>
  <si>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</si>
  <si>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</si>
  <si>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</si>
  <si>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</si>
  <si>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</si>
  <si>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</si>
  <si>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</si>
  <si>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</si>
  <si>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</si>
  <si>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</si>
  <si>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</si>
  <si>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</si>
  <si>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</si>
  <si>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</si>
  <si>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</si>
  <si>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</si>
  <si>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</si>
  <si>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</si>
  <si>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</si>
  <si>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</si>
  <si>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</si>
  <si>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</si>
  <si>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</si>
  <si>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</si>
  <si>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</si>
  <si>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</si>
  <si>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</si>
  <si>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</si>
  <si>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</si>
  <si>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</si>
  <si>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</si>
  <si>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</si>
  <si>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</si>
  <si>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</si>
  <si>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</si>
  <si>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</si>
  <si>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</si>
  <si>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</si>
  <si>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</si>
  <si>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</si>
  <si>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</si>
  <si>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</si>
  <si>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</si>
  <si>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</si>
  <si>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</si>
  <si>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</si>
  <si>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</si>
  <si>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</si>
  <si>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</si>
  <si>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</si>
  <si>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</si>
  <si>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</si>
  <si>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</si>
  <si>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</si>
  <si>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</si>
  <si>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</si>
  <si>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</si>
  <si>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</si>
  <si>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</si>
  <si>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</si>
  <si>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</si>
  <si>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</si>
  <si>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</si>
  <si>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東広島市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</si>
  <si>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</si>
  <si>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</si>
  <si>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</si>
  <si>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</si>
  <si>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</si>
  <si>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</si>
  <si>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</si>
  <si>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</si>
  <si>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</si>
  <si>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</si>
  <si>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</si>
  <si>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</si>
  <si>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</si>
  <si>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</si>
  <si>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</si>
  <si>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</si>
  <si>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年々増加傾向で、類似団体平均値を上回っており、多くの資産で老朽化が進んでいます。
②管路経年化率
　類似団体平均値を大きく下回っていますが、昭和57年以降に行われた大規模開発に伴う管路拡張事業により整備した管路が、耐用年数を超えてきており、今後さらに上昇していくことが予想されます。
③管路更新率
　類似団体平均値を下回っていますが、管路更新に積極的に取り組んでおり、前年度比で大幅に増加しています。</t>
    <phoneticPr fontId="4"/>
  </si>
  <si>
    <t>　独立採算制を原則としている水道事業において、経常収支比率は100％以上を維持しており、経営状況は概ね健全と言えます。
　令和4年4月の水道料金の減額改定の影響は概ね見込どおりではあるが、新型コロナウイルス感染拡大により減少した業務用の有収水量の回復は鈍く、給水収益の大幅な増加は見込めない中、老朽化施設の維持管理費の増加や更新に伴う大型投資等、当水道事業をとりまく環境は厳しくなると予想し、今後の経営状況は楽観視することはできません。
　特に管路更新率が低い当水道事業にとっては、老朽管の更新整備が喫緊の課題となっており、経営の健全性を保ちつつ、施設更新計画に沿った着実な設備投資が重要となります。引き続き、持続可能な水道事業経営を図っていきます。</t>
    <phoneticPr fontId="4"/>
  </si>
  <si>
    <t>①経常収支比率　②累積欠損金比率
　令和4年4月に水道料金の減額改定を行った影響で類似団体平均値を下回っていますが、経常収支比率は100％を超え、累積欠損金の発生もなく、健全な経営を維持しています。
③流動比率
　利益剰余金の一部を一般会計へ繰り出したことから類似団体平均値を下回りましたが100％を超えており、支払い能力は確保できています。
④企業債残高対給水収益比率
　これまでの企業債発行抑制により類似団体に比べかなり低くなっていますが、今後、老朽化が進む施設の更新により、企業債発行額の増加が見込まれます。
⑤料金回収率
　100％を超える水準で推移していましたが、修繕等の維持管理費の増加に加えて、水道料金の減額改定の影響により100％を下回っています。
⑥給水原価
　90％程度を県用水に依存しているため、コストが割高となり、類似団体平均値を大きく上回っています。
⑦施設利用率
　70％前後で推移しており、施設能力に余裕もあることから、適切な施設運用が行えています。
⑧有収率
　老朽管の増加による漏水の影響などから前年比で低下しています。</t>
    <rPh sb="403" eb="405">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</si>
</sst>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0.31</c:v>
                </c:pt>
                <c:pt idx="1">
                  <c:v>0.15</c:v>
                </c:pt>
                <c:pt idx="2">
                  <c:v>0.14000000000000001</c:v>
                </c:pt>
                <c:pt idx="3">
                  <c:v>0.18</c:v>
                </c:pt>
                <c:pt idx="4">
                  <c:v>0.61</c:v>
                </c:pt>
              </c:numCache>
            </c:numRef>
          </c:val>
          <c:extLst>
            <c:ext xmlns:c16="http://schemas.microsoft.com/office/drawing/2014/chart" uri="{C3380CC4-5D6E-409C-BE32-E72D297353CC}">
              <c16:uniqueId val="{00000000-1491-4A7C-8E25-F58F8F1AF67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1491-4A7C-8E25-F58F8F1AF67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69.36</c:v>
                </c:pt>
                <c:pt idx="1">
                  <c:v>69.33</c:v>
                </c:pt>
                <c:pt idx="2">
                  <c:v>72.72</c:v>
                </c:pt>
                <c:pt idx="3">
                  <c:v>71.05</c:v>
                </c:pt>
                <c:pt idx="4">
                  <c:v>71.17</c:v>
                </c:pt>
              </c:numCache>
            </c:numRef>
          </c:val>
          <c:extLst>
            <c:ext xmlns:c16="http://schemas.microsoft.com/office/drawing/2014/chart" uri="{C3380CC4-5D6E-409C-BE32-E72D297353CC}">
              <c16:uniqueId val="{00000000-662D-4FBA-AF70-B4226097F2C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662D-4FBA-AF70-B4226097F2C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91.46</c:v>
                </c:pt>
                <c:pt idx="1">
                  <c:v>91.36</c:v>
                </c:pt>
                <c:pt idx="2">
                  <c:v>91.81</c:v>
                </c:pt>
                <c:pt idx="3">
                  <c:v>92.35</c:v>
                </c:pt>
                <c:pt idx="4">
                  <c:v>91.44</c:v>
                </c:pt>
              </c:numCache>
            </c:numRef>
          </c:val>
          <c:extLst>
            <c:ext xmlns:c16="http://schemas.microsoft.com/office/drawing/2014/chart" uri="{C3380CC4-5D6E-409C-BE32-E72D297353CC}">
              <c16:uniqueId val="{00000000-F06E-4FDC-A142-21724BACB7C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F06E-4FDC-A142-21724BACB7C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117.01</c:v>
                </c:pt>
                <c:pt idx="1">
                  <c:v>116.37</c:v>
                </c:pt>
                <c:pt idx="2">
                  <c:v>114.95</c:v>
                </c:pt>
                <c:pt idx="3">
                  <c:v>111.76</c:v>
                </c:pt>
                <c:pt idx="4">
                  <c:v>106.97</c:v>
                </c:pt>
              </c:numCache>
            </c:numRef>
          </c:val>
          <c:extLst>
            <c:ext xmlns:c16="http://schemas.microsoft.com/office/drawing/2014/chart" uri="{C3380CC4-5D6E-409C-BE32-E72D297353CC}">
              <c16:uniqueId val="{00000000-737F-4A5A-A050-C24EEE19CEF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737F-4A5A-A050-C24EEE19CEF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51.98</c:v>
                </c:pt>
                <c:pt idx="1">
                  <c:v>52.77</c:v>
                </c:pt>
                <c:pt idx="2">
                  <c:v>54.09</c:v>
                </c:pt>
                <c:pt idx="3">
                  <c:v>55.45</c:v>
                </c:pt>
                <c:pt idx="4">
                  <c:v>56.41</c:v>
                </c:pt>
              </c:numCache>
            </c:numRef>
          </c:val>
          <c:extLst>
            <c:ext xmlns:c16="http://schemas.microsoft.com/office/drawing/2014/chart" uri="{C3380CC4-5D6E-409C-BE32-E72D297353CC}">
              <c16:uniqueId val="{00000000-0226-4972-B1E7-8768221A6D3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0226-4972-B1E7-8768221A6D3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5.08</c:v>
                </c:pt>
                <c:pt idx="1">
                  <c:v>6.37</c:v>
                </c:pt>
                <c:pt idx="2">
                  <c:v>6.45</c:v>
                </c:pt>
                <c:pt idx="3">
                  <c:v>6.78</c:v>
                </c:pt>
                <c:pt idx="4">
                  <c:v>12.63</c:v>
                </c:pt>
              </c:numCache>
            </c:numRef>
          </c:val>
          <c:extLst>
            <c:ext xmlns:c16="http://schemas.microsoft.com/office/drawing/2014/chart" uri="{C3380CC4-5D6E-409C-BE32-E72D297353CC}">
              <c16:uniqueId val="{00000000-4A87-4493-BE63-3287B5F5F08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4A87-4493-BE63-3287B5F5F08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F9-4283-BD30-4B7996B5686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22F9-4283-BD30-4B7996B5686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558.87</c:v>
                </c:pt>
                <c:pt idx="1">
                  <c:v>555.21</c:v>
                </c:pt>
                <c:pt idx="2">
                  <c:v>592.66999999999996</c:v>
                </c:pt>
                <c:pt idx="3">
                  <c:v>650.54999999999995</c:v>
                </c:pt>
                <c:pt idx="4">
                  <c:v>245</c:v>
                </c:pt>
              </c:numCache>
            </c:numRef>
          </c:val>
          <c:extLst>
            <c:ext xmlns:c16="http://schemas.microsoft.com/office/drawing/2014/chart" uri="{C3380CC4-5D6E-409C-BE32-E72D297353CC}">
              <c16:uniqueId val="{00000000-5BBA-4B2B-9050-CDC8A7D0153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5BBA-4B2B-9050-CDC8A7D0153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112.06</c:v>
                </c:pt>
                <c:pt idx="1">
                  <c:v>105.84</c:v>
                </c:pt>
                <c:pt idx="2">
                  <c:v>94.54</c:v>
                </c:pt>
                <c:pt idx="3">
                  <c:v>86.9</c:v>
                </c:pt>
                <c:pt idx="4">
                  <c:v>90.85</c:v>
                </c:pt>
              </c:numCache>
            </c:numRef>
          </c:val>
          <c:extLst>
            <c:ext xmlns:c16="http://schemas.microsoft.com/office/drawing/2014/chart" uri="{C3380CC4-5D6E-409C-BE32-E72D297353CC}">
              <c16:uniqueId val="{00000000-1488-4295-B414-D2319346D1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1488-4295-B414-D2319346D1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108.1</c:v>
                </c:pt>
                <c:pt idx="1">
                  <c:v>107.1</c:v>
                </c:pt>
                <c:pt idx="2">
                  <c:v>108.09</c:v>
                </c:pt>
                <c:pt idx="3">
                  <c:v>103.87</c:v>
                </c:pt>
                <c:pt idx="4">
                  <c:v>99.55</c:v>
                </c:pt>
              </c:numCache>
            </c:numRef>
          </c:val>
          <c:extLst>
            <c:ext xmlns:c16="http://schemas.microsoft.com/office/drawing/2014/chart" uri="{C3380CC4-5D6E-409C-BE32-E72D297353CC}">
              <c16:uniqueId val="{00000000-E0A5-46C7-BEB3-AE1FE1083BA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E0A5-46C7-BEB3-AE1FE1083BA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226.87</c:v>
                </c:pt>
                <c:pt idx="1">
                  <c:v>228.03</c:v>
                </c:pt>
                <c:pt idx="2">
                  <c:v>222.02</c:v>
                </c:pt>
                <c:pt idx="3">
                  <c:v>230.18</c:v>
                </c:pt>
                <c:pt idx="4">
                  <c:v>231.3</c:v>
                </c:pt>
              </c:numCache>
            </c:numRef>
          </c:val>
          <c:extLst>
            <c:ext xmlns:c16="http://schemas.microsoft.com/office/drawing/2014/chart" uri="{C3380CC4-5D6E-409C-BE32-E72D297353CC}">
              <c16:uniqueId val="{00000000-75B1-4BA6-98CA-7414D76340F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75B1-4BA6-98CA-7414D76340F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D34" sqref="CD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広島県　東広島市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A2</v>
      </c>
      <c r="X8" s="78"/>
      <c r="Y8" s="78"/>
      <c r="Z8" s="78"/>
      <c r="AA8" s="78"/>
      <c r="AB8" s="78"/>
      <c r="AC8" s="78"/>
      <c r="AD8" s="78" t="str">
        <f>データ!$M$6</f>
        <v>非設置</v>
      </c>
      <c r="AE8" s="78"/>
      <c r="AF8" s="78"/>
      <c r="AG8" s="78"/>
      <c r="AH8" s="78"/>
      <c r="AI8" s="78"/>
      <c r="AJ8" s="78"/>
      <c r="AK8" s="2"/>
      <c r="AL8" s="69">
        <f>データ!$R$6</f>
        <v>190353</v>
      </c>
      <c r="AM8" s="69"/>
      <c r="AN8" s="69"/>
      <c r="AO8" s="69"/>
      <c r="AP8" s="69"/>
      <c r="AQ8" s="69"/>
      <c r="AR8" s="69"/>
      <c r="AS8" s="69"/>
      <c r="AT8" s="37">
        <f>データ!$S$6</f>
        <v>635.15</v>
      </c>
      <c r="AU8" s="38"/>
      <c r="AV8" s="38"/>
      <c r="AW8" s="38"/>
      <c r="AX8" s="38"/>
      <c r="AY8" s="38"/>
      <c r="AZ8" s="38"/>
      <c r="BA8" s="38"/>
      <c r="BB8" s="58">
        <f>データ!$T$6</f>
        <v>299.7</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81.739999999999995</v>
      </c>
      <c r="J10" s="38"/>
      <c r="K10" s="38"/>
      <c r="L10" s="38"/>
      <c r="M10" s="38"/>
      <c r="N10" s="38"/>
      <c r="O10" s="68"/>
      <c r="P10" s="58">
        <f>データ!$P$6</f>
        <v>89.26</v>
      </c>
      <c r="Q10" s="58"/>
      <c r="R10" s="58"/>
      <c r="S10" s="58"/>
      <c r="T10" s="58"/>
      <c r="U10" s="58"/>
      <c r="V10" s="58"/>
      <c r="W10" s="69">
        <f>データ!$Q$6</f>
        <v>3840</v>
      </c>
      <c r="X10" s="69"/>
      <c r="Y10" s="69"/>
      <c r="Z10" s="69"/>
      <c r="AA10" s="69"/>
      <c r="AB10" s="69"/>
      <c r="AC10" s="69"/>
      <c r="AD10" s="2"/>
      <c r="AE10" s="2"/>
      <c r="AF10" s="2"/>
      <c r="AG10" s="2"/>
      <c r="AH10" s="2"/>
      <c r="AI10" s="2"/>
      <c r="AJ10" s="2"/>
      <c r="AK10" s="2"/>
      <c r="AL10" s="69">
        <f>データ!$U$6</f>
        <v>169352</v>
      </c>
      <c r="AM10" s="69"/>
      <c r="AN10" s="69"/>
      <c r="AO10" s="69"/>
      <c r="AP10" s="69"/>
      <c r="AQ10" s="69"/>
      <c r="AR10" s="69"/>
      <c r="AS10" s="69"/>
      <c r="AT10" s="37">
        <f>データ!$V$6</f>
        <v>257.32</v>
      </c>
      <c r="AU10" s="38"/>
      <c r="AV10" s="38"/>
      <c r="AW10" s="38"/>
      <c r="AX10" s="38"/>
      <c r="AY10" s="38"/>
      <c r="AZ10" s="38"/>
      <c r="BA10" s="38"/>
      <c r="BB10" s="58">
        <f>データ!$W$6</f>
        <v>658.14</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JZPvAsmKEiFssQ7v+sbUepvvj6bfbwo4pRyOiHAP4y+jscB2gDGZbTsgwTXrchvCxCaoGb50hf6aBCWmlW7+g==" saltValue="06wifcRkF5D75PYwOvFGz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342122</v>
      </c>
      <c r="D6" s="20">
        <f t="shared" si="3"/>
        <v>46</v>
      </c>
      <c r="E6" s="20">
        <f t="shared" si="3"/>
        <v>1</v>
      </c>
      <c r="F6" s="20">
        <f t="shared" si="3"/>
        <v>0</v>
      </c>
      <c r="G6" s="20">
        <f t="shared" si="3"/>
        <v>1</v>
      </c>
      <c r="H6" s="20" t="str">
        <f t="shared" si="3"/>
        <v>広島県　東広島市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81.739999999999995</v>
      </c>
      <c r="P6" s="21">
        <f t="shared" si="3"/>
        <v>89.26</v>
      </c>
      <c r="Q6" s="21">
        <f t="shared" si="3"/>
        <v>3840</v>
      </c>
      <c r="R6" s="21">
        <f t="shared" si="3"/>
        <v>190353</v>
      </c>
      <c r="S6" s="21">
        <f t="shared" si="3"/>
        <v>635.15</v>
      </c>
      <c r="T6" s="21">
        <f t="shared" si="3"/>
        <v>299.7</v>
      </c>
      <c r="U6" s="21">
        <f t="shared" si="3"/>
        <v>169352</v>
      </c>
      <c r="V6" s="21">
        <f t="shared" si="3"/>
        <v>257.32</v>
      </c>
      <c r="W6" s="21">
        <f t="shared" si="3"/>
        <v>658.14</v>
      </c>
      <c r="X6" s="22">
        <f>IF(X7="",NA(),X7)</f>
        <v>117.01</v>
      </c>
      <c r="Y6" s="22">
        <f t="shared" ref="Y6:AG6" si="4">IF(Y7="",NA(),Y7)</f>
        <v>116.37</v>
      </c>
      <c r="Z6" s="22">
        <f t="shared" si="4"/>
        <v>114.95</v>
      </c>
      <c r="AA6" s="22">
        <f t="shared" si="4"/>
        <v>111.76</v>
      </c>
      <c r="AB6" s="22">
        <f t="shared" si="4"/>
        <v>106.97</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558.87</v>
      </c>
      <c r="AU6" s="22">
        <f t="shared" ref="AU6:BC6" si="6">IF(AU7="",NA(),AU7)</f>
        <v>555.21</v>
      </c>
      <c r="AV6" s="22">
        <f t="shared" si="6"/>
        <v>592.66999999999996</v>
      </c>
      <c r="AW6" s="22">
        <f t="shared" si="6"/>
        <v>650.54999999999995</v>
      </c>
      <c r="AX6" s="22">
        <f t="shared" si="6"/>
        <v>245</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112.06</v>
      </c>
      <c r="BF6" s="22">
        <f t="shared" ref="BF6:BN6" si="7">IF(BF7="",NA(),BF7)</f>
        <v>105.84</v>
      </c>
      <c r="BG6" s="22">
        <f t="shared" si="7"/>
        <v>94.54</v>
      </c>
      <c r="BH6" s="22">
        <f t="shared" si="7"/>
        <v>86.9</v>
      </c>
      <c r="BI6" s="22">
        <f t="shared" si="7"/>
        <v>90.85</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108.1</v>
      </c>
      <c r="BQ6" s="22">
        <f t="shared" ref="BQ6:BY6" si="8">IF(BQ7="",NA(),BQ7)</f>
        <v>107.1</v>
      </c>
      <c r="BR6" s="22">
        <f t="shared" si="8"/>
        <v>108.09</v>
      </c>
      <c r="BS6" s="22">
        <f t="shared" si="8"/>
        <v>103.87</v>
      </c>
      <c r="BT6" s="22">
        <f t="shared" si="8"/>
        <v>99.55</v>
      </c>
      <c r="BU6" s="22">
        <f t="shared" si="8"/>
        <v>104.84</v>
      </c>
      <c r="BV6" s="22">
        <f t="shared" si="8"/>
        <v>106.11</v>
      </c>
      <c r="BW6" s="22">
        <f t="shared" si="8"/>
        <v>103.75</v>
      </c>
      <c r="BX6" s="22">
        <f t="shared" si="8"/>
        <v>105.3</v>
      </c>
      <c r="BY6" s="22">
        <f t="shared" si="8"/>
        <v>99.41</v>
      </c>
      <c r="BZ6" s="21" t="str">
        <f>IF(BZ7="","",IF(BZ7="-","【-】","【"&amp;SUBSTITUTE(TEXT(BZ7,"#,##0.00"),"-","△")&amp;"】"))</f>
        <v>【97.47】</v>
      </c>
      <c r="CA6" s="22">
        <f>IF(CA7="",NA(),CA7)</f>
        <v>226.87</v>
      </c>
      <c r="CB6" s="22">
        <f t="shared" ref="CB6:CJ6" si="9">IF(CB7="",NA(),CB7)</f>
        <v>228.03</v>
      </c>
      <c r="CC6" s="22">
        <f t="shared" si="9"/>
        <v>222.02</v>
      </c>
      <c r="CD6" s="22">
        <f t="shared" si="9"/>
        <v>230.18</v>
      </c>
      <c r="CE6" s="22">
        <f t="shared" si="9"/>
        <v>231.3</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69.36</v>
      </c>
      <c r="CM6" s="22">
        <f t="shared" ref="CM6:CU6" si="10">IF(CM7="",NA(),CM7)</f>
        <v>69.33</v>
      </c>
      <c r="CN6" s="22">
        <f t="shared" si="10"/>
        <v>72.72</v>
      </c>
      <c r="CO6" s="22">
        <f t="shared" si="10"/>
        <v>71.05</v>
      </c>
      <c r="CP6" s="22">
        <f t="shared" si="10"/>
        <v>71.17</v>
      </c>
      <c r="CQ6" s="22">
        <f t="shared" si="10"/>
        <v>62.32</v>
      </c>
      <c r="CR6" s="22">
        <f t="shared" si="10"/>
        <v>61.71</v>
      </c>
      <c r="CS6" s="22">
        <f t="shared" si="10"/>
        <v>63.12</v>
      </c>
      <c r="CT6" s="22">
        <f t="shared" si="10"/>
        <v>62.57</v>
      </c>
      <c r="CU6" s="22">
        <f t="shared" si="10"/>
        <v>61.56</v>
      </c>
      <c r="CV6" s="21" t="str">
        <f>IF(CV7="","",IF(CV7="-","【-】","【"&amp;SUBSTITUTE(TEXT(CV7,"#,##0.00"),"-","△")&amp;"】"))</f>
        <v>【59.97】</v>
      </c>
      <c r="CW6" s="22">
        <f>IF(CW7="",NA(),CW7)</f>
        <v>91.46</v>
      </c>
      <c r="CX6" s="22">
        <f t="shared" ref="CX6:DF6" si="11">IF(CX7="",NA(),CX7)</f>
        <v>91.36</v>
      </c>
      <c r="CY6" s="22">
        <f t="shared" si="11"/>
        <v>91.81</v>
      </c>
      <c r="CZ6" s="22">
        <f t="shared" si="11"/>
        <v>92.35</v>
      </c>
      <c r="DA6" s="22">
        <f t="shared" si="11"/>
        <v>91.44</v>
      </c>
      <c r="DB6" s="22">
        <f t="shared" si="11"/>
        <v>90.19</v>
      </c>
      <c r="DC6" s="22">
        <f t="shared" si="11"/>
        <v>90.03</v>
      </c>
      <c r="DD6" s="22">
        <f t="shared" si="11"/>
        <v>90.09</v>
      </c>
      <c r="DE6" s="22">
        <f t="shared" si="11"/>
        <v>90.21</v>
      </c>
      <c r="DF6" s="22">
        <f t="shared" si="11"/>
        <v>90.11</v>
      </c>
      <c r="DG6" s="21" t="str">
        <f>IF(DG7="","",IF(DG7="-","【-】","【"&amp;SUBSTITUTE(TEXT(DG7,"#,##0.00"),"-","△")&amp;"】"))</f>
        <v>【89.76】</v>
      </c>
      <c r="DH6" s="22">
        <f>IF(DH7="",NA(),DH7)</f>
        <v>51.98</v>
      </c>
      <c r="DI6" s="22">
        <f t="shared" ref="DI6:DQ6" si="12">IF(DI7="",NA(),DI7)</f>
        <v>52.77</v>
      </c>
      <c r="DJ6" s="22">
        <f t="shared" si="12"/>
        <v>54.09</v>
      </c>
      <c r="DK6" s="22">
        <f t="shared" si="12"/>
        <v>55.45</v>
      </c>
      <c r="DL6" s="22">
        <f t="shared" si="12"/>
        <v>56.41</v>
      </c>
      <c r="DM6" s="22">
        <f t="shared" si="12"/>
        <v>48.86</v>
      </c>
      <c r="DN6" s="22">
        <f t="shared" si="12"/>
        <v>49.6</v>
      </c>
      <c r="DO6" s="22">
        <f t="shared" si="12"/>
        <v>50.31</v>
      </c>
      <c r="DP6" s="22">
        <f t="shared" si="12"/>
        <v>50.74</v>
      </c>
      <c r="DQ6" s="22">
        <f t="shared" si="12"/>
        <v>51.49</v>
      </c>
      <c r="DR6" s="21" t="str">
        <f>IF(DR7="","",IF(DR7="-","【-】","【"&amp;SUBSTITUTE(TEXT(DR7,"#,##0.00"),"-","△")&amp;"】"))</f>
        <v>【51.51】</v>
      </c>
      <c r="DS6" s="22">
        <f>IF(DS7="",NA(),DS7)</f>
        <v>5.08</v>
      </c>
      <c r="DT6" s="22">
        <f t="shared" ref="DT6:EB6" si="13">IF(DT7="",NA(),DT7)</f>
        <v>6.37</v>
      </c>
      <c r="DU6" s="22">
        <f t="shared" si="13"/>
        <v>6.45</v>
      </c>
      <c r="DV6" s="22">
        <f t="shared" si="13"/>
        <v>6.78</v>
      </c>
      <c r="DW6" s="22">
        <f t="shared" si="13"/>
        <v>12.63</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0.31</v>
      </c>
      <c r="EE6" s="22">
        <f t="shared" ref="EE6:EM6" si="14">IF(EE7="",NA(),EE7)</f>
        <v>0.15</v>
      </c>
      <c r="EF6" s="22">
        <f t="shared" si="14"/>
        <v>0.14000000000000001</v>
      </c>
      <c r="EG6" s="22">
        <f t="shared" si="14"/>
        <v>0.18</v>
      </c>
      <c r="EH6" s="22">
        <f t="shared" si="14"/>
        <v>0.61</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342122</v>
      </c>
      <c r="D7" s="24">
        <v>46</v>
      </c>
      <c r="E7" s="24">
        <v>1</v>
      </c>
      <c r="F7" s="24">
        <v>0</v>
      </c>
      <c r="G7" s="24">
        <v>1</v>
      </c>
      <c r="H7" s="24" t="s">
        <v>93</v>
      </c>
      <c r="I7" s="24" t="s">
        <v>94</v>
      </c>
      <c r="J7" s="24" t="s">
        <v>95</v>
      </c>
      <c r="K7" s="24" t="s">
        <v>96</v>
      </c>
      <c r="L7" s="24" t="s">
        <v>97</v>
      </c>
      <c r="M7" s="24" t="s">
        <v>98</v>
      </c>
      <c r="N7" s="25" t="s">
        <v>99</v>
      </c>
      <c r="O7" s="25">
        <v>81.739999999999995</v>
      </c>
      <c r="P7" s="25">
        <v>89.26</v>
      </c>
      <c r="Q7" s="25">
        <v>3840</v>
      </c>
      <c r="R7" s="25">
        <v>190353</v>
      </c>
      <c r="S7" s="25">
        <v>635.15</v>
      </c>
      <c r="T7" s="25">
        <v>299.7</v>
      </c>
      <c r="U7" s="25">
        <v>169352</v>
      </c>
      <c r="V7" s="25">
        <v>257.32</v>
      </c>
      <c r="W7" s="25">
        <v>658.14</v>
      </c>
      <c r="X7" s="25">
        <v>117.01</v>
      </c>
      <c r="Y7" s="25">
        <v>116.37</v>
      </c>
      <c r="Z7" s="25">
        <v>114.95</v>
      </c>
      <c r="AA7" s="25">
        <v>111.76</v>
      </c>
      <c r="AB7" s="25">
        <v>106.97</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558.87</v>
      </c>
      <c r="AU7" s="25">
        <v>555.21</v>
      </c>
      <c r="AV7" s="25">
        <v>592.66999999999996</v>
      </c>
      <c r="AW7" s="25">
        <v>650.54999999999995</v>
      </c>
      <c r="AX7" s="25">
        <v>245</v>
      </c>
      <c r="AY7" s="25">
        <v>318.89</v>
      </c>
      <c r="AZ7" s="25">
        <v>309.10000000000002</v>
      </c>
      <c r="BA7" s="25">
        <v>306.08</v>
      </c>
      <c r="BB7" s="25">
        <v>306.14999999999998</v>
      </c>
      <c r="BC7" s="25">
        <v>297.54000000000002</v>
      </c>
      <c r="BD7" s="25">
        <v>252.29</v>
      </c>
      <c r="BE7" s="25">
        <v>112.06</v>
      </c>
      <c r="BF7" s="25">
        <v>105.84</v>
      </c>
      <c r="BG7" s="25">
        <v>94.54</v>
      </c>
      <c r="BH7" s="25">
        <v>86.9</v>
      </c>
      <c r="BI7" s="25">
        <v>90.85</v>
      </c>
      <c r="BJ7" s="25">
        <v>290.07</v>
      </c>
      <c r="BK7" s="25">
        <v>290.42</v>
      </c>
      <c r="BL7" s="25">
        <v>294.66000000000003</v>
      </c>
      <c r="BM7" s="25">
        <v>285.27</v>
      </c>
      <c r="BN7" s="25">
        <v>294.73</v>
      </c>
      <c r="BO7" s="25">
        <v>268.07</v>
      </c>
      <c r="BP7" s="25">
        <v>108.1</v>
      </c>
      <c r="BQ7" s="25">
        <v>107.1</v>
      </c>
      <c r="BR7" s="25">
        <v>108.09</v>
      </c>
      <c r="BS7" s="25">
        <v>103.87</v>
      </c>
      <c r="BT7" s="25">
        <v>99.55</v>
      </c>
      <c r="BU7" s="25">
        <v>104.84</v>
      </c>
      <c r="BV7" s="25">
        <v>106.11</v>
      </c>
      <c r="BW7" s="25">
        <v>103.75</v>
      </c>
      <c r="BX7" s="25">
        <v>105.3</v>
      </c>
      <c r="BY7" s="25">
        <v>99.41</v>
      </c>
      <c r="BZ7" s="25">
        <v>97.47</v>
      </c>
      <c r="CA7" s="25">
        <v>226.87</v>
      </c>
      <c r="CB7" s="25">
        <v>228.03</v>
      </c>
      <c r="CC7" s="25">
        <v>222.02</v>
      </c>
      <c r="CD7" s="25">
        <v>230.18</v>
      </c>
      <c r="CE7" s="25">
        <v>231.3</v>
      </c>
      <c r="CF7" s="25">
        <v>161.82</v>
      </c>
      <c r="CG7" s="25">
        <v>161.03</v>
      </c>
      <c r="CH7" s="25">
        <v>159.93</v>
      </c>
      <c r="CI7" s="25">
        <v>162.77000000000001</v>
      </c>
      <c r="CJ7" s="25">
        <v>170.87</v>
      </c>
      <c r="CK7" s="25">
        <v>174.75</v>
      </c>
      <c r="CL7" s="25">
        <v>69.36</v>
      </c>
      <c r="CM7" s="25">
        <v>69.33</v>
      </c>
      <c r="CN7" s="25">
        <v>72.72</v>
      </c>
      <c r="CO7" s="25">
        <v>71.05</v>
      </c>
      <c r="CP7" s="25">
        <v>71.17</v>
      </c>
      <c r="CQ7" s="25">
        <v>62.32</v>
      </c>
      <c r="CR7" s="25">
        <v>61.71</v>
      </c>
      <c r="CS7" s="25">
        <v>63.12</v>
      </c>
      <c r="CT7" s="25">
        <v>62.57</v>
      </c>
      <c r="CU7" s="25">
        <v>61.56</v>
      </c>
      <c r="CV7" s="25">
        <v>59.97</v>
      </c>
      <c r="CW7" s="25">
        <v>91.46</v>
      </c>
      <c r="CX7" s="25">
        <v>91.36</v>
      </c>
      <c r="CY7" s="25">
        <v>91.81</v>
      </c>
      <c r="CZ7" s="25">
        <v>92.35</v>
      </c>
      <c r="DA7" s="25">
        <v>91.44</v>
      </c>
      <c r="DB7" s="25">
        <v>90.19</v>
      </c>
      <c r="DC7" s="25">
        <v>90.03</v>
      </c>
      <c r="DD7" s="25">
        <v>90.09</v>
      </c>
      <c r="DE7" s="25">
        <v>90.21</v>
      </c>
      <c r="DF7" s="25">
        <v>90.11</v>
      </c>
      <c r="DG7" s="25">
        <v>89.76</v>
      </c>
      <c r="DH7" s="25">
        <v>51.98</v>
      </c>
      <c r="DI7" s="25">
        <v>52.77</v>
      </c>
      <c r="DJ7" s="25">
        <v>54.09</v>
      </c>
      <c r="DK7" s="25">
        <v>55.45</v>
      </c>
      <c r="DL7" s="25">
        <v>56.41</v>
      </c>
      <c r="DM7" s="25">
        <v>48.86</v>
      </c>
      <c r="DN7" s="25">
        <v>49.6</v>
      </c>
      <c r="DO7" s="25">
        <v>50.31</v>
      </c>
      <c r="DP7" s="25">
        <v>50.74</v>
      </c>
      <c r="DQ7" s="25">
        <v>51.49</v>
      </c>
      <c r="DR7" s="25">
        <v>51.51</v>
      </c>
      <c r="DS7" s="25">
        <v>5.08</v>
      </c>
      <c r="DT7" s="25">
        <v>6.37</v>
      </c>
      <c r="DU7" s="25">
        <v>6.45</v>
      </c>
      <c r="DV7" s="25">
        <v>6.78</v>
      </c>
      <c r="DW7" s="25">
        <v>12.63</v>
      </c>
      <c r="DX7" s="25">
        <v>18.510000000000002</v>
      </c>
      <c r="DY7" s="25">
        <v>20.49</v>
      </c>
      <c r="DZ7" s="25">
        <v>21.34</v>
      </c>
      <c r="EA7" s="25">
        <v>23.27</v>
      </c>
      <c r="EB7" s="25">
        <v>25.18</v>
      </c>
      <c r="EC7" s="25">
        <v>23.75</v>
      </c>
      <c r="ED7" s="25">
        <v>0.31</v>
      </c>
      <c r="EE7" s="25">
        <v>0.15</v>
      </c>
      <c r="EF7" s="25">
        <v>0.14000000000000001</v>
      </c>
      <c r="EG7" s="25">
        <v>0.18</v>
      </c>
      <c r="EH7" s="25">
        <v>0.61</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C34567D0FD0FD4D99C4ACC17891977C" ma:contentTypeVersion="14" ma:contentTypeDescription="新しいドキュメントを作成します。" ma:contentTypeScope="" ma:versionID="1fbee79d97719e623ac1f61e2c89e7d9">
  <xsd:schema xmlns:xsd="http://www.w3.org/2001/XMLSchema" xmlns:xs="http://www.w3.org/2001/XMLSchema" xmlns:p="http://schemas.microsoft.com/office/2006/metadata/properties" xmlns:ns2="bb434749-f083-465f-bba3-ce4b3f6206a2" xmlns:ns3="0eca3021-3c8f-4db7-892b-9decdb953da5" targetNamespace="http://schemas.microsoft.com/office/2006/metadata/properties" ma:root="true" ma:fieldsID="98255999de983791b3683fe81b9bcff7" ns2:_="" ns3:_="">
    <xsd:import namespace="bb434749-f083-465f-bba3-ce4b3f6206a2"/>
    <xsd:import namespace="0eca3021-3c8f-4db7-892b-9decdb953da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434749-f083-465f-bba3-ce4b3f620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acd7e1b-c3f1-467c-bb11-db7fab9f83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ca3021-3c8f-4db7-892b-9decdb953da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92f36c0-8bc4-4577-837c-336ee0cdd503}" ma:internalName="TaxCatchAll" ma:showField="CatchAllData" ma:web="0eca3021-3c8f-4db7-892b-9decdb953da5">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b434749-f083-465f-bba3-ce4b3f6206a2">
      <Terms xmlns="http://schemas.microsoft.com/office/infopath/2007/PartnerControls"/>
    </lcf76f155ced4ddcb4097134ff3c332f>
    <TaxCatchAll xmlns="0eca3021-3c8f-4db7-892b-9decdb953d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39BAB0-92D5-4A76-B73D-99FF2868F3A4}"/>
</file>

<file path=customXml/itemProps2.xml><?xml version="1.0" encoding="utf-8"?>
<ds:datastoreItem xmlns:ds="http://schemas.openxmlformats.org/officeDocument/2006/customXml" ds:itemID="{2E622376-84BD-4302-AADA-AD1267A39A51}">
  <ds:schemaRefs>
    <ds:schemaRef ds:uri="http://schemas.microsoft.com/office/2006/metadata/properties"/>
    <ds:schemaRef ds:uri="http://schemas.microsoft.com/office/infopath/2007/PartnerControls"/>
    <ds:schemaRef ds:uri="b13a8df4-f6ea-4c90-9435-b4e8a3ff43dd"/>
    <ds:schemaRef ds:uri="47c4dd10-0f51-41a5-b009-66619a0a2dc0"/>
  </ds:schemaRefs>
</ds:datastoreItem>
</file>

<file path=customXml/itemProps3.xml><?xml version="1.0" encoding="utf-8"?>
<ds:datastoreItem xmlns:ds="http://schemas.openxmlformats.org/officeDocument/2006/customXml" ds:itemID="{5A711F54-C4F1-43AA-89F4-B96F099A76AA}">
  <ds:schemaRefs>
    <ds:schemaRef ds:uri="http://schemas.microsoft.com/sharepoint/v3/contenttype/forms"/>
  </ds:schemaRefs>
</ds:datastoreItem>
</file>

<file path=docMetadata/LabelInfo.xml><?xml version="1.0" encoding="utf-8"?>
<clbl:labelList xmlns:clbl="http://schemas.microsoft.com/office/2020/mipLabelMetadata">
  <clbl:label id="{921b325f-326c-4cbd-afbc-f7cbfa76d316}" enabled="1" method="Privileged" siteId="{b2d69f34-40d5-4daa-a941-64d1ed016f7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丈治</cp:lastModifiedBy>
  <cp:lastPrinted>2024-01-29T06:35:39Z</cp:lastPrinted>
  <dcterms:created xsi:type="dcterms:W3CDTF">2023-12-05T00:59:25Z</dcterms:created>
  <dcterms:modified xsi:type="dcterms:W3CDTF">2024-01-31T04:41:28Z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0x0101009C34567D0FD0FD4D99C4ACC17891977C</vt:lpwstr>
  </property>
  <property fmtid="{D5CDD505-2E9C-101B-9397-08002B2CF9AE}" pid="3" name="MediaServiceImageTags">
    <vt:lpwstr/>
  </property>
</Properties>
</file>