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共有：上下水道課\R05\受信メール（下水道）\市　財政課（財政）\R06.01.18　【依頼0201〆】公営企業に係る経営比較分析表（令和４年度決算）の分析等について\提出\"/>
    </mc:Choice>
  </mc:AlternateContent>
  <workbookProtection workbookAlgorithmName="SHA-512" workbookHashValue="4XDAbcviCFqh1gEJFJmusZ7zc1oefrY8+HxysmDNTOGhIANcc4M5CtlrAE/fNYrh1bpccp+BtD9I+D8cFNPMvA==" workbookSaltValue="vuvVzPM3xoYqM5Vyn69Rvg==" workbookSpinCount="100000" lockStructure="1"/>
  <bookViews>
    <workbookView xWindow="0" yWindow="0" windowWidth="15360" windowHeight="7635"/>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I86" i="4"/>
  <c r="H86" i="4"/>
  <c r="E86" i="4"/>
  <c r="AT10" i="4"/>
  <c r="AL10" i="4"/>
  <c r="AD10" i="4"/>
  <c r="W10" i="4"/>
  <c r="I10" i="4"/>
  <c r="B10" i="4"/>
  <c r="BB8" i="4"/>
  <c r="AT8" i="4"/>
  <c r="AL8" i="4"/>
  <c r="AD8" i="4"/>
  <c r="P8" i="4"/>
  <c r="I8" i="4"/>
  <c r="B8" i="4"/>
</calcChain>
</file>

<file path=xl/sharedStrings.xml><?xml version="1.0" encoding="utf-8"?>
<sst xmlns="http://schemas.openxmlformats.org/spreadsheetml/2006/main" count="247" uniqueCount="120">
  <si>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</si>
  <si>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</si>
  <si>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</si>
  <si>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</si>
  <si>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</si>
  <si>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</si>
  <si>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</si>
  <si>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</si>
  <si>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</si>
  <si>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</si>
  <si>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</si>
  <si>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</si>
  <si>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</si>
  <si>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</si>
  <si>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</si>
  <si>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</si>
  <si>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</si>
  <si>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</si>
  <si>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</si>
  <si>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</si>
  <si>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</si>
  <si>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</si>
  <si>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</si>
  <si>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</si>
  <si>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</si>
  <si>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</si>
  <si>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</si>
  <si>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</si>
  <si>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</si>
  <si>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</si>
  <si>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</si>
  <si>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</si>
  <si>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</si>
  <si>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</si>
  <si>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</si>
  <si>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</si>
  <si>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</si>
  <si>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</si>
  <si>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</si>
  <si>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</si>
  <si>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</si>
  <si>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</si>
  <si>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</si>
  <si>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</si>
  <si>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</si>
  <si>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</si>
  <si>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</si>
  <si>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</si>
  <si>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</si>
  <si>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</si>
  <si>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</si>
  <si>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</si>
  <si>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</si>
  <si>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</si>
  <si>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</si>
  <si>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</si>
  <si>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</si>
  <si>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</si>
  <si>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</si>
  <si>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</si>
  <si>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</si>
  <si>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</si>
  <si>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</si>
  <si>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</si>
  <si>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</si>
  <si>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</si>
  <si>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</si>
  <si>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</si>
  <si>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</si>
  <si>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</si>
  <si>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</si>
  <si>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</si>
  <si>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</si>
  <si>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</si>
  <si>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</si>
  <si>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</si>
  <si>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</si>
  <si>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</si>
  <si>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</si>
  <si>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</si>
  <si>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</si>
  <si>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</si>
  <si>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</si>
  <si>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</si>
  <si>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</si>
  <si>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</si>
  <si>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</si>
  <si>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</si>
  <si>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</si>
  <si>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</si>
  <si>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</si>
  <si>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</si>
  <si>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</si>
  <si>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</si>
  <si>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</si>
  <si>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</si>
  <si>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</si>
  <si>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</si>
  <si>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</si>
  <si>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</si>
  <si>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</si>
  <si>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</si>
  <si>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</si>
  <si>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</si>
  <si>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</si>
  <si>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</si>
  <si>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</si>
  <si>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</si>
  <si>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</si>
  <si>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</si>
  <si>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</si>
  <si>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</si>
  <si>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</si>
  <si>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</si>
  <si>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</si>
  <si>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</si>
  <si>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</si>
  <si>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平成12年度から供用開始しており、定期点検を実施しているが経年劣化等による修繕が増加している。今後は状況に応じた計画的な管理や更新を検討していく。</t>
    <phoneticPr fontId="4"/>
  </si>
  <si>
    <t>　平成29年度から令和8年度の経営戦略を、中間年度である令和3年度に見直しを行った。これにより経営状況を把握し、事業の継続を目的として、効率性・健全性を高めていく。
　また、使用料改定による収入確保に努め、老朽化する施設を計画的かつ効率的な更新を実施していく必要がある。</t>
    <phoneticPr fontId="4"/>
  </si>
  <si>
    <t>　単年度の収支を表す「①収益的収支比率」は96.55%と90%代を推移している。設置する基数と人口減少のバランスからこの範囲で推移している。
　「⑤経費回収率」と「⑦施設利用率」は若干増加している。「⑥汚水処理原価」については若干減少はしているが、中山間地域の地理的条件から事業対象区域の人口減少率が高いためその影響があると思われる。
　なお、「⑧水洗化率」の大幅な減少については、決算統計における「現在排水区域内人口」の訂正をH30年度に行ったことによるものであり、訂正数値により算出した水洗化率は上昇傾向にある。
（参考：訂正数値により算出した水洗化率）  　　
現在排水区域内人口
　H26　 　H27　 　H28　　 H29　　 H30　　 
　15,344　15,041　14,838　14,639　14,460
  R1　　　R2　　　R3　　　R4
　14,097　13,824　13,574　13,328
現在水洗便所設置済人口
　H26　　 H27     H28     H29     H30
　7,962   8,104   8,266   8,393   8,506　 
  R1　　　R2　　　R3　　　R4
  8,594　 8,571　 8,662　 8,514
水洗化率
  H26     H27     H28     H29     H30
  51.89%　53.88%　55.71%　57.33%　58.82%  
  R1　　　R2　　　R3　　　R4
  60.96%　62.00%　63.81%　63.88%</t>
    <rPh sb="92" eb="94">
      <t>ゾウカ</t>
    </rPh>
    <rPh sb="113" eb="115">
      <t>ジャッカン</t>
    </rPh>
    <rPh sb="115" eb="117">
      <t>ゲンショウ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</si>
</sst>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1A5B-4A09-8D80-3408F52250D4}"/>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1A5B-4A09-8D80-3408F52250D4}"/>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H&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46.22</c:v>
                </c:pt>
                <c:pt idx="1">
                  <c:v>46.13</c:v>
                </c:pt>
                <c:pt idx="2">
                  <c:v>47.26</c:v>
                </c:pt>
                <c:pt idx="3">
                  <c:v>46.9</c:v>
                </c:pt>
                <c:pt idx="4">
                  <c:v>47.95</c:v>
                </c:pt>
              </c:numCache>
            </c:numRef>
          </c:val>
          <c:extLst>
            <c:ext xmlns:c16="http://schemas.microsoft.com/office/drawing/2014/chart" uri="{C3380CC4-5D6E-409C-BE32-E72D297353CC}">
              <c16:uniqueId val="{00000000-5D6B-4072-AC7B-8D1FCFE31D6A}"/>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59.94</c:v>
                </c:pt>
                <c:pt idx="1">
                  <c:v>59.64</c:v>
                </c:pt>
                <c:pt idx="2">
                  <c:v>58.19</c:v>
                </c:pt>
                <c:pt idx="3">
                  <c:v>56.52</c:v>
                </c:pt>
                <c:pt idx="4">
                  <c:v>88.45</c:v>
                </c:pt>
              </c:numCache>
            </c:numRef>
          </c:val>
          <c:smooth val="0"/>
          <c:extLst>
            <c:ext xmlns:c16="http://schemas.microsoft.com/office/drawing/2014/chart" uri="{C3380CC4-5D6E-409C-BE32-E72D297353CC}">
              <c16:uniqueId val="{00000001-5D6B-4072-AC7B-8D1FCFE31D6A}"/>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H&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58.82</c:v>
                </c:pt>
                <c:pt idx="1">
                  <c:v>60.96</c:v>
                </c:pt>
                <c:pt idx="2">
                  <c:v>62</c:v>
                </c:pt>
                <c:pt idx="3">
                  <c:v>63.81</c:v>
                </c:pt>
                <c:pt idx="4">
                  <c:v>63.88</c:v>
                </c:pt>
              </c:numCache>
            </c:numRef>
          </c:val>
          <c:extLst>
            <c:ext xmlns:c16="http://schemas.microsoft.com/office/drawing/2014/chart" uri="{C3380CC4-5D6E-409C-BE32-E72D297353CC}">
              <c16:uniqueId val="{00000000-2ECE-4B74-823A-D0E4B407A4F4}"/>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89.66</c:v>
                </c:pt>
                <c:pt idx="1">
                  <c:v>90.63</c:v>
                </c:pt>
                <c:pt idx="2">
                  <c:v>87.8</c:v>
                </c:pt>
                <c:pt idx="3">
                  <c:v>88.43</c:v>
                </c:pt>
                <c:pt idx="4">
                  <c:v>90.34</c:v>
                </c:pt>
              </c:numCache>
            </c:numRef>
          </c:val>
          <c:smooth val="0"/>
          <c:extLst>
            <c:ext xmlns:c16="http://schemas.microsoft.com/office/drawing/2014/chart" uri="{C3380CC4-5D6E-409C-BE32-E72D297353CC}">
              <c16:uniqueId val="{00000001-2ECE-4B74-823A-D0E4B407A4F4}"/>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H&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94.9</c:v>
                </c:pt>
                <c:pt idx="1">
                  <c:v>96.24</c:v>
                </c:pt>
                <c:pt idx="2">
                  <c:v>98.36</c:v>
                </c:pt>
                <c:pt idx="3">
                  <c:v>97.43</c:v>
                </c:pt>
                <c:pt idx="4">
                  <c:v>96.55</c:v>
                </c:pt>
              </c:numCache>
            </c:numRef>
          </c:val>
          <c:extLst>
            <c:ext xmlns:c16="http://schemas.microsoft.com/office/drawing/2014/chart" uri="{C3380CC4-5D6E-409C-BE32-E72D297353CC}">
              <c16:uniqueId val="{00000000-00FA-4A1E-A685-D834F54980A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0FA-4A1E-A685-D834F54980A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H&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A5D-4E08-AD5A-C82E0E89FAC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A5D-4E08-AD5A-C82E0E89FAC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H&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DE-414C-826D-F9A4FD071EA1}"/>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DE-414C-826D-F9A4FD071EA1}"/>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H&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C3C-432F-A0A1-FA028E90A7D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C3C-432F-A0A1-FA028E90A7D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H&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ED-4732-8EF2-FF5AE82627C7}"/>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ED-4732-8EF2-FF5AE82627C7}"/>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H&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9EF-4183-9C8F-F3546D7F2817}"/>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296.89</c:v>
                </c:pt>
                <c:pt idx="1">
                  <c:v>270.57</c:v>
                </c:pt>
                <c:pt idx="2">
                  <c:v>294.27</c:v>
                </c:pt>
                <c:pt idx="3">
                  <c:v>294.08999999999997</c:v>
                </c:pt>
                <c:pt idx="4">
                  <c:v>294.08999999999997</c:v>
                </c:pt>
              </c:numCache>
            </c:numRef>
          </c:val>
          <c:smooth val="0"/>
          <c:extLst>
            <c:ext xmlns:c16="http://schemas.microsoft.com/office/drawing/2014/chart" uri="{C3380CC4-5D6E-409C-BE32-E72D297353CC}">
              <c16:uniqueId val="{00000001-39EF-4183-9C8F-F3546D7F2817}"/>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H&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52.53</c:v>
                </c:pt>
                <c:pt idx="1">
                  <c:v>56.58</c:v>
                </c:pt>
                <c:pt idx="2">
                  <c:v>57.08</c:v>
                </c:pt>
                <c:pt idx="3">
                  <c:v>52.52</c:v>
                </c:pt>
                <c:pt idx="4">
                  <c:v>54.29</c:v>
                </c:pt>
              </c:numCache>
            </c:numRef>
          </c:val>
          <c:extLst>
            <c:ext xmlns:c16="http://schemas.microsoft.com/office/drawing/2014/chart" uri="{C3380CC4-5D6E-409C-BE32-E72D297353CC}">
              <c16:uniqueId val="{00000000-B419-44F2-BD66-146A6E47E84E}"/>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63.06</c:v>
                </c:pt>
                <c:pt idx="1">
                  <c:v>62.5</c:v>
                </c:pt>
                <c:pt idx="2">
                  <c:v>60.59</c:v>
                </c:pt>
                <c:pt idx="3">
                  <c:v>60</c:v>
                </c:pt>
                <c:pt idx="4">
                  <c:v>59.01</c:v>
                </c:pt>
              </c:numCache>
            </c:numRef>
          </c:val>
          <c:smooth val="0"/>
          <c:extLst>
            <c:ext xmlns:c16="http://schemas.microsoft.com/office/drawing/2014/chart" uri="{C3380CC4-5D6E-409C-BE32-E72D297353CC}">
              <c16:uniqueId val="{00000001-B419-44F2-BD66-146A6E47E84E}"/>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H&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359.03</c:v>
                </c:pt>
                <c:pt idx="1">
                  <c:v>368.61</c:v>
                </c:pt>
                <c:pt idx="2">
                  <c:v>371.68</c:v>
                </c:pt>
                <c:pt idx="3">
                  <c:v>405.76</c:v>
                </c:pt>
                <c:pt idx="4">
                  <c:v>394.1</c:v>
                </c:pt>
              </c:numCache>
            </c:numRef>
          </c:val>
          <c:extLst>
            <c:ext xmlns:c16="http://schemas.microsoft.com/office/drawing/2014/chart" uri="{C3380CC4-5D6E-409C-BE32-E72D297353CC}">
              <c16:uniqueId val="{00000000-FBFC-4881-AB0F-D9FDCF9A851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264.77</c:v>
                </c:pt>
                <c:pt idx="1">
                  <c:v>269.33</c:v>
                </c:pt>
                <c:pt idx="2">
                  <c:v>280.23</c:v>
                </c:pt>
                <c:pt idx="3">
                  <c:v>282.70999999999998</c:v>
                </c:pt>
                <c:pt idx="4">
                  <c:v>291.82</c:v>
                </c:pt>
              </c:numCache>
            </c:numRef>
          </c:val>
          <c:smooth val="0"/>
          <c:extLst>
            <c:ext xmlns:c16="http://schemas.microsoft.com/office/drawing/2014/chart" uri="{C3380CC4-5D6E-409C-BE32-E72D297353CC}">
              <c16:uniqueId val="{00000001-FBFC-4881-AB0F-D9FDCF9A851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H&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【307.39】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【86.02】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【84.27】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【294.83】</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【57.03】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I1" zoomScaleNormal="100" workbookViewId="0">
      <selection activeCell="CC34" sqref="CC3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3" t="s">
        <v>0</v>
      </c>
      <c r="C2" s="73"/>
      <c r="D2" s="73"/>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row>
    <row r="3" spans="1:78" ht="9.75" customHeight="1" x14ac:dyDescent="0.15">
      <c r="A3" s="2"/>
      <c r="B3" s="73"/>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row>
    <row r="4" spans="1:78" ht="9.75" customHeight="1" x14ac:dyDescent="0.15">
      <c r="A4" s="2"/>
      <c r="B4" s="73"/>
      <c r="C4" s="73"/>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3"/>
      <c r="AK4" s="73"/>
      <c r="AL4" s="73"/>
      <c r="AM4" s="73"/>
      <c r="AN4" s="73"/>
      <c r="AO4" s="73"/>
      <c r="AP4" s="73"/>
      <c r="AQ4" s="73"/>
      <c r="AR4" s="73"/>
      <c r="AS4" s="73"/>
      <c r="AT4" s="73"/>
      <c r="AU4" s="73"/>
      <c r="AV4" s="73"/>
      <c r="AW4" s="73"/>
      <c r="AX4" s="73"/>
      <c r="AY4" s="73"/>
      <c r="AZ4" s="73"/>
      <c r="BA4" s="73"/>
      <c r="BB4" s="73"/>
      <c r="BC4" s="73"/>
      <c r="BD4" s="73"/>
      <c r="BE4" s="73"/>
      <c r="BF4" s="73"/>
      <c r="BG4" s="73"/>
      <c r="BH4" s="73"/>
      <c r="BI4" s="73"/>
      <c r="BJ4" s="73"/>
      <c r="BK4" s="73"/>
      <c r="BL4" s="73"/>
      <c r="BM4" s="73"/>
      <c r="BN4" s="73"/>
      <c r="BO4" s="73"/>
      <c r="BP4" s="73"/>
      <c r="BQ4" s="73"/>
      <c r="BR4" s="73"/>
      <c r="BS4" s="73"/>
      <c r="BT4" s="73"/>
      <c r="BU4" s="73"/>
      <c r="BV4" s="73"/>
      <c r="BW4" s="73"/>
      <c r="BX4" s="73"/>
      <c r="BY4" s="73"/>
      <c r="BZ4" s="7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4" t="str">
        <f>データ!H6</f>
        <v>広島県　安芸高田市</v>
      </c>
      <c r="C6" s="74"/>
      <c r="D6" s="74"/>
      <c r="E6" s="74"/>
      <c r="F6" s="74"/>
      <c r="G6" s="74"/>
      <c r="H6" s="74"/>
      <c r="I6" s="74"/>
      <c r="J6" s="74"/>
      <c r="K6" s="74"/>
      <c r="L6" s="74"/>
      <c r="M6" s="74"/>
      <c r="N6" s="74"/>
      <c r="O6" s="74"/>
      <c r="P6" s="74"/>
      <c r="Q6" s="74"/>
      <c r="R6" s="74"/>
      <c r="S6" s="74"/>
      <c r="T6" s="74"/>
      <c r="U6" s="74"/>
      <c r="V6" s="74"/>
      <c r="W6" s="74"/>
      <c r="X6" s="74"/>
      <c r="Y6" s="74"/>
      <c r="Z6" s="74"/>
      <c r="AA6" s="74"/>
      <c r="AB6" s="74"/>
      <c r="AC6" s="7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7" t="s">
        <v>1</v>
      </c>
      <c r="C7" s="47"/>
      <c r="D7" s="47"/>
      <c r="E7" s="47"/>
      <c r="F7" s="47"/>
      <c r="G7" s="47"/>
      <c r="H7" s="47"/>
      <c r="I7" s="47" t="s">
        <v>2</v>
      </c>
      <c r="J7" s="47"/>
      <c r="K7" s="47"/>
      <c r="L7" s="47"/>
      <c r="M7" s="47"/>
      <c r="N7" s="47"/>
      <c r="O7" s="47"/>
      <c r="P7" s="47" t="s">
        <v>3</v>
      </c>
      <c r="Q7" s="47"/>
      <c r="R7" s="47"/>
      <c r="S7" s="47"/>
      <c r="T7" s="47"/>
      <c r="U7" s="47"/>
      <c r="V7" s="47"/>
      <c r="W7" s="47" t="s">
        <v>4</v>
      </c>
      <c r="X7" s="47"/>
      <c r="Y7" s="47"/>
      <c r="Z7" s="47"/>
      <c r="AA7" s="47"/>
      <c r="AB7" s="47"/>
      <c r="AC7" s="47"/>
      <c r="AD7" s="47" t="s">
        <v>5</v>
      </c>
      <c r="AE7" s="47"/>
      <c r="AF7" s="47"/>
      <c r="AG7" s="47"/>
      <c r="AH7" s="47"/>
      <c r="AI7" s="47"/>
      <c r="AJ7" s="47"/>
      <c r="AK7" s="3"/>
      <c r="AL7" s="47" t="s">
        <v>6</v>
      </c>
      <c r="AM7" s="47"/>
      <c r="AN7" s="47"/>
      <c r="AO7" s="47"/>
      <c r="AP7" s="47"/>
      <c r="AQ7" s="47"/>
      <c r="AR7" s="47"/>
      <c r="AS7" s="47"/>
      <c r="AT7" s="47" t="s">
        <v>7</v>
      </c>
      <c r="AU7" s="47"/>
      <c r="AV7" s="47"/>
      <c r="AW7" s="47"/>
      <c r="AX7" s="47"/>
      <c r="AY7" s="47"/>
      <c r="AZ7" s="47"/>
      <c r="BA7" s="47"/>
      <c r="BB7" s="47" t="s">
        <v>8</v>
      </c>
      <c r="BC7" s="47"/>
      <c r="BD7" s="47"/>
      <c r="BE7" s="47"/>
      <c r="BF7" s="47"/>
      <c r="BG7" s="47"/>
      <c r="BH7" s="47"/>
      <c r="BI7" s="47"/>
      <c r="BJ7" s="3"/>
      <c r="BK7" s="3"/>
      <c r="BL7" s="75" t="s">
        <v>9</v>
      </c>
      <c r="BM7" s="76"/>
      <c r="BN7" s="76"/>
      <c r="BO7" s="76"/>
      <c r="BP7" s="76"/>
      <c r="BQ7" s="76"/>
      <c r="BR7" s="76"/>
      <c r="BS7" s="76"/>
      <c r="BT7" s="76"/>
      <c r="BU7" s="76"/>
      <c r="BV7" s="76"/>
      <c r="BW7" s="76"/>
      <c r="BX7" s="76"/>
      <c r="BY7" s="77"/>
    </row>
    <row r="8" spans="1:78" ht="18.75" customHeight="1" x14ac:dyDescent="0.15">
      <c r="A8" s="2"/>
      <c r="B8" s="71" t="str">
        <f>データ!I6</f>
        <v>法非適用</v>
      </c>
      <c r="C8" s="71"/>
      <c r="D8" s="71"/>
      <c r="E8" s="71"/>
      <c r="F8" s="71"/>
      <c r="G8" s="71"/>
      <c r="H8" s="71"/>
      <c r="I8" s="71" t="str">
        <f>データ!J6</f>
        <v>下水道事業</v>
      </c>
      <c r="J8" s="71"/>
      <c r="K8" s="71"/>
      <c r="L8" s="71"/>
      <c r="M8" s="71"/>
      <c r="N8" s="71"/>
      <c r="O8" s="71"/>
      <c r="P8" s="71" t="str">
        <f>データ!K6</f>
        <v>特定地域生活排水処理</v>
      </c>
      <c r="Q8" s="71"/>
      <c r="R8" s="71"/>
      <c r="S8" s="71"/>
      <c r="T8" s="71"/>
      <c r="U8" s="71"/>
      <c r="V8" s="71"/>
      <c r="W8" s="71" t="str">
        <f>データ!L6</f>
        <v>K2</v>
      </c>
      <c r="X8" s="71"/>
      <c r="Y8" s="71"/>
      <c r="Z8" s="71"/>
      <c r="AA8" s="71"/>
      <c r="AB8" s="71"/>
      <c r="AC8" s="71"/>
      <c r="AD8" s="72" t="str">
        <f>データ!$M$6</f>
        <v>非設置</v>
      </c>
      <c r="AE8" s="72"/>
      <c r="AF8" s="72"/>
      <c r="AG8" s="72"/>
      <c r="AH8" s="72"/>
      <c r="AI8" s="72"/>
      <c r="AJ8" s="72"/>
      <c r="AK8" s="3"/>
      <c r="AL8" s="46">
        <f>データ!S6</f>
        <v>26979</v>
      </c>
      <c r="AM8" s="46"/>
      <c r="AN8" s="46"/>
      <c r="AO8" s="46"/>
      <c r="AP8" s="46"/>
      <c r="AQ8" s="46"/>
      <c r="AR8" s="46"/>
      <c r="AS8" s="46"/>
      <c r="AT8" s="45">
        <f>データ!T6</f>
        <v>537.71</v>
      </c>
      <c r="AU8" s="45"/>
      <c r="AV8" s="45"/>
      <c r="AW8" s="45"/>
      <c r="AX8" s="45"/>
      <c r="AY8" s="45"/>
      <c r="AZ8" s="45"/>
      <c r="BA8" s="45"/>
      <c r="BB8" s="45">
        <f>データ!U6</f>
        <v>50.17</v>
      </c>
      <c r="BC8" s="45"/>
      <c r="BD8" s="45"/>
      <c r="BE8" s="45"/>
      <c r="BF8" s="45"/>
      <c r="BG8" s="45"/>
      <c r="BH8" s="45"/>
      <c r="BI8" s="45"/>
      <c r="BJ8" s="3"/>
      <c r="BK8" s="3"/>
      <c r="BL8" s="67" t="s">
        <v>10</v>
      </c>
      <c r="BM8" s="68"/>
      <c r="BN8" s="69" t="s">
        <v>11</v>
      </c>
      <c r="BO8" s="69"/>
      <c r="BP8" s="69"/>
      <c r="BQ8" s="69"/>
      <c r="BR8" s="69"/>
      <c r="BS8" s="69"/>
      <c r="BT8" s="69"/>
      <c r="BU8" s="69"/>
      <c r="BV8" s="69"/>
      <c r="BW8" s="69"/>
      <c r="BX8" s="69"/>
      <c r="BY8" s="70"/>
    </row>
    <row r="9" spans="1:78" ht="18.75" customHeight="1" x14ac:dyDescent="0.15">
      <c r="A9" s="2"/>
      <c r="B9" s="47" t="s">
        <v>12</v>
      </c>
      <c r="C9" s="47"/>
      <c r="D9" s="47"/>
      <c r="E9" s="47"/>
      <c r="F9" s="47"/>
      <c r="G9" s="47"/>
      <c r="H9" s="47"/>
      <c r="I9" s="47" t="s">
        <v>13</v>
      </c>
      <c r="J9" s="47"/>
      <c r="K9" s="47"/>
      <c r="L9" s="47"/>
      <c r="M9" s="47"/>
      <c r="N9" s="47"/>
      <c r="O9" s="47"/>
      <c r="P9" s="47" t="s">
        <v>14</v>
      </c>
      <c r="Q9" s="47"/>
      <c r="R9" s="47"/>
      <c r="S9" s="47"/>
      <c r="T9" s="47"/>
      <c r="U9" s="47"/>
      <c r="V9" s="47"/>
      <c r="W9" s="47" t="s">
        <v>15</v>
      </c>
      <c r="X9" s="47"/>
      <c r="Y9" s="47"/>
      <c r="Z9" s="47"/>
      <c r="AA9" s="47"/>
      <c r="AB9" s="47"/>
      <c r="AC9" s="47"/>
      <c r="AD9" s="47" t="s">
        <v>16</v>
      </c>
      <c r="AE9" s="47"/>
      <c r="AF9" s="47"/>
      <c r="AG9" s="47"/>
      <c r="AH9" s="47"/>
      <c r="AI9" s="47"/>
      <c r="AJ9" s="47"/>
      <c r="AK9" s="3"/>
      <c r="AL9" s="47" t="s">
        <v>17</v>
      </c>
      <c r="AM9" s="47"/>
      <c r="AN9" s="47"/>
      <c r="AO9" s="47"/>
      <c r="AP9" s="47"/>
      <c r="AQ9" s="47"/>
      <c r="AR9" s="47"/>
      <c r="AS9" s="47"/>
      <c r="AT9" s="47" t="s">
        <v>18</v>
      </c>
      <c r="AU9" s="47"/>
      <c r="AV9" s="47"/>
      <c r="AW9" s="47"/>
      <c r="AX9" s="47"/>
      <c r="AY9" s="47"/>
      <c r="AZ9" s="47"/>
      <c r="BA9" s="47"/>
      <c r="BB9" s="47" t="s">
        <v>19</v>
      </c>
      <c r="BC9" s="47"/>
      <c r="BD9" s="47"/>
      <c r="BE9" s="47"/>
      <c r="BF9" s="47"/>
      <c r="BG9" s="47"/>
      <c r="BH9" s="47"/>
      <c r="BI9" s="47"/>
      <c r="BJ9" s="3"/>
      <c r="BK9" s="3"/>
      <c r="BL9" s="48" t="s">
        <v>20</v>
      </c>
      <c r="BM9" s="49"/>
      <c r="BN9" s="50" t="s">
        <v>21</v>
      </c>
      <c r="BO9" s="50"/>
      <c r="BP9" s="50"/>
      <c r="BQ9" s="50"/>
      <c r="BR9" s="50"/>
      <c r="BS9" s="50"/>
      <c r="BT9" s="50"/>
      <c r="BU9" s="50"/>
      <c r="BV9" s="50"/>
      <c r="BW9" s="50"/>
      <c r="BX9" s="50"/>
      <c r="BY9" s="51"/>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49.63</v>
      </c>
      <c r="Q10" s="45"/>
      <c r="R10" s="45"/>
      <c r="S10" s="45"/>
      <c r="T10" s="45"/>
      <c r="U10" s="45"/>
      <c r="V10" s="45"/>
      <c r="W10" s="45">
        <f>データ!Q6</f>
        <v>100</v>
      </c>
      <c r="X10" s="45"/>
      <c r="Y10" s="45"/>
      <c r="Z10" s="45"/>
      <c r="AA10" s="45"/>
      <c r="AB10" s="45"/>
      <c r="AC10" s="45"/>
      <c r="AD10" s="46">
        <f>データ!R6</f>
        <v>3911</v>
      </c>
      <c r="AE10" s="46"/>
      <c r="AF10" s="46"/>
      <c r="AG10" s="46"/>
      <c r="AH10" s="46"/>
      <c r="AI10" s="46"/>
      <c r="AJ10" s="46"/>
      <c r="AK10" s="2"/>
      <c r="AL10" s="46">
        <f>データ!V6</f>
        <v>13328</v>
      </c>
      <c r="AM10" s="46"/>
      <c r="AN10" s="46"/>
      <c r="AO10" s="46"/>
      <c r="AP10" s="46"/>
      <c r="AQ10" s="46"/>
      <c r="AR10" s="46"/>
      <c r="AS10" s="46"/>
      <c r="AT10" s="45">
        <f>データ!W6</f>
        <v>36.130000000000003</v>
      </c>
      <c r="AU10" s="45"/>
      <c r="AV10" s="45"/>
      <c r="AW10" s="45"/>
      <c r="AX10" s="45"/>
      <c r="AY10" s="45"/>
      <c r="AZ10" s="45"/>
      <c r="BA10" s="45"/>
      <c r="BB10" s="45">
        <f>データ!X6</f>
        <v>368.89</v>
      </c>
      <c r="BC10" s="45"/>
      <c r="BD10" s="45"/>
      <c r="BE10" s="45"/>
      <c r="BF10" s="45"/>
      <c r="BG10" s="45"/>
      <c r="BH10" s="45"/>
      <c r="BI10" s="45"/>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1" t="s">
        <v>119</v>
      </c>
      <c r="BM16" s="62"/>
      <c r="BN16" s="62"/>
      <c r="BO16" s="62"/>
      <c r="BP16" s="62"/>
      <c r="BQ16" s="62"/>
      <c r="BR16" s="62"/>
      <c r="BS16" s="62"/>
      <c r="BT16" s="62"/>
      <c r="BU16" s="62"/>
      <c r="BV16" s="62"/>
      <c r="BW16" s="62"/>
      <c r="BX16" s="62"/>
      <c r="BY16" s="62"/>
      <c r="BZ16" s="63"/>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1"/>
      <c r="BM17" s="62"/>
      <c r="BN17" s="62"/>
      <c r="BO17" s="62"/>
      <c r="BP17" s="62"/>
      <c r="BQ17" s="62"/>
      <c r="BR17" s="62"/>
      <c r="BS17" s="62"/>
      <c r="BT17" s="62"/>
      <c r="BU17" s="62"/>
      <c r="BV17" s="62"/>
      <c r="BW17" s="62"/>
      <c r="BX17" s="62"/>
      <c r="BY17" s="62"/>
      <c r="BZ17" s="63"/>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1"/>
      <c r="BM18" s="62"/>
      <c r="BN18" s="62"/>
      <c r="BO18" s="62"/>
      <c r="BP18" s="62"/>
      <c r="BQ18" s="62"/>
      <c r="BR18" s="62"/>
      <c r="BS18" s="62"/>
      <c r="BT18" s="62"/>
      <c r="BU18" s="62"/>
      <c r="BV18" s="62"/>
      <c r="BW18" s="62"/>
      <c r="BX18" s="62"/>
      <c r="BY18" s="62"/>
      <c r="BZ18" s="63"/>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1"/>
      <c r="BM19" s="62"/>
      <c r="BN19" s="62"/>
      <c r="BO19" s="62"/>
      <c r="BP19" s="62"/>
      <c r="BQ19" s="62"/>
      <c r="BR19" s="62"/>
      <c r="BS19" s="62"/>
      <c r="BT19" s="62"/>
      <c r="BU19" s="62"/>
      <c r="BV19" s="62"/>
      <c r="BW19" s="62"/>
      <c r="BX19" s="62"/>
      <c r="BY19" s="62"/>
      <c r="BZ19" s="63"/>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1"/>
      <c r="BM20" s="62"/>
      <c r="BN20" s="62"/>
      <c r="BO20" s="62"/>
      <c r="BP20" s="62"/>
      <c r="BQ20" s="62"/>
      <c r="BR20" s="62"/>
      <c r="BS20" s="62"/>
      <c r="BT20" s="62"/>
      <c r="BU20" s="62"/>
      <c r="BV20" s="62"/>
      <c r="BW20" s="62"/>
      <c r="BX20" s="62"/>
      <c r="BY20" s="62"/>
      <c r="BZ20" s="63"/>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1"/>
      <c r="BM21" s="62"/>
      <c r="BN21" s="62"/>
      <c r="BO21" s="62"/>
      <c r="BP21" s="62"/>
      <c r="BQ21" s="62"/>
      <c r="BR21" s="62"/>
      <c r="BS21" s="62"/>
      <c r="BT21" s="62"/>
      <c r="BU21" s="62"/>
      <c r="BV21" s="62"/>
      <c r="BW21" s="62"/>
      <c r="BX21" s="62"/>
      <c r="BY21" s="62"/>
      <c r="BZ21" s="63"/>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1"/>
      <c r="BM22" s="62"/>
      <c r="BN22" s="62"/>
      <c r="BO22" s="62"/>
      <c r="BP22" s="62"/>
      <c r="BQ22" s="62"/>
      <c r="BR22" s="62"/>
      <c r="BS22" s="62"/>
      <c r="BT22" s="62"/>
      <c r="BU22" s="62"/>
      <c r="BV22" s="62"/>
      <c r="BW22" s="62"/>
      <c r="BX22" s="62"/>
      <c r="BY22" s="62"/>
      <c r="BZ22" s="63"/>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1"/>
      <c r="BM23" s="62"/>
      <c r="BN23" s="62"/>
      <c r="BO23" s="62"/>
      <c r="BP23" s="62"/>
      <c r="BQ23" s="62"/>
      <c r="BR23" s="62"/>
      <c r="BS23" s="62"/>
      <c r="BT23" s="62"/>
      <c r="BU23" s="62"/>
      <c r="BV23" s="62"/>
      <c r="BW23" s="62"/>
      <c r="BX23" s="62"/>
      <c r="BY23" s="62"/>
      <c r="BZ23" s="63"/>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1"/>
      <c r="BM24" s="62"/>
      <c r="BN24" s="62"/>
      <c r="BO24" s="62"/>
      <c r="BP24" s="62"/>
      <c r="BQ24" s="62"/>
      <c r="BR24" s="62"/>
      <c r="BS24" s="62"/>
      <c r="BT24" s="62"/>
      <c r="BU24" s="62"/>
      <c r="BV24" s="62"/>
      <c r="BW24" s="62"/>
      <c r="BX24" s="62"/>
      <c r="BY24" s="62"/>
      <c r="BZ24" s="63"/>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1"/>
      <c r="BM25" s="62"/>
      <c r="BN25" s="62"/>
      <c r="BO25" s="62"/>
      <c r="BP25" s="62"/>
      <c r="BQ25" s="62"/>
      <c r="BR25" s="62"/>
      <c r="BS25" s="62"/>
      <c r="BT25" s="62"/>
      <c r="BU25" s="62"/>
      <c r="BV25" s="62"/>
      <c r="BW25" s="62"/>
      <c r="BX25" s="62"/>
      <c r="BY25" s="62"/>
      <c r="BZ25" s="63"/>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1"/>
      <c r="BM26" s="62"/>
      <c r="BN26" s="62"/>
      <c r="BO26" s="62"/>
      <c r="BP26" s="62"/>
      <c r="BQ26" s="62"/>
      <c r="BR26" s="62"/>
      <c r="BS26" s="62"/>
      <c r="BT26" s="62"/>
      <c r="BU26" s="62"/>
      <c r="BV26" s="62"/>
      <c r="BW26" s="62"/>
      <c r="BX26" s="62"/>
      <c r="BY26" s="62"/>
      <c r="BZ26" s="63"/>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1"/>
      <c r="BM27" s="62"/>
      <c r="BN27" s="62"/>
      <c r="BO27" s="62"/>
      <c r="BP27" s="62"/>
      <c r="BQ27" s="62"/>
      <c r="BR27" s="62"/>
      <c r="BS27" s="62"/>
      <c r="BT27" s="62"/>
      <c r="BU27" s="62"/>
      <c r="BV27" s="62"/>
      <c r="BW27" s="62"/>
      <c r="BX27" s="62"/>
      <c r="BY27" s="62"/>
      <c r="BZ27" s="63"/>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1"/>
      <c r="BM28" s="62"/>
      <c r="BN28" s="62"/>
      <c r="BO28" s="62"/>
      <c r="BP28" s="62"/>
      <c r="BQ28" s="62"/>
      <c r="BR28" s="62"/>
      <c r="BS28" s="62"/>
      <c r="BT28" s="62"/>
      <c r="BU28" s="62"/>
      <c r="BV28" s="62"/>
      <c r="BW28" s="62"/>
      <c r="BX28" s="62"/>
      <c r="BY28" s="62"/>
      <c r="BZ28" s="63"/>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1"/>
      <c r="BM29" s="62"/>
      <c r="BN29" s="62"/>
      <c r="BO29" s="62"/>
      <c r="BP29" s="62"/>
      <c r="BQ29" s="62"/>
      <c r="BR29" s="62"/>
      <c r="BS29" s="62"/>
      <c r="BT29" s="62"/>
      <c r="BU29" s="62"/>
      <c r="BV29" s="62"/>
      <c r="BW29" s="62"/>
      <c r="BX29" s="62"/>
      <c r="BY29" s="62"/>
      <c r="BZ29" s="63"/>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1"/>
      <c r="BM30" s="62"/>
      <c r="BN30" s="62"/>
      <c r="BO30" s="62"/>
      <c r="BP30" s="62"/>
      <c r="BQ30" s="62"/>
      <c r="BR30" s="62"/>
      <c r="BS30" s="62"/>
      <c r="BT30" s="62"/>
      <c r="BU30" s="62"/>
      <c r="BV30" s="62"/>
      <c r="BW30" s="62"/>
      <c r="BX30" s="62"/>
      <c r="BY30" s="62"/>
      <c r="BZ30" s="63"/>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1"/>
      <c r="BM31" s="62"/>
      <c r="BN31" s="62"/>
      <c r="BO31" s="62"/>
      <c r="BP31" s="62"/>
      <c r="BQ31" s="62"/>
      <c r="BR31" s="62"/>
      <c r="BS31" s="62"/>
      <c r="BT31" s="62"/>
      <c r="BU31" s="62"/>
      <c r="BV31" s="62"/>
      <c r="BW31" s="62"/>
      <c r="BX31" s="62"/>
      <c r="BY31" s="62"/>
      <c r="BZ31" s="63"/>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1"/>
      <c r="BM32" s="62"/>
      <c r="BN32" s="62"/>
      <c r="BO32" s="62"/>
      <c r="BP32" s="62"/>
      <c r="BQ32" s="62"/>
      <c r="BR32" s="62"/>
      <c r="BS32" s="62"/>
      <c r="BT32" s="62"/>
      <c r="BU32" s="62"/>
      <c r="BV32" s="62"/>
      <c r="BW32" s="62"/>
      <c r="BX32" s="62"/>
      <c r="BY32" s="62"/>
      <c r="BZ32" s="63"/>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1"/>
      <c r="BM33" s="62"/>
      <c r="BN33" s="62"/>
      <c r="BO33" s="62"/>
      <c r="BP33" s="62"/>
      <c r="BQ33" s="62"/>
      <c r="BR33" s="62"/>
      <c r="BS33" s="62"/>
      <c r="BT33" s="62"/>
      <c r="BU33" s="62"/>
      <c r="BV33" s="62"/>
      <c r="BW33" s="62"/>
      <c r="BX33" s="62"/>
      <c r="BY33" s="62"/>
      <c r="BZ33" s="63"/>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1"/>
      <c r="BM34" s="62"/>
      <c r="BN34" s="62"/>
      <c r="BO34" s="62"/>
      <c r="BP34" s="62"/>
      <c r="BQ34" s="62"/>
      <c r="BR34" s="62"/>
      <c r="BS34" s="62"/>
      <c r="BT34" s="62"/>
      <c r="BU34" s="62"/>
      <c r="BV34" s="62"/>
      <c r="BW34" s="62"/>
      <c r="BX34" s="62"/>
      <c r="BY34" s="62"/>
      <c r="BZ34" s="63"/>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1"/>
      <c r="BM35" s="62"/>
      <c r="BN35" s="62"/>
      <c r="BO35" s="62"/>
      <c r="BP35" s="62"/>
      <c r="BQ35" s="62"/>
      <c r="BR35" s="62"/>
      <c r="BS35" s="62"/>
      <c r="BT35" s="62"/>
      <c r="BU35" s="62"/>
      <c r="BV35" s="62"/>
      <c r="BW35" s="62"/>
      <c r="BX35" s="62"/>
      <c r="BY35" s="62"/>
      <c r="BZ35" s="63"/>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1"/>
      <c r="BM36" s="62"/>
      <c r="BN36" s="62"/>
      <c r="BO36" s="62"/>
      <c r="BP36" s="62"/>
      <c r="BQ36" s="62"/>
      <c r="BR36" s="62"/>
      <c r="BS36" s="62"/>
      <c r="BT36" s="62"/>
      <c r="BU36" s="62"/>
      <c r="BV36" s="62"/>
      <c r="BW36" s="62"/>
      <c r="BX36" s="62"/>
      <c r="BY36" s="62"/>
      <c r="BZ36" s="63"/>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1"/>
      <c r="BM37" s="62"/>
      <c r="BN37" s="62"/>
      <c r="BO37" s="62"/>
      <c r="BP37" s="62"/>
      <c r="BQ37" s="62"/>
      <c r="BR37" s="62"/>
      <c r="BS37" s="62"/>
      <c r="BT37" s="62"/>
      <c r="BU37" s="62"/>
      <c r="BV37" s="62"/>
      <c r="BW37" s="62"/>
      <c r="BX37" s="62"/>
      <c r="BY37" s="62"/>
      <c r="BZ37" s="63"/>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1"/>
      <c r="BM38" s="62"/>
      <c r="BN38" s="62"/>
      <c r="BO38" s="62"/>
      <c r="BP38" s="62"/>
      <c r="BQ38" s="62"/>
      <c r="BR38" s="62"/>
      <c r="BS38" s="62"/>
      <c r="BT38" s="62"/>
      <c r="BU38" s="62"/>
      <c r="BV38" s="62"/>
      <c r="BW38" s="62"/>
      <c r="BX38" s="62"/>
      <c r="BY38" s="62"/>
      <c r="BZ38" s="63"/>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1"/>
      <c r="BM39" s="62"/>
      <c r="BN39" s="62"/>
      <c r="BO39" s="62"/>
      <c r="BP39" s="62"/>
      <c r="BQ39" s="62"/>
      <c r="BR39" s="62"/>
      <c r="BS39" s="62"/>
      <c r="BT39" s="62"/>
      <c r="BU39" s="62"/>
      <c r="BV39" s="62"/>
      <c r="BW39" s="62"/>
      <c r="BX39" s="62"/>
      <c r="BY39" s="62"/>
      <c r="BZ39" s="63"/>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1"/>
      <c r="BM40" s="62"/>
      <c r="BN40" s="62"/>
      <c r="BO40" s="62"/>
      <c r="BP40" s="62"/>
      <c r="BQ40" s="62"/>
      <c r="BR40" s="62"/>
      <c r="BS40" s="62"/>
      <c r="BT40" s="62"/>
      <c r="BU40" s="62"/>
      <c r="BV40" s="62"/>
      <c r="BW40" s="62"/>
      <c r="BX40" s="62"/>
      <c r="BY40" s="62"/>
      <c r="BZ40" s="63"/>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1"/>
      <c r="BM41" s="62"/>
      <c r="BN41" s="62"/>
      <c r="BO41" s="62"/>
      <c r="BP41" s="62"/>
      <c r="BQ41" s="62"/>
      <c r="BR41" s="62"/>
      <c r="BS41" s="62"/>
      <c r="BT41" s="62"/>
      <c r="BU41" s="62"/>
      <c r="BV41" s="62"/>
      <c r="BW41" s="62"/>
      <c r="BX41" s="62"/>
      <c r="BY41" s="62"/>
      <c r="BZ41" s="63"/>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1"/>
      <c r="BM42" s="62"/>
      <c r="BN42" s="62"/>
      <c r="BO42" s="62"/>
      <c r="BP42" s="62"/>
      <c r="BQ42" s="62"/>
      <c r="BR42" s="62"/>
      <c r="BS42" s="62"/>
      <c r="BT42" s="62"/>
      <c r="BU42" s="62"/>
      <c r="BV42" s="62"/>
      <c r="BW42" s="62"/>
      <c r="BX42" s="62"/>
      <c r="BY42" s="62"/>
      <c r="BZ42" s="63"/>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1"/>
      <c r="BM43" s="62"/>
      <c r="BN43" s="62"/>
      <c r="BO43" s="62"/>
      <c r="BP43" s="62"/>
      <c r="BQ43" s="62"/>
      <c r="BR43" s="62"/>
      <c r="BS43" s="62"/>
      <c r="BT43" s="62"/>
      <c r="BU43" s="62"/>
      <c r="BV43" s="62"/>
      <c r="BW43" s="62"/>
      <c r="BX43" s="62"/>
      <c r="BY43" s="62"/>
      <c r="BZ43" s="63"/>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4"/>
      <c r="BM44" s="65"/>
      <c r="BN44" s="65"/>
      <c r="BO44" s="65"/>
      <c r="BP44" s="65"/>
      <c r="BQ44" s="65"/>
      <c r="BR44" s="65"/>
      <c r="BS44" s="65"/>
      <c r="BT44" s="65"/>
      <c r="BU44" s="65"/>
      <c r="BV44" s="65"/>
      <c r="BW44" s="65"/>
      <c r="BX44" s="65"/>
      <c r="BY44" s="65"/>
      <c r="BZ44" s="66"/>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117</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118</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【307.39】</v>
      </c>
      <c r="I86" s="12" t="str">
        <f>データ!CA6</f>
        <v>【57.03】</v>
      </c>
      <c r="J86" s="12" t="str">
        <f>データ!CL6</f>
        <v>【294.83】</v>
      </c>
      <c r="K86" s="12" t="str">
        <f>データ!CW6</f>
        <v>【84.27】</v>
      </c>
      <c r="L86" s="12" t="str">
        <f>データ!DH6</f>
        <v>【86.02】</v>
      </c>
      <c r="M86" s="12" t="s">
        <v>44</v>
      </c>
      <c r="N86" s="12" t="s">
        <v>43</v>
      </c>
      <c r="O86" s="12" t="str">
        <f>データ!EO6</f>
        <v>【-】</v>
      </c>
    </row>
  </sheetData>
  <sheetProtection algorithmName="SHA-512" hashValue="Iek4efW6eWabrpjEibV0E8YuYJpJXncSIvCTXfJ2EHIl4itXBnoRkNur7spXUvJt0JdyftVA8UbbK9t8k2EheQ==" saltValue="Ctnry7395lHgcSlsYFUfs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9" t="s">
        <v>54</v>
      </c>
      <c r="I3" s="80"/>
      <c r="J3" s="80"/>
      <c r="K3" s="80"/>
      <c r="L3" s="80"/>
      <c r="M3" s="80"/>
      <c r="N3" s="80"/>
      <c r="O3" s="80"/>
      <c r="P3" s="80"/>
      <c r="Q3" s="80"/>
      <c r="R3" s="80"/>
      <c r="S3" s="80"/>
      <c r="T3" s="80"/>
      <c r="U3" s="80"/>
      <c r="V3" s="80"/>
      <c r="W3" s="80"/>
      <c r="X3" s="81"/>
      <c r="Y3" s="85" t="s">
        <v>55</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56</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5" x14ac:dyDescent="0.15">
      <c r="A4" s="14" t="s">
        <v>57</v>
      </c>
      <c r="B4" s="16"/>
      <c r="C4" s="16"/>
      <c r="D4" s="16"/>
      <c r="E4" s="16"/>
      <c r="F4" s="16"/>
      <c r="G4" s="16"/>
      <c r="H4" s="82"/>
      <c r="I4" s="83"/>
      <c r="J4" s="83"/>
      <c r="K4" s="83"/>
      <c r="L4" s="83"/>
      <c r="M4" s="83"/>
      <c r="N4" s="83"/>
      <c r="O4" s="83"/>
      <c r="P4" s="83"/>
      <c r="Q4" s="83"/>
      <c r="R4" s="83"/>
      <c r="S4" s="83"/>
      <c r="T4" s="83"/>
      <c r="U4" s="83"/>
      <c r="V4" s="83"/>
      <c r="W4" s="83"/>
      <c r="X4" s="84"/>
      <c r="Y4" s="78" t="s">
        <v>58</v>
      </c>
      <c r="Z4" s="78"/>
      <c r="AA4" s="78"/>
      <c r="AB4" s="78"/>
      <c r="AC4" s="78"/>
      <c r="AD4" s="78"/>
      <c r="AE4" s="78"/>
      <c r="AF4" s="78"/>
      <c r="AG4" s="78"/>
      <c r="AH4" s="78"/>
      <c r="AI4" s="78"/>
      <c r="AJ4" s="78" t="s">
        <v>59</v>
      </c>
      <c r="AK4" s="78"/>
      <c r="AL4" s="78"/>
      <c r="AM4" s="78"/>
      <c r="AN4" s="78"/>
      <c r="AO4" s="78"/>
      <c r="AP4" s="78"/>
      <c r="AQ4" s="78"/>
      <c r="AR4" s="78"/>
      <c r="AS4" s="78"/>
      <c r="AT4" s="78"/>
      <c r="AU4" s="78" t="s">
        <v>60</v>
      </c>
      <c r="AV4" s="78"/>
      <c r="AW4" s="78"/>
      <c r="AX4" s="78"/>
      <c r="AY4" s="78"/>
      <c r="AZ4" s="78"/>
      <c r="BA4" s="78"/>
      <c r="BB4" s="78"/>
      <c r="BC4" s="78"/>
      <c r="BD4" s="78"/>
      <c r="BE4" s="78"/>
      <c r="BF4" s="78" t="s">
        <v>61</v>
      </c>
      <c r="BG4" s="78"/>
      <c r="BH4" s="78"/>
      <c r="BI4" s="78"/>
      <c r="BJ4" s="78"/>
      <c r="BK4" s="78"/>
      <c r="BL4" s="78"/>
      <c r="BM4" s="78"/>
      <c r="BN4" s="78"/>
      <c r="BO4" s="78"/>
      <c r="BP4" s="78"/>
      <c r="BQ4" s="78" t="s">
        <v>62</v>
      </c>
      <c r="BR4" s="78"/>
      <c r="BS4" s="78"/>
      <c r="BT4" s="78"/>
      <c r="BU4" s="78"/>
      <c r="BV4" s="78"/>
      <c r="BW4" s="78"/>
      <c r="BX4" s="78"/>
      <c r="BY4" s="78"/>
      <c r="BZ4" s="78"/>
      <c r="CA4" s="78"/>
      <c r="CB4" s="78" t="s">
        <v>63</v>
      </c>
      <c r="CC4" s="78"/>
      <c r="CD4" s="78"/>
      <c r="CE4" s="78"/>
      <c r="CF4" s="78"/>
      <c r="CG4" s="78"/>
      <c r="CH4" s="78"/>
      <c r="CI4" s="78"/>
      <c r="CJ4" s="78"/>
      <c r="CK4" s="78"/>
      <c r="CL4" s="78"/>
      <c r="CM4" s="78" t="s">
        <v>64</v>
      </c>
      <c r="CN4" s="78"/>
      <c r="CO4" s="78"/>
      <c r="CP4" s="78"/>
      <c r="CQ4" s="78"/>
      <c r="CR4" s="78"/>
      <c r="CS4" s="78"/>
      <c r="CT4" s="78"/>
      <c r="CU4" s="78"/>
      <c r="CV4" s="78"/>
      <c r="CW4" s="78"/>
      <c r="CX4" s="78" t="s">
        <v>65</v>
      </c>
      <c r="CY4" s="78"/>
      <c r="CZ4" s="78"/>
      <c r="DA4" s="78"/>
      <c r="DB4" s="78"/>
      <c r="DC4" s="78"/>
      <c r="DD4" s="78"/>
      <c r="DE4" s="78"/>
      <c r="DF4" s="78"/>
      <c r="DG4" s="78"/>
      <c r="DH4" s="78"/>
      <c r="DI4" s="78" t="s">
        <v>66</v>
      </c>
      <c r="DJ4" s="78"/>
      <c r="DK4" s="78"/>
      <c r="DL4" s="78"/>
      <c r="DM4" s="78"/>
      <c r="DN4" s="78"/>
      <c r="DO4" s="78"/>
      <c r="DP4" s="78"/>
      <c r="DQ4" s="78"/>
      <c r="DR4" s="78"/>
      <c r="DS4" s="78"/>
      <c r="DT4" s="78" t="s">
        <v>67</v>
      </c>
      <c r="DU4" s="78"/>
      <c r="DV4" s="78"/>
      <c r="DW4" s="78"/>
      <c r="DX4" s="78"/>
      <c r="DY4" s="78"/>
      <c r="DZ4" s="78"/>
      <c r="EA4" s="78"/>
      <c r="EB4" s="78"/>
      <c r="EC4" s="78"/>
      <c r="ED4" s="78"/>
      <c r="EE4" s="78" t="s">
        <v>68</v>
      </c>
      <c r="EF4" s="78"/>
      <c r="EG4" s="78"/>
      <c r="EH4" s="78"/>
      <c r="EI4" s="78"/>
      <c r="EJ4" s="78"/>
      <c r="EK4" s="78"/>
      <c r="EL4" s="78"/>
      <c r="EM4" s="78"/>
      <c r="EN4" s="78"/>
      <c r="EO4" s="78"/>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2022</v>
      </c>
      <c r="C6" s="19">
        <f t="shared" ref="C6:X6" si="3">C7</f>
        <v>342149</v>
      </c>
      <c r="D6" s="19">
        <f t="shared" si="3"/>
        <v>47</v>
      </c>
      <c r="E6" s="19">
        <f t="shared" si="3"/>
        <v>18</v>
      </c>
      <c r="F6" s="19">
        <f t="shared" si="3"/>
        <v>0</v>
      </c>
      <c r="G6" s="19">
        <f t="shared" si="3"/>
        <v>0</v>
      </c>
      <c r="H6" s="19" t="str">
        <f t="shared" si="3"/>
        <v>広島県　安芸高田市</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49.63</v>
      </c>
      <c r="Q6" s="20">
        <f t="shared" si="3"/>
        <v>100</v>
      </c>
      <c r="R6" s="20">
        <f t="shared" si="3"/>
        <v>3911</v>
      </c>
      <c r="S6" s="20">
        <f t="shared" si="3"/>
        <v>26979</v>
      </c>
      <c r="T6" s="20">
        <f t="shared" si="3"/>
        <v>537.71</v>
      </c>
      <c r="U6" s="20">
        <f t="shared" si="3"/>
        <v>50.17</v>
      </c>
      <c r="V6" s="20">
        <f t="shared" si="3"/>
        <v>13328</v>
      </c>
      <c r="W6" s="20">
        <f t="shared" si="3"/>
        <v>36.130000000000003</v>
      </c>
      <c r="X6" s="20">
        <f t="shared" si="3"/>
        <v>368.89</v>
      </c>
      <c r="Y6" s="21">
        <f>IF(Y7="",NA(),Y7)</f>
        <v>94.9</v>
      </c>
      <c r="Z6" s="21">
        <f t="shared" ref="Z6:AH6" si="4">IF(Z7="",NA(),Z7)</f>
        <v>96.24</v>
      </c>
      <c r="AA6" s="21">
        <f t="shared" si="4"/>
        <v>98.36</v>
      </c>
      <c r="AB6" s="21">
        <f t="shared" si="4"/>
        <v>97.43</v>
      </c>
      <c r="AC6" s="21">
        <f t="shared" si="4"/>
        <v>96.55</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296.89</v>
      </c>
      <c r="BL6" s="21">
        <f t="shared" si="7"/>
        <v>270.57</v>
      </c>
      <c r="BM6" s="21">
        <f t="shared" si="7"/>
        <v>294.27</v>
      </c>
      <c r="BN6" s="21">
        <f t="shared" si="7"/>
        <v>294.08999999999997</v>
      </c>
      <c r="BO6" s="21">
        <f t="shared" si="7"/>
        <v>294.08999999999997</v>
      </c>
      <c r="BP6" s="20" t="str">
        <f>IF(BP7="","",IF(BP7="-","【-】","【"&amp;SUBSTITUTE(TEXT(BP7,"#,##0.00"),"-","△")&amp;"】"))</f>
        <v>【307.39】</v>
      </c>
      <c r="BQ6" s="21">
        <f>IF(BQ7="",NA(),BQ7)</f>
        <v>52.53</v>
      </c>
      <c r="BR6" s="21">
        <f t="shared" ref="BR6:BZ6" si="8">IF(BR7="",NA(),BR7)</f>
        <v>56.58</v>
      </c>
      <c r="BS6" s="21">
        <f t="shared" si="8"/>
        <v>57.08</v>
      </c>
      <c r="BT6" s="21">
        <f t="shared" si="8"/>
        <v>52.52</v>
      </c>
      <c r="BU6" s="21">
        <f t="shared" si="8"/>
        <v>54.29</v>
      </c>
      <c r="BV6" s="21">
        <f t="shared" si="8"/>
        <v>63.06</v>
      </c>
      <c r="BW6" s="21">
        <f t="shared" si="8"/>
        <v>62.5</v>
      </c>
      <c r="BX6" s="21">
        <f t="shared" si="8"/>
        <v>60.59</v>
      </c>
      <c r="BY6" s="21">
        <f t="shared" si="8"/>
        <v>60</v>
      </c>
      <c r="BZ6" s="21">
        <f t="shared" si="8"/>
        <v>59.01</v>
      </c>
      <c r="CA6" s="20" t="str">
        <f>IF(CA7="","",IF(CA7="-","【-】","【"&amp;SUBSTITUTE(TEXT(CA7,"#,##0.00"),"-","△")&amp;"】"))</f>
        <v>【57.03】</v>
      </c>
      <c r="CB6" s="21">
        <f>IF(CB7="",NA(),CB7)</f>
        <v>359.03</v>
      </c>
      <c r="CC6" s="21">
        <f t="shared" ref="CC6:CK6" si="9">IF(CC7="",NA(),CC7)</f>
        <v>368.61</v>
      </c>
      <c r="CD6" s="21">
        <f t="shared" si="9"/>
        <v>371.68</v>
      </c>
      <c r="CE6" s="21">
        <f t="shared" si="9"/>
        <v>405.76</v>
      </c>
      <c r="CF6" s="21">
        <f t="shared" si="9"/>
        <v>394.1</v>
      </c>
      <c r="CG6" s="21">
        <f t="shared" si="9"/>
        <v>264.77</v>
      </c>
      <c r="CH6" s="21">
        <f t="shared" si="9"/>
        <v>269.33</v>
      </c>
      <c r="CI6" s="21">
        <f t="shared" si="9"/>
        <v>280.23</v>
      </c>
      <c r="CJ6" s="21">
        <f t="shared" si="9"/>
        <v>282.70999999999998</v>
      </c>
      <c r="CK6" s="21">
        <f t="shared" si="9"/>
        <v>291.82</v>
      </c>
      <c r="CL6" s="20" t="str">
        <f>IF(CL7="","",IF(CL7="-","【-】","【"&amp;SUBSTITUTE(TEXT(CL7,"#,##0.00"),"-","△")&amp;"】"))</f>
        <v>【294.83】</v>
      </c>
      <c r="CM6" s="21">
        <f>IF(CM7="",NA(),CM7)</f>
        <v>46.22</v>
      </c>
      <c r="CN6" s="21">
        <f t="shared" ref="CN6:CV6" si="10">IF(CN7="",NA(),CN7)</f>
        <v>46.13</v>
      </c>
      <c r="CO6" s="21">
        <f t="shared" si="10"/>
        <v>47.26</v>
      </c>
      <c r="CP6" s="21">
        <f t="shared" si="10"/>
        <v>46.9</v>
      </c>
      <c r="CQ6" s="21">
        <f t="shared" si="10"/>
        <v>47.95</v>
      </c>
      <c r="CR6" s="21">
        <f t="shared" si="10"/>
        <v>59.94</v>
      </c>
      <c r="CS6" s="21">
        <f t="shared" si="10"/>
        <v>59.64</v>
      </c>
      <c r="CT6" s="21">
        <f t="shared" si="10"/>
        <v>58.19</v>
      </c>
      <c r="CU6" s="21">
        <f t="shared" si="10"/>
        <v>56.52</v>
      </c>
      <c r="CV6" s="21">
        <f t="shared" si="10"/>
        <v>88.45</v>
      </c>
      <c r="CW6" s="20" t="str">
        <f>IF(CW7="","",IF(CW7="-","【-】","【"&amp;SUBSTITUTE(TEXT(CW7,"#,##0.00"),"-","△")&amp;"】"))</f>
        <v>【84.27】</v>
      </c>
      <c r="CX6" s="21">
        <f>IF(CX7="",NA(),CX7)</f>
        <v>58.82</v>
      </c>
      <c r="CY6" s="21">
        <f t="shared" ref="CY6:DG6" si="11">IF(CY7="",NA(),CY7)</f>
        <v>60.96</v>
      </c>
      <c r="CZ6" s="21">
        <f t="shared" si="11"/>
        <v>62</v>
      </c>
      <c r="DA6" s="21">
        <f t="shared" si="11"/>
        <v>63.81</v>
      </c>
      <c r="DB6" s="21">
        <f t="shared" si="11"/>
        <v>63.88</v>
      </c>
      <c r="DC6" s="21">
        <f t="shared" si="11"/>
        <v>89.66</v>
      </c>
      <c r="DD6" s="21">
        <f t="shared" si="11"/>
        <v>90.63</v>
      </c>
      <c r="DE6" s="21">
        <f t="shared" si="11"/>
        <v>87.8</v>
      </c>
      <c r="DF6" s="21">
        <f t="shared" si="11"/>
        <v>88.43</v>
      </c>
      <c r="DG6" s="21">
        <f t="shared" si="11"/>
        <v>90.34</v>
      </c>
      <c r="DH6" s="20" t="str">
        <f>IF(DH7="","",IF(DH7="-","【-】","【"&amp;SUBSTITUTE(TEXT(DH7,"#,##0.00"),"-","△")&amp;"】"))</f>
        <v>【86.02】</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2022</v>
      </c>
      <c r="C7" s="23">
        <v>342149</v>
      </c>
      <c r="D7" s="23">
        <v>47</v>
      </c>
      <c r="E7" s="23">
        <v>18</v>
      </c>
      <c r="F7" s="23">
        <v>0</v>
      </c>
      <c r="G7" s="23">
        <v>0</v>
      </c>
      <c r="H7" s="23" t="s">
        <v>98</v>
      </c>
      <c r="I7" s="23" t="s">
        <v>99</v>
      </c>
      <c r="J7" s="23" t="s">
        <v>100</v>
      </c>
      <c r="K7" s="23" t="s">
        <v>101</v>
      </c>
      <c r="L7" s="23" t="s">
        <v>102</v>
      </c>
      <c r="M7" s="23" t="s">
        <v>103</v>
      </c>
      <c r="N7" s="24" t="s">
        <v>104</v>
      </c>
      <c r="O7" s="24" t="s">
        <v>105</v>
      </c>
      <c r="P7" s="24">
        <v>49.63</v>
      </c>
      <c r="Q7" s="24">
        <v>100</v>
      </c>
      <c r="R7" s="24">
        <v>3911</v>
      </c>
      <c r="S7" s="24">
        <v>26979</v>
      </c>
      <c r="T7" s="24">
        <v>537.71</v>
      </c>
      <c r="U7" s="24">
        <v>50.17</v>
      </c>
      <c r="V7" s="24">
        <v>13328</v>
      </c>
      <c r="W7" s="24">
        <v>36.130000000000003</v>
      </c>
      <c r="X7" s="24">
        <v>368.89</v>
      </c>
      <c r="Y7" s="24">
        <v>94.9</v>
      </c>
      <c r="Z7" s="24">
        <v>96.24</v>
      </c>
      <c r="AA7" s="24">
        <v>98.36</v>
      </c>
      <c r="AB7" s="24">
        <v>97.43</v>
      </c>
      <c r="AC7" s="24">
        <v>96.55</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296.89</v>
      </c>
      <c r="BL7" s="24">
        <v>270.57</v>
      </c>
      <c r="BM7" s="24">
        <v>294.27</v>
      </c>
      <c r="BN7" s="24">
        <v>294.08999999999997</v>
      </c>
      <c r="BO7" s="24">
        <v>294.08999999999997</v>
      </c>
      <c r="BP7" s="24">
        <v>307.39</v>
      </c>
      <c r="BQ7" s="24">
        <v>52.53</v>
      </c>
      <c r="BR7" s="24">
        <v>56.58</v>
      </c>
      <c r="BS7" s="24">
        <v>57.08</v>
      </c>
      <c r="BT7" s="24">
        <v>52.52</v>
      </c>
      <c r="BU7" s="24">
        <v>54.29</v>
      </c>
      <c r="BV7" s="24">
        <v>63.06</v>
      </c>
      <c r="BW7" s="24">
        <v>62.5</v>
      </c>
      <c r="BX7" s="24">
        <v>60.59</v>
      </c>
      <c r="BY7" s="24">
        <v>60</v>
      </c>
      <c r="BZ7" s="24">
        <v>59.01</v>
      </c>
      <c r="CA7" s="24">
        <v>57.03</v>
      </c>
      <c r="CB7" s="24">
        <v>359.03</v>
      </c>
      <c r="CC7" s="24">
        <v>368.61</v>
      </c>
      <c r="CD7" s="24">
        <v>371.68</v>
      </c>
      <c r="CE7" s="24">
        <v>405.76</v>
      </c>
      <c r="CF7" s="24">
        <v>394.1</v>
      </c>
      <c r="CG7" s="24">
        <v>264.77</v>
      </c>
      <c r="CH7" s="24">
        <v>269.33</v>
      </c>
      <c r="CI7" s="24">
        <v>280.23</v>
      </c>
      <c r="CJ7" s="24">
        <v>282.70999999999998</v>
      </c>
      <c r="CK7" s="24">
        <v>291.82</v>
      </c>
      <c r="CL7" s="24">
        <v>294.83</v>
      </c>
      <c r="CM7" s="24">
        <v>46.22</v>
      </c>
      <c r="CN7" s="24">
        <v>46.13</v>
      </c>
      <c r="CO7" s="24">
        <v>47.26</v>
      </c>
      <c r="CP7" s="24">
        <v>46.9</v>
      </c>
      <c r="CQ7" s="24">
        <v>47.95</v>
      </c>
      <c r="CR7" s="24">
        <v>59.94</v>
      </c>
      <c r="CS7" s="24">
        <v>59.64</v>
      </c>
      <c r="CT7" s="24">
        <v>58.19</v>
      </c>
      <c r="CU7" s="24">
        <v>56.52</v>
      </c>
      <c r="CV7" s="24">
        <v>88.45</v>
      </c>
      <c r="CW7" s="24">
        <v>84.27</v>
      </c>
      <c r="CX7" s="24">
        <v>58.82</v>
      </c>
      <c r="CY7" s="24">
        <v>60.96</v>
      </c>
      <c r="CZ7" s="24">
        <v>62</v>
      </c>
      <c r="DA7" s="24">
        <v>63.81</v>
      </c>
      <c r="DB7" s="24">
        <v>63.88</v>
      </c>
      <c r="DC7" s="24">
        <v>89.66</v>
      </c>
      <c r="DD7" s="24">
        <v>90.63</v>
      </c>
      <c r="DE7" s="24">
        <v>87.8</v>
      </c>
      <c r="DF7" s="24">
        <v>88.43</v>
      </c>
      <c r="DG7" s="24">
        <v>90.34</v>
      </c>
      <c r="DH7" s="24">
        <v>86.02</v>
      </c>
      <c r="DI7" s="24"/>
      <c r="DJ7" s="24"/>
      <c r="DK7" s="24"/>
      <c r="DL7" s="24"/>
      <c r="DM7" s="24"/>
      <c r="DN7" s="24"/>
      <c r="DO7" s="24"/>
      <c r="DP7" s="24"/>
      <c r="DQ7" s="24"/>
      <c r="DR7" s="24"/>
      <c r="DS7" s="24"/>
      <c r="DT7" s="24"/>
      <c r="DU7" s="24"/>
      <c r="DV7" s="24"/>
      <c r="DW7" s="24"/>
      <c r="DX7" s="24"/>
      <c r="DY7" s="24"/>
      <c r="DZ7" s="24"/>
      <c r="EA7" s="24"/>
      <c r="EB7" s="24"/>
      <c r="EC7" s="24"/>
      <c r="ED7" s="24"/>
      <c r="EE7" s="24" t="s">
        <v>104</v>
      </c>
      <c r="EF7" s="24" t="s">
        <v>104</v>
      </c>
      <c r="EG7" s="24" t="s">
        <v>104</v>
      </c>
      <c r="EH7" s="24" t="s">
        <v>104</v>
      </c>
      <c r="EI7" s="24" t="s">
        <v>104</v>
      </c>
      <c r="EJ7" s="24" t="s">
        <v>104</v>
      </c>
      <c r="EK7" s="24" t="s">
        <v>104</v>
      </c>
      <c r="EL7" s="24" t="s">
        <v>104</v>
      </c>
      <c r="EM7" s="24" t="s">
        <v>104</v>
      </c>
      <c r="EN7" s="24" t="s">
        <v>104</v>
      </c>
      <c r="EO7" s="24" t="s">
        <v>104</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5" x14ac:dyDescent="0.15">
      <c r="B11">
        <v>4</v>
      </c>
      <c r="C11">
        <v>3</v>
      </c>
      <c r="D11">
        <v>2</v>
      </c>
      <c r="E11">
        <v>1</v>
      </c>
      <c r="F11">
        <v>0</v>
      </c>
      <c r="G11" t="s">
        <v>111</v>
      </c>
    </row>
    <row r="12" spans="1:145" x14ac:dyDescent="0.15">
      <c r="B12">
        <v>1</v>
      </c>
      <c r="C12">
        <v>1</v>
      </c>
      <c r="D12">
        <v>2</v>
      </c>
      <c r="E12">
        <v>3</v>
      </c>
      <c r="F12">
        <v>4</v>
      </c>
      <c r="G12" t="s">
        <v>112</v>
      </c>
    </row>
    <row r="13" spans="1:145" x14ac:dyDescent="0.15">
      <c r="B13" t="s">
        <v>113</v>
      </c>
      <c r="C13" t="s">
        <v>114</v>
      </c>
      <c r="D13" t="s">
        <v>115</v>
      </c>
      <c r="E13" t="s">
        <v>115</v>
      </c>
      <c r="F13" t="s">
        <v>114</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田中 要</cp:lastModifiedBy>
  <cp:lastPrinted>2024-01-18T01:32:34Z</cp:lastPrinted>
  <dcterms:created xsi:type="dcterms:W3CDTF">2023-12-12T03:00:45Z</dcterms:created>
  <dcterms:modified xsi:type="dcterms:W3CDTF">2024-02-01T08:37:46Z</dcterms:modified>
  <cp:category/>
</cp:coreProperties>
</file>