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文書：02財政係\2023（R05）\20共通\2001庶務\01照会・回答(5年,3年)\01 財政\240117_【0205〆】【広島県市町行財政課】公営企業に係る経営比較分析表（令和４年度決算）の分析等について（依頼）\04 回答\240209 県からの修正依頼対応\"/>
    </mc:Choice>
  </mc:AlternateContent>
  <workbookProtection workbookAlgorithmName="SHA-512" workbookHashValue="9WiM5D7fM3lcp5lHWV30noegswzCu2qZBYZ+89uWshBAfyK9Mvy8500WUzzKvdufe7GPEr3yoJoBzVL+4NdbEA==" workbookSaltValue="pFjIAcTMQLqotO7qgPFmnQ=="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<sst xmlns="http://schemas.openxmlformats.org/spreadsheetml/2006/main" count="275" uniqueCount="116">
  <si>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</si>
  <si>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</si>
  <si>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</si>
  <si>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</si>
  <si>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</si>
  <si>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</si>
  <si>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</si>
  <si>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</si>
  <si>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</si>
  <si>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</si>
  <si>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</si>
  <si>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</si>
  <si>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</si>
  <si>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</si>
  <si>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</si>
  <si>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</si>
  <si>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</si>
  <si>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</si>
  <si>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</si>
  <si>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</si>
  <si>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</si>
  <si>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</si>
  <si>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</si>
  <si>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</si>
  <si>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</si>
  <si>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</si>
  <si>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</si>
  <si>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</si>
  <si>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</si>
  <si>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</si>
  <si>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</si>
  <si>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</si>
  <si>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</si>
  <si>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</si>
  <si>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</si>
  <si>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</si>
  <si>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</si>
  <si>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</si>
  <si>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</si>
  <si>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</si>
  <si>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</si>
  <si>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</si>
  <si>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</si>
  <si>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</si>
  <si>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</si>
  <si>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</si>
  <si>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</si>
  <si>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</si>
  <si>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</si>
  <si>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</si>
  <si>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</si>
  <si>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</si>
  <si>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</si>
  <si>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</si>
  <si>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</si>
  <si>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</si>
  <si>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</si>
  <si>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</si>
  <si>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</si>
  <si>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</si>
  <si>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</si>
  <si>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</si>
  <si>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</si>
  <si>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</si>
  <si>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</si>
  <si>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</si>
  <si>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</si>
  <si>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</si>
  <si>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</si>
  <si>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</si>
  <si>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</si>
  <si>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</si>
  <si>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</si>
  <si>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</si>
  <si>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</si>
  <si>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</si>
  <si>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</si>
  <si>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</si>
  <si>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</si>
  <si>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</si>
  <si>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</si>
  <si>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</si>
  <si>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</si>
  <si>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</si>
  <si>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</si>
  <si>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</si>
  <si>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</si>
  <si>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</si>
  <si>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</si>
  <si>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</si>
  <si>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</si>
  <si>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</si>
  <si>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</si>
  <si>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</si>
  <si>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</si>
  <si>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安芸高田市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</si>
  <si>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</si>
  <si>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</si>
  <si>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</si>
  <si>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</si>
  <si>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</si>
  <si>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</si>
  <si>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</si>
  <si>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</si>
  <si>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</si>
  <si>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</si>
  <si>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</si>
  <si>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</si>
  <si>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</si>
  <si>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</si>
  <si>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</si>
  <si>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"R"dd</t>
    <phoneticPr fontId="4"/>
  </si>
  <si>
    <t>←書式設定</t>
    <rPh sb="1" eb="3">
      <t>ショシキ</t>
    </rPh>
    <rPh sb="3" eb="5">
      <t>セッテイ</t>
    </rPh>
    <phoneticPr fontId="4"/>
  </si>
  <si>
    <t>　平成29年度から令和8年度の経営戦略を、中間年度である令和3年度に見直しを行った。これにより経営状況を把握し、事業の継続を目的として、効率性・健全性を高めていく。
　また、加入促進による水洗化率の向上や使用料改定による収入確保に努めていく。施設については、老朽化する施設や機器類を維持管理面からの視点を併せ、計画的かつ効率的な更新を実施していく必要がある。</t>
    <phoneticPr fontId="4"/>
  </si>
  <si>
    <t>　平成13年度から供用開始し21年が経過している。老朽化に伴う機器類の故障が発生しており、ストックマネジメント計画により計画的な更新を実施していく。</t>
    <phoneticPr fontId="4"/>
  </si>
  <si>
    <t>　単年度収支を表す「①経常収支比率」は、102.82%となっている。これは施設修繕費用を引続き抑えたことと、他会計補助金の増によるものが大きく、使用料以外の収入に依存している状況である。更なる経費削減を行うとともに早急に使用料の見直しが必要である。
　処理区域内で水洗化している人口の割合を示す「⑧水洗化率」は72.64%（前年度72.54%）で若干増加している。「⑤経費回収率」は67.01%（前年度68.13%）で若干減少している。1㎥当たりの処理に要した費用を示す「⑥汚水処理原価」は303.07円（前年度296.14円）で前年度に比べ若干増加している。
　また、施設の一日の処理能力に対する平均処理水量の割合を示す「⑦施設利用率」は74.23%（前年度76.69%）で若干減少してる、これは人口減少の影響から施設利用率の低下につながっていると考えられる。</t>
    <rPh sb="44" eb="46">
      <t>ヒキツヅ</t>
    </rPh>
    <rPh sb="209" eb="211">
      <t>ジャッカン</t>
    </rPh>
    <rPh sb="211" eb="213">
      <t>ゲンショウ</t>
    </rPh>
    <rPh sb="271" eb="273">
      <t>ジャッカン</t>
    </rPh>
    <rPh sb="303" eb="304">
      <t>スイ</t>
    </rPh>
    <rPh sb="338" eb="340">
      <t>ジャッカン</t>
    </rPh>
    <rPh sb="340" eb="342">
      <t>ゲンショウ</t>
    </rPh>
    <rPh sb="375" eb="376">
      <t>カンガ</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</si>
</sst>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4E60-4E0D-B29E-E8F0058BFE1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0.32</c:v>
                </c:pt>
                <c:pt idx="3">
                  <c:v>0.1</c:v>
                </c:pt>
                <c:pt idx="4">
                  <c:v>0.09</c:v>
                </c:pt>
              </c:numCache>
            </c:numRef>
          </c:val>
          <c:smooth val="0"/>
          <c:extLst>
            <c:ext xmlns:c16="http://schemas.microsoft.com/office/drawing/2014/chart" uri="{C3380CC4-5D6E-409C-BE32-E72D297353CC}">
              <c16:uniqueId val="{00000001-4E60-4E0D-B29E-E8F0058BFE1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75.38</c:v>
                </c:pt>
                <c:pt idx="3">
                  <c:v>76.69</c:v>
                </c:pt>
                <c:pt idx="4">
                  <c:v>74.23</c:v>
                </c:pt>
              </c:numCache>
            </c:numRef>
          </c:val>
          <c:extLst>
            <c:ext xmlns:c16="http://schemas.microsoft.com/office/drawing/2014/chart" uri="{C3380CC4-5D6E-409C-BE32-E72D297353CC}">
              <c16:uniqueId val="{00000000-0BB7-4AA9-9053-77AA84B7BB1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49.47</c:v>
                </c:pt>
                <c:pt idx="3">
                  <c:v>48.19</c:v>
                </c:pt>
                <c:pt idx="4">
                  <c:v>47.32</c:v>
                </c:pt>
              </c:numCache>
            </c:numRef>
          </c:val>
          <c:smooth val="0"/>
          <c:extLst>
            <c:ext xmlns:c16="http://schemas.microsoft.com/office/drawing/2014/chart" uri="{C3380CC4-5D6E-409C-BE32-E72D297353CC}">
              <c16:uniqueId val="{00000001-0BB7-4AA9-9053-77AA84B7BB1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71.33</c:v>
                </c:pt>
                <c:pt idx="3">
                  <c:v>72.540000000000006</c:v>
                </c:pt>
                <c:pt idx="4">
                  <c:v>72.64</c:v>
                </c:pt>
              </c:numCache>
            </c:numRef>
          </c:val>
          <c:extLst>
            <c:ext xmlns:c16="http://schemas.microsoft.com/office/drawing/2014/chart" uri="{C3380CC4-5D6E-409C-BE32-E72D297353CC}">
              <c16:uniqueId val="{00000000-256F-4601-8B39-91A68E13C47B}"/>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82.06</c:v>
                </c:pt>
                <c:pt idx="3">
                  <c:v>82.26</c:v>
                </c:pt>
                <c:pt idx="4">
                  <c:v>81.33</c:v>
                </c:pt>
              </c:numCache>
            </c:numRef>
          </c:val>
          <c:smooth val="0"/>
          <c:extLst>
            <c:ext xmlns:c16="http://schemas.microsoft.com/office/drawing/2014/chart" uri="{C3380CC4-5D6E-409C-BE32-E72D297353CC}">
              <c16:uniqueId val="{00000001-256F-4601-8B39-91A68E13C47B}"/>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135.94</c:v>
                </c:pt>
                <c:pt idx="3">
                  <c:v>153.01</c:v>
                </c:pt>
                <c:pt idx="4">
                  <c:v>102.82</c:v>
                </c:pt>
              </c:numCache>
            </c:numRef>
          </c:val>
          <c:extLst>
            <c:ext xmlns:c16="http://schemas.microsoft.com/office/drawing/2014/chart" uri="{C3380CC4-5D6E-409C-BE32-E72D297353CC}">
              <c16:uniqueId val="{00000000-E219-48E9-9569-5008AB9D2EAC}"/>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107.81</c:v>
                </c:pt>
                <c:pt idx="3">
                  <c:v>107.54</c:v>
                </c:pt>
                <c:pt idx="4">
                  <c:v>107.19</c:v>
                </c:pt>
              </c:numCache>
            </c:numRef>
          </c:val>
          <c:smooth val="0"/>
          <c:extLst>
            <c:ext xmlns:c16="http://schemas.microsoft.com/office/drawing/2014/chart" uri="{C3380CC4-5D6E-409C-BE32-E72D297353CC}">
              <c16:uniqueId val="{00000001-E219-48E9-9569-5008AB9D2EAC}"/>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42.99</c:v>
                </c:pt>
                <c:pt idx="3">
                  <c:v>44.71</c:v>
                </c:pt>
                <c:pt idx="4">
                  <c:v>46.39</c:v>
                </c:pt>
              </c:numCache>
            </c:numRef>
          </c:val>
          <c:extLst>
            <c:ext xmlns:c16="http://schemas.microsoft.com/office/drawing/2014/chart" uri="{C3380CC4-5D6E-409C-BE32-E72D297353CC}">
              <c16:uniqueId val="{00000000-994A-40EB-B492-52FE2F745AB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19.93</c:v>
                </c:pt>
                <c:pt idx="3">
                  <c:v>21.94</c:v>
                </c:pt>
                <c:pt idx="4">
                  <c:v>22.89</c:v>
                </c:pt>
              </c:numCache>
            </c:numRef>
          </c:val>
          <c:smooth val="0"/>
          <c:extLst>
            <c:ext xmlns:c16="http://schemas.microsoft.com/office/drawing/2014/chart" uri="{C3380CC4-5D6E-409C-BE32-E72D297353CC}">
              <c16:uniqueId val="{00000001-994A-40EB-B492-52FE2F745AB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9EBF-4A4E-8A2C-7C942E7D7F45}"/>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formatCode="#,##0.00;&quot;△&quot;#,##0.00">
                  <c:v>0</c:v>
                </c:pt>
                <c:pt idx="4" formatCode="#,##0.00;&quot;△&quot;#,##0.00">
                  <c:v>0</c:v>
                </c:pt>
              </c:numCache>
            </c:numRef>
          </c:val>
          <c:smooth val="0"/>
          <c:extLst>
            <c:ext xmlns:c16="http://schemas.microsoft.com/office/drawing/2014/chart" uri="{C3380CC4-5D6E-409C-BE32-E72D297353CC}">
              <c16:uniqueId val="{00000001-9EBF-4A4E-8A2C-7C942E7D7F45}"/>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55A9-4499-87A0-DC01986B61FF}"/>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18.2</c:v>
                </c:pt>
                <c:pt idx="3">
                  <c:v>19.059999999999999</c:v>
                </c:pt>
                <c:pt idx="4">
                  <c:v>31.07</c:v>
                </c:pt>
              </c:numCache>
            </c:numRef>
          </c:val>
          <c:smooth val="0"/>
          <c:extLst>
            <c:ext xmlns:c16="http://schemas.microsoft.com/office/drawing/2014/chart" uri="{C3380CC4-5D6E-409C-BE32-E72D297353CC}">
              <c16:uniqueId val="{00000001-55A9-4499-87A0-DC01986B61FF}"/>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58.4</c:v>
                </c:pt>
                <c:pt idx="3">
                  <c:v>93.28</c:v>
                </c:pt>
                <c:pt idx="4">
                  <c:v>70.37</c:v>
                </c:pt>
              </c:numCache>
            </c:numRef>
          </c:val>
          <c:extLst>
            <c:ext xmlns:c16="http://schemas.microsoft.com/office/drawing/2014/chart" uri="{C3380CC4-5D6E-409C-BE32-E72D297353CC}">
              <c16:uniqueId val="{00000000-7782-4B83-88B3-39E4476FAF6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48.56</c:v>
                </c:pt>
                <c:pt idx="3">
                  <c:v>47.58</c:v>
                </c:pt>
                <c:pt idx="4">
                  <c:v>51.09</c:v>
                </c:pt>
              </c:numCache>
            </c:numRef>
          </c:val>
          <c:smooth val="0"/>
          <c:extLst>
            <c:ext xmlns:c16="http://schemas.microsoft.com/office/drawing/2014/chart" uri="{C3380CC4-5D6E-409C-BE32-E72D297353CC}">
              <c16:uniqueId val="{00000001-7782-4B83-88B3-39E4476FAF6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FEC0-4684-B42D-A2698054DAD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1245.0999999999999</c:v>
                </c:pt>
                <c:pt idx="3">
                  <c:v>1108.8</c:v>
                </c:pt>
                <c:pt idx="4">
                  <c:v>1194.56</c:v>
                </c:pt>
              </c:numCache>
            </c:numRef>
          </c:val>
          <c:smooth val="0"/>
          <c:extLst>
            <c:ext xmlns:c16="http://schemas.microsoft.com/office/drawing/2014/chart" uri="{C3380CC4-5D6E-409C-BE32-E72D297353CC}">
              <c16:uniqueId val="{00000001-FEC0-4684-B42D-A2698054DAD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71.599999999999994</c:v>
                </c:pt>
                <c:pt idx="3">
                  <c:v>68.13</c:v>
                </c:pt>
                <c:pt idx="4">
                  <c:v>67.010000000000005</c:v>
                </c:pt>
              </c:numCache>
            </c:numRef>
          </c:val>
          <c:extLst>
            <c:ext xmlns:c16="http://schemas.microsoft.com/office/drawing/2014/chart" uri="{C3380CC4-5D6E-409C-BE32-E72D297353CC}">
              <c16:uniqueId val="{00000000-058B-4E40-8239-82F96F0F64C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79.77</c:v>
                </c:pt>
                <c:pt idx="3">
                  <c:v>79.63</c:v>
                </c:pt>
                <c:pt idx="4">
                  <c:v>76.78</c:v>
                </c:pt>
              </c:numCache>
            </c:numRef>
          </c:val>
          <c:smooth val="0"/>
          <c:extLst>
            <c:ext xmlns:c16="http://schemas.microsoft.com/office/drawing/2014/chart" uri="{C3380CC4-5D6E-409C-BE32-E72D297353CC}">
              <c16:uniqueId val="{00000001-058B-4E40-8239-82F96F0F64C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278.11</c:v>
                </c:pt>
                <c:pt idx="3">
                  <c:v>296.14</c:v>
                </c:pt>
                <c:pt idx="4">
                  <c:v>303.07</c:v>
                </c:pt>
              </c:numCache>
            </c:numRef>
          </c:val>
          <c:extLst>
            <c:ext xmlns:c16="http://schemas.microsoft.com/office/drawing/2014/chart" uri="{C3380CC4-5D6E-409C-BE32-E72D297353CC}">
              <c16:uniqueId val="{00000000-0ADF-4510-8D9D-58FA29C22B2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214.56</c:v>
                </c:pt>
                <c:pt idx="3">
                  <c:v>213.66</c:v>
                </c:pt>
                <c:pt idx="4">
                  <c:v>224.31</c:v>
                </c:pt>
              </c:numCache>
            </c:numRef>
          </c:val>
          <c:smooth val="0"/>
          <c:extLst>
            <c:ext xmlns:c16="http://schemas.microsoft.com/office/drawing/2014/chart" uri="{C3380CC4-5D6E-409C-BE32-E72D297353CC}">
              <c16:uniqueId val="{00000001-0ADF-4510-8D9D-58FA29C22B2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V1" zoomScale="80" zoomScaleNormal="80" workbookViewId="0">
      <selection activeCell="BG35" sqref="BG35"/>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安芸高田市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Cd2</v>
      </c>
      <c r="X8" s="65"/>
      <c r="Y8" s="65"/>
      <c r="Z8" s="65"/>
      <c r="AA8" s="65"/>
      <c r="AB8" s="65"/>
      <c r="AC8" s="65"/>
      <c r="AD8" s="66" t="str">
        <f>データ!$M$6</f>
        <v>非設置</v>
      </c>
      <c r="AE8" s="66"/>
      <c r="AF8" s="66"/>
      <c r="AG8" s="66"/>
      <c r="AH8" s="66"/>
      <c r="AI8" s="66"/>
      <c r="AJ8" s="66"/>
      <c r="AK8" s="3"/>
      <c r="AL8" s="45">
        <f>データ!S6</f>
        <v>26979</v>
      </c>
      <c r="AM8" s="45"/>
      <c r="AN8" s="45"/>
      <c r="AO8" s="45"/>
      <c r="AP8" s="45"/>
      <c r="AQ8" s="45"/>
      <c r="AR8" s="45"/>
      <c r="AS8" s="45"/>
      <c r="AT8" s="46">
        <f>データ!T6</f>
        <v>537.71</v>
      </c>
      <c r="AU8" s="46"/>
      <c r="AV8" s="46"/>
      <c r="AW8" s="46"/>
      <c r="AX8" s="46"/>
      <c r="AY8" s="46"/>
      <c r="AZ8" s="46"/>
      <c r="BA8" s="46"/>
      <c r="BB8" s="46">
        <f>データ!U6</f>
        <v>50.17</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58.89</v>
      </c>
      <c r="J10" s="46"/>
      <c r="K10" s="46"/>
      <c r="L10" s="46"/>
      <c r="M10" s="46"/>
      <c r="N10" s="46"/>
      <c r="O10" s="46"/>
      <c r="P10" s="46">
        <f>データ!P6</f>
        <v>15.34</v>
      </c>
      <c r="Q10" s="46"/>
      <c r="R10" s="46"/>
      <c r="S10" s="46"/>
      <c r="T10" s="46"/>
      <c r="U10" s="46"/>
      <c r="V10" s="46"/>
      <c r="W10" s="46">
        <f>データ!Q6</f>
        <v>95.98</v>
      </c>
      <c r="X10" s="46"/>
      <c r="Y10" s="46"/>
      <c r="Z10" s="46"/>
      <c r="AA10" s="46"/>
      <c r="AB10" s="46"/>
      <c r="AC10" s="46"/>
      <c r="AD10" s="45">
        <f>データ!R6</f>
        <v>3911</v>
      </c>
      <c r="AE10" s="45"/>
      <c r="AF10" s="45"/>
      <c r="AG10" s="45"/>
      <c r="AH10" s="45"/>
      <c r="AI10" s="45"/>
      <c r="AJ10" s="45"/>
      <c r="AK10" s="2"/>
      <c r="AL10" s="45">
        <f>データ!V6</f>
        <v>4119</v>
      </c>
      <c r="AM10" s="45"/>
      <c r="AN10" s="45"/>
      <c r="AO10" s="45"/>
      <c r="AP10" s="45"/>
      <c r="AQ10" s="45"/>
      <c r="AR10" s="45"/>
      <c r="AS10" s="45"/>
      <c r="AT10" s="46">
        <f>データ!W6</f>
        <v>1.78</v>
      </c>
      <c r="AU10" s="46"/>
      <c r="AV10" s="46"/>
      <c r="AW10" s="46"/>
      <c r="AX10" s="46"/>
      <c r="AY10" s="46"/>
      <c r="AZ10" s="46"/>
      <c r="BA10" s="46"/>
      <c r="BB10" s="46">
        <f>データ!X6</f>
        <v>2314.04</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114</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113</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vryDoNfZU6v17H5z8zF8x68p4pkE8qtdBbrAPpvKGxc++LkNLXIqvs6+lO6uRhgPI8LDJ3WJaEsATG7aSwTT9w==" saltValue="1Z2+so+nBleAFGxMwNGxU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28</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54</v>
      </c>
      <c r="B4" s="16"/>
      <c r="C4" s="16"/>
      <c r="D4" s="16"/>
      <c r="E4" s="16"/>
      <c r="F4" s="16"/>
      <c r="G4" s="16"/>
      <c r="H4" s="76"/>
      <c r="I4" s="77"/>
      <c r="J4" s="77"/>
      <c r="K4" s="77"/>
      <c r="L4" s="77"/>
      <c r="M4" s="77"/>
      <c r="N4" s="77"/>
      <c r="O4" s="77"/>
      <c r="P4" s="77"/>
      <c r="Q4" s="77"/>
      <c r="R4" s="77"/>
      <c r="S4" s="77"/>
      <c r="T4" s="77"/>
      <c r="U4" s="77"/>
      <c r="V4" s="77"/>
      <c r="W4" s="77"/>
      <c r="X4" s="78"/>
      <c r="Y4" s="72" t="s">
        <v>55</v>
      </c>
      <c r="Z4" s="72"/>
      <c r="AA4" s="72"/>
      <c r="AB4" s="72"/>
      <c r="AC4" s="72"/>
      <c r="AD4" s="72"/>
      <c r="AE4" s="72"/>
      <c r="AF4" s="72"/>
      <c r="AG4" s="72"/>
      <c r="AH4" s="72"/>
      <c r="AI4" s="72"/>
      <c r="AJ4" s="72" t="s">
        <v>56</v>
      </c>
      <c r="AK4" s="72"/>
      <c r="AL4" s="72"/>
      <c r="AM4" s="72"/>
      <c r="AN4" s="72"/>
      <c r="AO4" s="72"/>
      <c r="AP4" s="72"/>
      <c r="AQ4" s="72"/>
      <c r="AR4" s="72"/>
      <c r="AS4" s="72"/>
      <c r="AT4" s="72"/>
      <c r="AU4" s="72" t="s">
        <v>57</v>
      </c>
      <c r="AV4" s="72"/>
      <c r="AW4" s="72"/>
      <c r="AX4" s="72"/>
      <c r="AY4" s="72"/>
      <c r="AZ4" s="72"/>
      <c r="BA4" s="72"/>
      <c r="BB4" s="72"/>
      <c r="BC4" s="72"/>
      <c r="BD4" s="72"/>
      <c r="BE4" s="72"/>
      <c r="BF4" s="72" t="s">
        <v>58</v>
      </c>
      <c r="BG4" s="72"/>
      <c r="BH4" s="72"/>
      <c r="BI4" s="72"/>
      <c r="BJ4" s="72"/>
      <c r="BK4" s="72"/>
      <c r="BL4" s="72"/>
      <c r="BM4" s="72"/>
      <c r="BN4" s="72"/>
      <c r="BO4" s="72"/>
      <c r="BP4" s="72"/>
      <c r="BQ4" s="72" t="s">
        <v>59</v>
      </c>
      <c r="BR4" s="72"/>
      <c r="BS4" s="72"/>
      <c r="BT4" s="72"/>
      <c r="BU4" s="72"/>
      <c r="BV4" s="72"/>
      <c r="BW4" s="72"/>
      <c r="BX4" s="72"/>
      <c r="BY4" s="72"/>
      <c r="BZ4" s="72"/>
      <c r="CA4" s="72"/>
      <c r="CB4" s="72" t="s">
        <v>60</v>
      </c>
      <c r="CC4" s="72"/>
      <c r="CD4" s="72"/>
      <c r="CE4" s="72"/>
      <c r="CF4" s="72"/>
      <c r="CG4" s="72"/>
      <c r="CH4" s="72"/>
      <c r="CI4" s="72"/>
      <c r="CJ4" s="72"/>
      <c r="CK4" s="72"/>
      <c r="CL4" s="72"/>
      <c r="CM4" s="72" t="s">
        <v>61</v>
      </c>
      <c r="CN4" s="72"/>
      <c r="CO4" s="72"/>
      <c r="CP4" s="72"/>
      <c r="CQ4" s="72"/>
      <c r="CR4" s="72"/>
      <c r="CS4" s="72"/>
      <c r="CT4" s="72"/>
      <c r="CU4" s="72"/>
      <c r="CV4" s="72"/>
      <c r="CW4" s="72"/>
      <c r="CX4" s="72" t="s">
        <v>62</v>
      </c>
      <c r="CY4" s="72"/>
      <c r="CZ4" s="72"/>
      <c r="DA4" s="72"/>
      <c r="DB4" s="72"/>
      <c r="DC4" s="72"/>
      <c r="DD4" s="72"/>
      <c r="DE4" s="72"/>
      <c r="DF4" s="72"/>
      <c r="DG4" s="72"/>
      <c r="DH4" s="72"/>
      <c r="DI4" s="72" t="s">
        <v>63</v>
      </c>
      <c r="DJ4" s="72"/>
      <c r="DK4" s="72"/>
      <c r="DL4" s="72"/>
      <c r="DM4" s="72"/>
      <c r="DN4" s="72"/>
      <c r="DO4" s="72"/>
      <c r="DP4" s="72"/>
      <c r="DQ4" s="72"/>
      <c r="DR4" s="72"/>
      <c r="DS4" s="72"/>
      <c r="DT4" s="72" t="s">
        <v>64</v>
      </c>
      <c r="DU4" s="72"/>
      <c r="DV4" s="72"/>
      <c r="DW4" s="72"/>
      <c r="DX4" s="72"/>
      <c r="DY4" s="72"/>
      <c r="DZ4" s="72"/>
      <c r="EA4" s="72"/>
      <c r="EB4" s="72"/>
      <c r="EC4" s="72"/>
      <c r="ED4" s="72"/>
      <c r="EE4" s="72" t="s">
        <v>65</v>
      </c>
      <c r="EF4" s="72"/>
      <c r="EG4" s="72"/>
      <c r="EH4" s="72"/>
      <c r="EI4" s="72"/>
      <c r="EJ4" s="72"/>
      <c r="EK4" s="72"/>
      <c r="EL4" s="72"/>
      <c r="EM4" s="72"/>
      <c r="EN4" s="72"/>
      <c r="EO4" s="72"/>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2022</v>
      </c>
      <c r="C6" s="19">
        <f t="shared" ref="C6:X6" si="3">C7</f>
        <v>342149</v>
      </c>
      <c r="D6" s="19">
        <f t="shared" si="3"/>
        <v>46</v>
      </c>
      <c r="E6" s="19">
        <f t="shared" si="3"/>
        <v>17</v>
      </c>
      <c r="F6" s="19">
        <f t="shared" si="3"/>
        <v>1</v>
      </c>
      <c r="G6" s="19">
        <f t="shared" si="3"/>
        <v>0</v>
      </c>
      <c r="H6" s="19" t="str">
        <f t="shared" si="3"/>
        <v>広島県　安芸高田市</v>
      </c>
      <c r="I6" s="19" t="str">
        <f t="shared" si="3"/>
        <v>法適用</v>
      </c>
      <c r="J6" s="19" t="str">
        <f t="shared" si="3"/>
        <v>下水道事業</v>
      </c>
      <c r="K6" s="19" t="str">
        <f t="shared" si="3"/>
        <v>公共下水道</v>
      </c>
      <c r="L6" s="19" t="str">
        <f t="shared" si="3"/>
        <v>Cd2</v>
      </c>
      <c r="M6" s="19" t="str">
        <f t="shared" si="3"/>
        <v>非設置</v>
      </c>
      <c r="N6" s="20" t="str">
        <f t="shared" si="3"/>
        <v>-</v>
      </c>
      <c r="O6" s="20">
        <f t="shared" si="3"/>
        <v>58.89</v>
      </c>
      <c r="P6" s="20">
        <f t="shared" si="3"/>
        <v>15.34</v>
      </c>
      <c r="Q6" s="20">
        <f t="shared" si="3"/>
        <v>95.98</v>
      </c>
      <c r="R6" s="20">
        <f t="shared" si="3"/>
        <v>3911</v>
      </c>
      <c r="S6" s="20">
        <f t="shared" si="3"/>
        <v>26979</v>
      </c>
      <c r="T6" s="20">
        <f t="shared" si="3"/>
        <v>537.71</v>
      </c>
      <c r="U6" s="20">
        <f t="shared" si="3"/>
        <v>50.17</v>
      </c>
      <c r="V6" s="20">
        <f t="shared" si="3"/>
        <v>4119</v>
      </c>
      <c r="W6" s="20">
        <f t="shared" si="3"/>
        <v>1.78</v>
      </c>
      <c r="X6" s="20">
        <f t="shared" si="3"/>
        <v>2314.04</v>
      </c>
      <c r="Y6" s="21" t="str">
        <f>IF(Y7="",NA(),Y7)</f>
        <v>-</v>
      </c>
      <c r="Z6" s="21" t="str">
        <f t="shared" ref="Z6:AH6" si="4">IF(Z7="",NA(),Z7)</f>
        <v>-</v>
      </c>
      <c r="AA6" s="21">
        <f t="shared" si="4"/>
        <v>135.94</v>
      </c>
      <c r="AB6" s="21">
        <f t="shared" si="4"/>
        <v>153.01</v>
      </c>
      <c r="AC6" s="21">
        <f t="shared" si="4"/>
        <v>102.82</v>
      </c>
      <c r="AD6" s="21" t="str">
        <f t="shared" si="4"/>
        <v>-</v>
      </c>
      <c r="AE6" s="21" t="str">
        <f t="shared" si="4"/>
        <v>-</v>
      </c>
      <c r="AF6" s="21">
        <f t="shared" si="4"/>
        <v>107.81</v>
      </c>
      <c r="AG6" s="21">
        <f t="shared" si="4"/>
        <v>107.54</v>
      </c>
      <c r="AH6" s="21">
        <f t="shared" si="4"/>
        <v>107.19</v>
      </c>
      <c r="AI6" s="20" t="str">
        <f>IF(AI7="","",IF(AI7="-","【-】","【"&amp;SUBSTITUTE(TEXT(AI7,"#,##0.00"),"-","△")&amp;"】"))</f>
        <v>【106.11】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18.2</v>
      </c>
      <c r="AR6" s="21">
        <f t="shared" si="5"/>
        <v>19.059999999999999</v>
      </c>
      <c r="AS6" s="21">
        <f t="shared" si="5"/>
        <v>31.07</v>
      </c>
      <c r="AT6" s="20" t="str">
        <f>IF(AT7="","",IF(AT7="-","【-】","【"&amp;SUBSTITUTE(TEXT(AT7,"#,##0.00"),"-","△")&amp;"】"))</f>
        <v>【3.15】</v>
      </c>
      <c r="AU6" s="21" t="str">
        <f>IF(AU7="",NA(),AU7)</f>
        <v>-</v>
      </c>
      <c r="AV6" s="21" t="str">
        <f t="shared" ref="AV6:BD6" si="6">IF(AV7="",NA(),AV7)</f>
        <v>-</v>
      </c>
      <c r="AW6" s="21">
        <f t="shared" si="6"/>
        <v>58.4</v>
      </c>
      <c r="AX6" s="21">
        <f t="shared" si="6"/>
        <v>93.28</v>
      </c>
      <c r="AY6" s="21">
        <f t="shared" si="6"/>
        <v>70.37</v>
      </c>
      <c r="AZ6" s="21" t="str">
        <f t="shared" si="6"/>
        <v>-</v>
      </c>
      <c r="BA6" s="21" t="str">
        <f t="shared" si="6"/>
        <v>-</v>
      </c>
      <c r="BB6" s="21">
        <f t="shared" si="6"/>
        <v>48.56</v>
      </c>
      <c r="BC6" s="21">
        <f t="shared" si="6"/>
        <v>47.58</v>
      </c>
      <c r="BD6" s="21">
        <f t="shared" si="6"/>
        <v>51.09</v>
      </c>
      <c r="BE6" s="20" t="str">
        <f>IF(BE7="","",IF(BE7="-","【-】","【"&amp;SUBSTITUTE(TEXT(BE7,"#,##0.00"),"-","△")&amp;"】"))</f>
        <v>【73.44】</v>
      </c>
      <c r="BF6" s="21" t="str">
        <f>IF(BF7="",NA(),BF7)</f>
        <v>-</v>
      </c>
      <c r="BG6" s="21" t="str">
        <f t="shared" ref="BG6:BO6" si="7">IF(BG7="",NA(),BG7)</f>
        <v>-</v>
      </c>
      <c r="BH6" s="20">
        <f t="shared" si="7"/>
        <v>0</v>
      </c>
      <c r="BI6" s="20">
        <f t="shared" si="7"/>
        <v>0</v>
      </c>
      <c r="BJ6" s="20">
        <f t="shared" si="7"/>
        <v>0</v>
      </c>
      <c r="BK6" s="21" t="str">
        <f t="shared" si="7"/>
        <v>-</v>
      </c>
      <c r="BL6" s="21" t="str">
        <f t="shared" si="7"/>
        <v>-</v>
      </c>
      <c r="BM6" s="21">
        <f t="shared" si="7"/>
        <v>1245.0999999999999</v>
      </c>
      <c r="BN6" s="21">
        <f t="shared" si="7"/>
        <v>1108.8</v>
      </c>
      <c r="BO6" s="21">
        <f t="shared" si="7"/>
        <v>1194.56</v>
      </c>
      <c r="BP6" s="20" t="str">
        <f>IF(BP7="","",IF(BP7="-","【-】","【"&amp;SUBSTITUTE(TEXT(BP7,"#,##0.00"),"-","△")&amp;"】"))</f>
        <v>【652.82】</v>
      </c>
      <c r="BQ6" s="21" t="str">
        <f>IF(BQ7="",NA(),BQ7)</f>
        <v>-</v>
      </c>
      <c r="BR6" s="21" t="str">
        <f t="shared" ref="BR6:BZ6" si="8">IF(BR7="",NA(),BR7)</f>
        <v>-</v>
      </c>
      <c r="BS6" s="21">
        <f t="shared" si="8"/>
        <v>71.599999999999994</v>
      </c>
      <c r="BT6" s="21">
        <f t="shared" si="8"/>
        <v>68.13</v>
      </c>
      <c r="BU6" s="21">
        <f t="shared" si="8"/>
        <v>67.010000000000005</v>
      </c>
      <c r="BV6" s="21" t="str">
        <f t="shared" si="8"/>
        <v>-</v>
      </c>
      <c r="BW6" s="21" t="str">
        <f t="shared" si="8"/>
        <v>-</v>
      </c>
      <c r="BX6" s="21">
        <f t="shared" si="8"/>
        <v>79.77</v>
      </c>
      <c r="BY6" s="21">
        <f t="shared" si="8"/>
        <v>79.63</v>
      </c>
      <c r="BZ6" s="21">
        <f t="shared" si="8"/>
        <v>76.78</v>
      </c>
      <c r="CA6" s="20" t="str">
        <f>IF(CA7="","",IF(CA7="-","【-】","【"&amp;SUBSTITUTE(TEXT(CA7,"#,##0.00"),"-","△")&amp;"】"))</f>
        <v>【97.61】</v>
      </c>
      <c r="CB6" s="21" t="str">
        <f>IF(CB7="",NA(),CB7)</f>
        <v>-</v>
      </c>
      <c r="CC6" s="21" t="str">
        <f t="shared" ref="CC6:CK6" si="9">IF(CC7="",NA(),CC7)</f>
        <v>-</v>
      </c>
      <c r="CD6" s="21">
        <f t="shared" si="9"/>
        <v>278.11</v>
      </c>
      <c r="CE6" s="21">
        <f t="shared" si="9"/>
        <v>296.14</v>
      </c>
      <c r="CF6" s="21">
        <f t="shared" si="9"/>
        <v>303.07</v>
      </c>
      <c r="CG6" s="21" t="str">
        <f t="shared" si="9"/>
        <v>-</v>
      </c>
      <c r="CH6" s="21" t="str">
        <f t="shared" si="9"/>
        <v>-</v>
      </c>
      <c r="CI6" s="21">
        <f t="shared" si="9"/>
        <v>214.56</v>
      </c>
      <c r="CJ6" s="21">
        <f t="shared" si="9"/>
        <v>213.66</v>
      </c>
      <c r="CK6" s="21">
        <f t="shared" si="9"/>
        <v>224.31</v>
      </c>
      <c r="CL6" s="20" t="str">
        <f>IF(CL7="","",IF(CL7="-","【-】","【"&amp;SUBSTITUTE(TEXT(CL7,"#,##0.00"),"-","△")&amp;"】"))</f>
        <v>【138.29】</v>
      </c>
      <c r="CM6" s="21" t="str">
        <f>IF(CM7="",NA(),CM7)</f>
        <v>-</v>
      </c>
      <c r="CN6" s="21" t="str">
        <f t="shared" ref="CN6:CV6" si="10">IF(CN7="",NA(),CN7)</f>
        <v>-</v>
      </c>
      <c r="CO6" s="21">
        <f t="shared" si="10"/>
        <v>75.38</v>
      </c>
      <c r="CP6" s="21">
        <f t="shared" si="10"/>
        <v>76.69</v>
      </c>
      <c r="CQ6" s="21">
        <f t="shared" si="10"/>
        <v>74.23</v>
      </c>
      <c r="CR6" s="21" t="str">
        <f t="shared" si="10"/>
        <v>-</v>
      </c>
      <c r="CS6" s="21" t="str">
        <f t="shared" si="10"/>
        <v>-</v>
      </c>
      <c r="CT6" s="21">
        <f t="shared" si="10"/>
        <v>49.47</v>
      </c>
      <c r="CU6" s="21">
        <f t="shared" si="10"/>
        <v>48.19</v>
      </c>
      <c r="CV6" s="21">
        <f t="shared" si="10"/>
        <v>47.32</v>
      </c>
      <c r="CW6" s="20" t="str">
        <f>IF(CW7="","",IF(CW7="-","【-】","【"&amp;SUBSTITUTE(TEXT(CW7,"#,##0.00"),"-","△")&amp;"】"))</f>
        <v>【59.10】</v>
      </c>
      <c r="CX6" s="21" t="str">
        <f>IF(CX7="",NA(),CX7)</f>
        <v>-</v>
      </c>
      <c r="CY6" s="21" t="str">
        <f t="shared" ref="CY6:DG6" si="11">IF(CY7="",NA(),CY7)</f>
        <v>-</v>
      </c>
      <c r="CZ6" s="21">
        <f t="shared" si="11"/>
        <v>71.33</v>
      </c>
      <c r="DA6" s="21">
        <f t="shared" si="11"/>
        <v>72.540000000000006</v>
      </c>
      <c r="DB6" s="21">
        <f t="shared" si="11"/>
        <v>72.64</v>
      </c>
      <c r="DC6" s="21" t="str">
        <f t="shared" si="11"/>
        <v>-</v>
      </c>
      <c r="DD6" s="21" t="str">
        <f t="shared" si="11"/>
        <v>-</v>
      </c>
      <c r="DE6" s="21">
        <f t="shared" si="11"/>
        <v>82.06</v>
      </c>
      <c r="DF6" s="21">
        <f t="shared" si="11"/>
        <v>82.26</v>
      </c>
      <c r="DG6" s="21">
        <f t="shared" si="11"/>
        <v>81.33</v>
      </c>
      <c r="DH6" s="20" t="str">
        <f>IF(DH7="","",IF(DH7="-","【-】","【"&amp;SUBSTITUTE(TEXT(DH7,"#,##0.00"),"-","△")&amp;"】"))</f>
        <v>【95.82】</v>
      </c>
      <c r="DI6" s="21" t="str">
        <f>IF(DI7="",NA(),DI7)</f>
        <v>-</v>
      </c>
      <c r="DJ6" s="21" t="str">
        <f t="shared" ref="DJ6:DR6" si="12">IF(DJ7="",NA(),DJ7)</f>
        <v>-</v>
      </c>
      <c r="DK6" s="21">
        <f t="shared" si="12"/>
        <v>42.99</v>
      </c>
      <c r="DL6" s="21">
        <f t="shared" si="12"/>
        <v>44.71</v>
      </c>
      <c r="DM6" s="21">
        <f t="shared" si="12"/>
        <v>46.39</v>
      </c>
      <c r="DN6" s="21" t="str">
        <f t="shared" si="12"/>
        <v>-</v>
      </c>
      <c r="DO6" s="21" t="str">
        <f t="shared" si="12"/>
        <v>-</v>
      </c>
      <c r="DP6" s="21">
        <f t="shared" si="12"/>
        <v>19.93</v>
      </c>
      <c r="DQ6" s="21">
        <f t="shared" si="12"/>
        <v>21.94</v>
      </c>
      <c r="DR6" s="21">
        <f t="shared" si="12"/>
        <v>22.89</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0">
        <f t="shared" si="13"/>
        <v>0</v>
      </c>
      <c r="EC6" s="20">
        <f t="shared" si="13"/>
        <v>0</v>
      </c>
      <c r="ED6" s="20" t="str">
        <f>IF(ED7="","",IF(ED7="-","【-】","【"&amp;SUBSTITUTE(TEXT(ED7,"#,##0.00"),"-","△")&amp;"】"))</f>
        <v>【7.62】</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0.32</v>
      </c>
      <c r="EM6" s="21">
        <f t="shared" si="14"/>
        <v>0.1</v>
      </c>
      <c r="EN6" s="21">
        <f t="shared" si="14"/>
        <v>0.09</v>
      </c>
      <c r="EO6" s="20" t="str">
        <f>IF(EO7="","",IF(EO7="-","【-】","【"&amp;SUBSTITUTE(TEXT(EO7,"#,##0.00"),"-","△")&amp;"】"))</f>
        <v>【0.23】</v>
      </c>
    </row>
    <row r="7" spans="1:148" s="22" customFormat="1" x14ac:dyDescent="0.15">
      <c r="A7" s="14"/>
      <c r="B7" s="23">
        <v>2022</v>
      </c>
      <c r="C7" s="23">
        <v>342149</v>
      </c>
      <c r="D7" s="23">
        <v>46</v>
      </c>
      <c r="E7" s="23">
        <v>17</v>
      </c>
      <c r="F7" s="23">
        <v>1</v>
      </c>
      <c r="G7" s="23">
        <v>0</v>
      </c>
      <c r="H7" s="23" t="s">
        <v>95</v>
      </c>
      <c r="I7" s="23" t="s">
        <v>96</v>
      </c>
      <c r="J7" s="23" t="s">
        <v>97</v>
      </c>
      <c r="K7" s="23" t="s">
        <v>98</v>
      </c>
      <c r="L7" s="23" t="s">
        <v>99</v>
      </c>
      <c r="M7" s="23" t="s">
        <v>100</v>
      </c>
      <c r="N7" s="24" t="s">
        <v>101</v>
      </c>
      <c r="O7" s="24">
        <v>58.89</v>
      </c>
      <c r="P7" s="24">
        <v>15.34</v>
      </c>
      <c r="Q7" s="24">
        <v>95.98</v>
      </c>
      <c r="R7" s="24">
        <v>3911</v>
      </c>
      <c r="S7" s="24">
        <v>26979</v>
      </c>
      <c r="T7" s="24">
        <v>537.71</v>
      </c>
      <c r="U7" s="24">
        <v>50.17</v>
      </c>
      <c r="V7" s="24">
        <v>4119</v>
      </c>
      <c r="W7" s="24">
        <v>1.78</v>
      </c>
      <c r="X7" s="24">
        <v>2314.04</v>
      </c>
      <c r="Y7" s="24" t="s">
        <v>101</v>
      </c>
      <c r="Z7" s="24" t="s">
        <v>101</v>
      </c>
      <c r="AA7" s="24">
        <v>135.94</v>
      </c>
      <c r="AB7" s="24">
        <v>153.01</v>
      </c>
      <c r="AC7" s="24">
        <v>102.82</v>
      </c>
      <c r="AD7" s="24" t="s">
        <v>101</v>
      </c>
      <c r="AE7" s="24" t="s">
        <v>101</v>
      </c>
      <c r="AF7" s="24">
        <v>107.81</v>
      </c>
      <c r="AG7" s="24">
        <v>107.54</v>
      </c>
      <c r="AH7" s="24">
        <v>107.19</v>
      </c>
      <c r="AI7" s="24">
        <v>106.11</v>
      </c>
      <c r="AJ7" s="24" t="s">
        <v>101</v>
      </c>
      <c r="AK7" s="24" t="s">
        <v>101</v>
      </c>
      <c r="AL7" s="24">
        <v>0</v>
      </c>
      <c r="AM7" s="24">
        <v>0</v>
      </c>
      <c r="AN7" s="24">
        <v>0</v>
      </c>
      <c r="AO7" s="24" t="s">
        <v>101</v>
      </c>
      <c r="AP7" s="24" t="s">
        <v>101</v>
      </c>
      <c r="AQ7" s="24">
        <v>18.2</v>
      </c>
      <c r="AR7" s="24">
        <v>19.059999999999999</v>
      </c>
      <c r="AS7" s="24">
        <v>31.07</v>
      </c>
      <c r="AT7" s="24">
        <v>3.15</v>
      </c>
      <c r="AU7" s="24" t="s">
        <v>101</v>
      </c>
      <c r="AV7" s="24" t="s">
        <v>101</v>
      </c>
      <c r="AW7" s="24">
        <v>58.4</v>
      </c>
      <c r="AX7" s="24">
        <v>93.28</v>
      </c>
      <c r="AY7" s="24">
        <v>70.37</v>
      </c>
      <c r="AZ7" s="24" t="s">
        <v>101</v>
      </c>
      <c r="BA7" s="24" t="s">
        <v>101</v>
      </c>
      <c r="BB7" s="24">
        <v>48.56</v>
      </c>
      <c r="BC7" s="24">
        <v>47.58</v>
      </c>
      <c r="BD7" s="24">
        <v>51.09</v>
      </c>
      <c r="BE7" s="24">
        <v>73.44</v>
      </c>
      <c r="BF7" s="24" t="s">
        <v>101</v>
      </c>
      <c r="BG7" s="24" t="s">
        <v>101</v>
      </c>
      <c r="BH7" s="24">
        <v>0</v>
      </c>
      <c r="BI7" s="24">
        <v>0</v>
      </c>
      <c r="BJ7" s="24">
        <v>0</v>
      </c>
      <c r="BK7" s="24" t="s">
        <v>101</v>
      </c>
      <c r="BL7" s="24" t="s">
        <v>101</v>
      </c>
      <c r="BM7" s="24">
        <v>1245.0999999999999</v>
      </c>
      <c r="BN7" s="24">
        <v>1108.8</v>
      </c>
      <c r="BO7" s="24">
        <v>1194.56</v>
      </c>
      <c r="BP7" s="24">
        <v>652.82000000000005</v>
      </c>
      <c r="BQ7" s="24" t="s">
        <v>101</v>
      </c>
      <c r="BR7" s="24" t="s">
        <v>101</v>
      </c>
      <c r="BS7" s="24">
        <v>71.599999999999994</v>
      </c>
      <c r="BT7" s="24">
        <v>68.13</v>
      </c>
      <c r="BU7" s="24">
        <v>67.010000000000005</v>
      </c>
      <c r="BV7" s="24" t="s">
        <v>101</v>
      </c>
      <c r="BW7" s="24" t="s">
        <v>101</v>
      </c>
      <c r="BX7" s="24">
        <v>79.77</v>
      </c>
      <c r="BY7" s="24">
        <v>79.63</v>
      </c>
      <c r="BZ7" s="24">
        <v>76.78</v>
      </c>
      <c r="CA7" s="24">
        <v>97.61</v>
      </c>
      <c r="CB7" s="24" t="s">
        <v>101</v>
      </c>
      <c r="CC7" s="24" t="s">
        <v>101</v>
      </c>
      <c r="CD7" s="24">
        <v>278.11</v>
      </c>
      <c r="CE7" s="24">
        <v>296.14</v>
      </c>
      <c r="CF7" s="24">
        <v>303.07</v>
      </c>
      <c r="CG7" s="24" t="s">
        <v>101</v>
      </c>
      <c r="CH7" s="24" t="s">
        <v>101</v>
      </c>
      <c r="CI7" s="24">
        <v>214.56</v>
      </c>
      <c r="CJ7" s="24">
        <v>213.66</v>
      </c>
      <c r="CK7" s="24">
        <v>224.31</v>
      </c>
      <c r="CL7" s="24">
        <v>138.29</v>
      </c>
      <c r="CM7" s="24" t="s">
        <v>101</v>
      </c>
      <c r="CN7" s="24" t="s">
        <v>101</v>
      </c>
      <c r="CO7" s="24">
        <v>75.38</v>
      </c>
      <c r="CP7" s="24">
        <v>76.69</v>
      </c>
      <c r="CQ7" s="24">
        <v>74.23</v>
      </c>
      <c r="CR7" s="24" t="s">
        <v>101</v>
      </c>
      <c r="CS7" s="24" t="s">
        <v>101</v>
      </c>
      <c r="CT7" s="24">
        <v>49.47</v>
      </c>
      <c r="CU7" s="24">
        <v>48.19</v>
      </c>
      <c r="CV7" s="24">
        <v>47.32</v>
      </c>
      <c r="CW7" s="24">
        <v>59.1</v>
      </c>
      <c r="CX7" s="24" t="s">
        <v>101</v>
      </c>
      <c r="CY7" s="24" t="s">
        <v>101</v>
      </c>
      <c r="CZ7" s="24">
        <v>71.33</v>
      </c>
      <c r="DA7" s="24">
        <v>72.540000000000006</v>
      </c>
      <c r="DB7" s="24">
        <v>72.64</v>
      </c>
      <c r="DC7" s="24" t="s">
        <v>101</v>
      </c>
      <c r="DD7" s="24" t="s">
        <v>101</v>
      </c>
      <c r="DE7" s="24">
        <v>82.06</v>
      </c>
      <c r="DF7" s="24">
        <v>82.26</v>
      </c>
      <c r="DG7" s="24">
        <v>81.33</v>
      </c>
      <c r="DH7" s="24">
        <v>95.82</v>
      </c>
      <c r="DI7" s="24" t="s">
        <v>101</v>
      </c>
      <c r="DJ7" s="24" t="s">
        <v>101</v>
      </c>
      <c r="DK7" s="24">
        <v>42.99</v>
      </c>
      <c r="DL7" s="24">
        <v>44.71</v>
      </c>
      <c r="DM7" s="24">
        <v>46.39</v>
      </c>
      <c r="DN7" s="24" t="s">
        <v>101</v>
      </c>
      <c r="DO7" s="24" t="s">
        <v>101</v>
      </c>
      <c r="DP7" s="24">
        <v>19.93</v>
      </c>
      <c r="DQ7" s="24">
        <v>21.94</v>
      </c>
      <c r="DR7" s="24">
        <v>22.89</v>
      </c>
      <c r="DS7" s="24">
        <v>39.74</v>
      </c>
      <c r="DT7" s="24" t="s">
        <v>101</v>
      </c>
      <c r="DU7" s="24" t="s">
        <v>101</v>
      </c>
      <c r="DV7" s="24">
        <v>0</v>
      </c>
      <c r="DW7" s="24">
        <v>0</v>
      </c>
      <c r="DX7" s="24">
        <v>0</v>
      </c>
      <c r="DY7" s="24" t="s">
        <v>101</v>
      </c>
      <c r="DZ7" s="24" t="s">
        <v>101</v>
      </c>
      <c r="EA7" s="24">
        <v>0</v>
      </c>
      <c r="EB7" s="24">
        <v>0</v>
      </c>
      <c r="EC7" s="24">
        <v>0</v>
      </c>
      <c r="ED7" s="24">
        <v>7.62</v>
      </c>
      <c r="EE7" s="24" t="s">
        <v>101</v>
      </c>
      <c r="EF7" s="24" t="s">
        <v>101</v>
      </c>
      <c r="EG7" s="24">
        <v>0</v>
      </c>
      <c r="EH7" s="24">
        <v>0</v>
      </c>
      <c r="EI7" s="24">
        <v>0</v>
      </c>
      <c r="EJ7" s="24" t="s">
        <v>101</v>
      </c>
      <c r="EK7" s="24" t="s">
        <v>101</v>
      </c>
      <c r="EL7" s="24">
        <v>0.32</v>
      </c>
      <c r="EM7" s="24">
        <v>0.1</v>
      </c>
      <c r="EN7" s="24">
        <v>0.09</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107</v>
      </c>
    </row>
    <row r="12" spans="1:148" x14ac:dyDescent="0.15">
      <c r="B12">
        <v>1</v>
      </c>
      <c r="C12">
        <v>1</v>
      </c>
      <c r="D12">
        <v>2</v>
      </c>
      <c r="E12">
        <v>3</v>
      </c>
      <c r="F12">
        <v>4</v>
      </c>
      <c r="G12" t="s">
        <v>108</v>
      </c>
    </row>
    <row r="13" spans="1:148" x14ac:dyDescent="0.15">
      <c r="B13" t="s">
        <v>109</v>
      </c>
      <c r="C13" t="s">
        <v>110</v>
      </c>
      <c r="D13" t="s">
        <v>110</v>
      </c>
      <c r="E13" t="s">
        <v>111</v>
      </c>
      <c r="F13" t="s">
        <v>110</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清水 翔太郎</cp:lastModifiedBy>
  <cp:lastPrinted>2024-01-18T01:31:47Z</cp:lastPrinted>
  <dcterms:created xsi:type="dcterms:W3CDTF">2023-12-12T00:50:28Z</dcterms:created>
  <dcterms:modified xsi:type="dcterms:W3CDTF">2024-02-09T06:53:04Z</dcterms:modified>
  <cp:category/>
</cp:coreProperties>
</file>