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130\etajimacity\022財政課財政\05_公営企業\01-2023_公営企業(R5)\240117【広島県市町行財政課】公営企業に係る経営比較分析表（令和４年度決算）の分析等について（依頼）\各課依頼\水道回答\"/>
    </mc:Choice>
  </mc:AlternateContent>
  <workbookProtection workbookAlgorithmName="SHA-512" workbookHashValue="S/mW7YLDjmntq0PVK7nUXWmT5urbB+6OED3GLFRYHiPBBjXApEiWroBGeDr5JUDFT2LLqSo1/Ig3XsxPynbBFg==" workbookSaltValue="5o72+9WlX2WExcyW3aJ+GQ==" workbookSpinCount="100000" lockStructure="1"/>
  <bookViews>
    <workbookView xWindow="0" yWindow="0" windowWidth="1536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<sst xmlns="http://schemas.openxmlformats.org/spreadsheetml/2006/main" count="228" uniqueCount="114">
  <si>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</si>
  <si>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</si>
  <si>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</si>
  <si>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</si>
  <si>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</si>
  <si>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</si>
  <si>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</si>
  <si>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</si>
  <si>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</si>
  <si>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</si>
  <si>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</si>
  <si>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</si>
  <si>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</si>
  <si>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</si>
  <si>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</si>
  <si>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</si>
  <si>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</si>
  <si>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</si>
  <si>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</si>
  <si>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</si>
  <si>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</si>
  <si>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</si>
  <si>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</si>
  <si>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</si>
  <si>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</si>
  <si>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</si>
  <si>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</si>
  <si>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</si>
  <si>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</si>
  <si>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</si>
  <si>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</si>
  <si>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</si>
  <si>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</si>
  <si>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</si>
  <si>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</si>
  <si>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</si>
  <si>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</si>
  <si>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</si>
  <si>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</si>
  <si>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</si>
  <si>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</si>
  <si>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</si>
  <si>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</si>
  <si>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</si>
  <si>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</si>
  <si>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</si>
  <si>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</si>
  <si>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</si>
  <si>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</si>
  <si>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</si>
  <si>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</si>
  <si>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</si>
  <si>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</si>
  <si>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</si>
  <si>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</si>
  <si>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</si>
  <si>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</si>
  <si>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</si>
  <si>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</si>
  <si>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</si>
  <si>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</si>
  <si>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</si>
  <si>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</si>
  <si>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</si>
  <si>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</si>
  <si>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</si>
  <si>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</si>
  <si>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</si>
  <si>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</si>
  <si>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</si>
  <si>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</si>
  <si>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</si>
  <si>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</si>
  <si>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</si>
  <si>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</si>
  <si>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</si>
  <si>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</si>
  <si>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</si>
  <si>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</si>
  <si>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</si>
  <si>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</si>
  <si>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</si>
  <si>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</si>
  <si>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</si>
  <si>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</si>
  <si>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</si>
  <si>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</si>
  <si>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</si>
  <si>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</si>
  <si>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</si>
  <si>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</si>
  <si>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</si>
  <si>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</si>
  <si>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江田島市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</si>
  <si>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</si>
  <si>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</si>
  <si>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</si>
  <si>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</si>
  <si>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</si>
  <si>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</si>
  <si>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</si>
  <si>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</si>
  <si>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</si>
  <si>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</si>
  <si>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</si>
  <si>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</si>
  <si>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</si>
  <si>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</si>
  <si>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</si>
  <si>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</si>
  <si>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</si>
  <si>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有形固定資産減価償却率は平均値を上回り，管路経年化率は平均値以下となっているが，管路更新率については平均値を下回っている。
　今後，更新をさらに進めて行く必要があるが，財源も限られるため，アセットマネジメントにより，重要度・優先度を考慮した事業費の平準化や長寿命化を図り，計画的な施設更新を進めていく。
　また，広域化に伴う交付金を最大限活用するとともに，発注方法の多様化を図る。</t>
    <rPh sb="156" eb="159">
      <t>コウイキカ</t>
    </rPh>
    <rPh sb="160" eb="161">
      <t>トモナ</t>
    </rPh>
    <rPh sb="162" eb="165">
      <t>コウフキン</t>
    </rPh>
    <rPh sb="166" eb="169">
      <t>サイダイゲン</t>
    </rPh>
    <rPh sb="169" eb="171">
      <t>カツヨウ</t>
    </rPh>
    <rPh sb="178" eb="180">
      <t>ハッチュウ</t>
    </rPh>
    <rPh sb="180" eb="182">
      <t>ホウホウ</t>
    </rPh>
    <rPh sb="183" eb="186">
      <t>タヨウカ</t>
    </rPh>
    <rPh sb="187" eb="188">
      <t>ハカ</t>
    </rPh>
    <phoneticPr fontId="4"/>
  </si>
  <si>
    <t>今後，料金収入の減少及び更新需要の増大が見込まれることから，当面は黒字が維持されるものの，将来は収支が逆転し損益赤字となることが予想される。
  また，令和５年度以も投資経費が大幅に増加する見込みで，補助金や企業債による財源確保が必要となる。
　令和５年１月に事業計画を基に「広島県水道広域連合企業団広域計画」を策定した。
　この計画に基づいた取組を着実に実行し，経営基盤の強化を図っていく。</t>
    <rPh sb="123" eb="125">
      <t>レイワ</t>
    </rPh>
    <rPh sb="126" eb="127">
      <t>ネン</t>
    </rPh>
    <rPh sb="128" eb="129">
      <t>ツキ</t>
    </rPh>
    <rPh sb="130" eb="132">
      <t>ジギョウ</t>
    </rPh>
    <rPh sb="132" eb="134">
      <t>ケイカク</t>
    </rPh>
    <rPh sb="135" eb="136">
      <t>モト</t>
    </rPh>
    <rPh sb="138" eb="141">
      <t>ヒロシマケン</t>
    </rPh>
    <rPh sb="141" eb="143">
      <t>スイドウ</t>
    </rPh>
    <rPh sb="143" eb="145">
      <t>コウイキ</t>
    </rPh>
    <rPh sb="145" eb="147">
      <t>レンゴウ</t>
    </rPh>
    <rPh sb="147" eb="149">
      <t>キギョウ</t>
    </rPh>
    <rPh sb="149" eb="150">
      <t>ダン</t>
    </rPh>
    <rPh sb="150" eb="152">
      <t>コウイキ</t>
    </rPh>
    <rPh sb="152" eb="154">
      <t>ケイカク</t>
    </rPh>
    <rPh sb="156" eb="158">
      <t>サクテイ</t>
    </rPh>
    <rPh sb="165" eb="167">
      <t>ケイカク</t>
    </rPh>
    <rPh sb="168" eb="169">
      <t>モト</t>
    </rPh>
    <rPh sb="172" eb="174">
      <t>トリクミ</t>
    </rPh>
    <rPh sb="175" eb="177">
      <t>チャクジツ</t>
    </rPh>
    <rPh sb="178" eb="180">
      <t>ジッコウ</t>
    </rPh>
    <rPh sb="182" eb="184">
      <t>ケイエイ</t>
    </rPh>
    <rPh sb="184" eb="186">
      <t>キバン</t>
    </rPh>
    <rPh sb="187" eb="189">
      <t>キョウカ</t>
    </rPh>
    <rPh sb="190" eb="191">
      <t>ハカ</t>
    </rPh>
    <phoneticPr fontId="4"/>
  </si>
  <si>
    <t>【経常収支比率・流動比率】
　経営の健全性については,概ね保たれており，累積欠損金は無いが，人口減少による給水収益の減少が続き,建設資材，人件費高騰による費用増が懸念される。
【流動比率】
　平均値を上回っているが，今後，施設更新に大きな支出が予定されているるため，財源確保に努める必要がある。
【企業債残高対給水収益比率】
　高利率の企業債の償還が進んだため，平均値より低くなっている。今後，起債を財源とする大規模更新工事を控えているが，貸付利率が上昇傾向にあるため,将来世代への過度な負担とならないよう企業債残高の抑制を図り，計画的な事業執行に努める必要がある。
【給水原価・料金回収率】
　給水原価は，島しょ部という地理的要因から，経常費用には水源に係る費用や県からの受水費が一定程度を占めるため，平均値より高くなっている。
　料金回収率は１００％を上回っているが,人口減少により有収水量が減少しているため，より一層の費用削減に取り組んでいく。
【施設利用率】
　施設利用率は平均より低くなっている。
　給水量の減少がしたためで，今後，施設の統廃合やダウンサイジングを検討する必要がある。
【有収率】
　漏水調査を集中的・積極的に進め，修繕を行った結果，有収率がほぼ横ばいで推移しており，引き続き対策を行っていく。</t>
    <rPh sb="64" eb="66">
      <t>ケンセツ</t>
    </rPh>
    <rPh sb="66" eb="68">
      <t>シザイ</t>
    </rPh>
    <rPh sb="69" eb="72">
      <t>ジンケンヒ</t>
    </rPh>
    <rPh sb="72" eb="74">
      <t>コウトウ</t>
    </rPh>
    <rPh sb="77" eb="79">
      <t>ヒヨウ</t>
    </rPh>
    <rPh sb="79" eb="80">
      <t>ゾウ</t>
    </rPh>
    <rPh sb="81" eb="83">
      <t>ケネン</t>
    </rPh>
    <rPh sb="122" eb="124">
      <t>ヨテイ</t>
    </rPh>
    <rPh sb="220" eb="222">
      <t>カシツケ</t>
    </rPh>
    <rPh sb="222" eb="224">
      <t>リリツ</t>
    </rPh>
    <rPh sb="225" eb="227">
      <t>ジョウショウ</t>
    </rPh>
    <rPh sb="227" eb="229">
      <t>ケイコウ</t>
    </rPh>
    <rPh sb="298" eb="300">
      <t>キュウスイ</t>
    </rPh>
    <rPh sb="300" eb="302">
      <t>ゲンカ</t>
    </rPh>
    <rPh sb="367" eb="369">
      <t>リョウキン</t>
    </rPh>
    <rPh sb="369" eb="371">
      <t>カイシュウ</t>
    </rPh>
    <rPh sb="371" eb="372">
      <t>リツ</t>
    </rPh>
    <rPh sb="378" eb="380">
      <t>ウワマワ</t>
    </rPh>
    <rPh sb="409" eb="411">
      <t>イッソウ</t>
    </rPh>
    <rPh sb="412" eb="414">
      <t>ヒヨウ</t>
    </rPh>
    <rPh sb="414" eb="416">
      <t>サクゲン</t>
    </rPh>
    <rPh sb="417" eb="418">
      <t>ト</t>
    </rPh>
    <rPh sb="419" eb="420">
      <t>ク</t>
    </rPh>
    <rPh sb="536" eb="537">
      <t>ヨコ</t>
    </rPh>
    <rPh sb="540" eb="542">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</si>
</sst>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0.15</c:v>
                </c:pt>
                <c:pt idx="1">
                  <c:v>0.13</c:v>
                </c:pt>
                <c:pt idx="2">
                  <c:v>0.44</c:v>
                </c:pt>
                <c:pt idx="3">
                  <c:v>0.36</c:v>
                </c:pt>
                <c:pt idx="4">
                  <c:v>0.44</c:v>
                </c:pt>
              </c:numCache>
            </c:numRef>
          </c:val>
          <c:extLst>
            <c:ext xmlns:c16="http://schemas.microsoft.com/office/drawing/2014/chart" uri="{C3380CC4-5D6E-409C-BE32-E72D297353CC}">
              <c16:uniqueId val="{00000000-BFA8-4449-9F6B-3DD9766E74E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BFA8-4449-9F6B-3DD9766E74E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42.94</c:v>
                </c:pt>
                <c:pt idx="1">
                  <c:v>41.65</c:v>
                </c:pt>
                <c:pt idx="2">
                  <c:v>42.82</c:v>
                </c:pt>
                <c:pt idx="3">
                  <c:v>41.6</c:v>
                </c:pt>
                <c:pt idx="4">
                  <c:v>40.090000000000003</c:v>
                </c:pt>
              </c:numCache>
            </c:numRef>
          </c:val>
          <c:extLst>
            <c:ext xmlns:c16="http://schemas.microsoft.com/office/drawing/2014/chart" uri="{C3380CC4-5D6E-409C-BE32-E72D297353CC}">
              <c16:uniqueId val="{00000000-F8C5-494F-ABAE-D6F0EAC94A9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F8C5-494F-ABAE-D6F0EAC94A9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86.09</c:v>
                </c:pt>
                <c:pt idx="1">
                  <c:v>89.55</c:v>
                </c:pt>
                <c:pt idx="2">
                  <c:v>89.97</c:v>
                </c:pt>
                <c:pt idx="3">
                  <c:v>90.19</c:v>
                </c:pt>
                <c:pt idx="4">
                  <c:v>90.06</c:v>
                </c:pt>
              </c:numCache>
            </c:numRef>
          </c:val>
          <c:extLst>
            <c:ext xmlns:c16="http://schemas.microsoft.com/office/drawing/2014/chart" uri="{C3380CC4-5D6E-409C-BE32-E72D297353CC}">
              <c16:uniqueId val="{00000000-3962-43D6-BA23-427DA703AB1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3962-43D6-BA23-427DA703AB1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126.79</c:v>
                </c:pt>
                <c:pt idx="1">
                  <c:v>120.15</c:v>
                </c:pt>
                <c:pt idx="2">
                  <c:v>127.41</c:v>
                </c:pt>
                <c:pt idx="3">
                  <c:v>110.92</c:v>
                </c:pt>
                <c:pt idx="4">
                  <c:v>122.36</c:v>
                </c:pt>
              </c:numCache>
            </c:numRef>
          </c:val>
          <c:extLst>
            <c:ext xmlns:c16="http://schemas.microsoft.com/office/drawing/2014/chart" uri="{C3380CC4-5D6E-409C-BE32-E72D297353CC}">
              <c16:uniqueId val="{00000000-E87B-4E32-B41E-E55358582FC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E87B-4E32-B41E-E55358582FC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52.02</c:v>
                </c:pt>
                <c:pt idx="1">
                  <c:v>53.12</c:v>
                </c:pt>
                <c:pt idx="2">
                  <c:v>54.83</c:v>
                </c:pt>
                <c:pt idx="3">
                  <c:v>56.4</c:v>
                </c:pt>
                <c:pt idx="4">
                  <c:v>57.34</c:v>
                </c:pt>
              </c:numCache>
            </c:numRef>
          </c:val>
          <c:extLst>
            <c:ext xmlns:c16="http://schemas.microsoft.com/office/drawing/2014/chart" uri="{C3380CC4-5D6E-409C-BE32-E72D297353CC}">
              <c16:uniqueId val="{00000000-6C4E-4AAA-B8B2-778278F83C2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6C4E-4AAA-B8B2-778278F83C2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9.9</c:v>
                </c:pt>
                <c:pt idx="1">
                  <c:v>12.9</c:v>
                </c:pt>
                <c:pt idx="2">
                  <c:v>13.75</c:v>
                </c:pt>
                <c:pt idx="3">
                  <c:v>13.01</c:v>
                </c:pt>
                <c:pt idx="4">
                  <c:v>14.32</c:v>
                </c:pt>
              </c:numCache>
            </c:numRef>
          </c:val>
          <c:extLst>
            <c:ext xmlns:c16="http://schemas.microsoft.com/office/drawing/2014/chart" uri="{C3380CC4-5D6E-409C-BE32-E72D297353CC}">
              <c16:uniqueId val="{00000000-EC94-403E-A61A-0CC86D75377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EC94-403E-A61A-0CC86D75377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B3-4F23-AB78-67FA2FFCA51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6BB3-4F23-AB78-67FA2FFCA51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488.33</c:v>
                </c:pt>
                <c:pt idx="1">
                  <c:v>977.41</c:v>
                </c:pt>
                <c:pt idx="2">
                  <c:v>817.68</c:v>
                </c:pt>
                <c:pt idx="3">
                  <c:v>839.57</c:v>
                </c:pt>
                <c:pt idx="4">
                  <c:v>1194.49</c:v>
                </c:pt>
              </c:numCache>
            </c:numRef>
          </c:val>
          <c:extLst>
            <c:ext xmlns:c16="http://schemas.microsoft.com/office/drawing/2014/chart" uri="{C3380CC4-5D6E-409C-BE32-E72D297353CC}">
              <c16:uniqueId val="{00000000-E042-4C93-B4BC-19D678B6A43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E042-4C93-B4BC-19D678B6A43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200.23</c:v>
                </c:pt>
                <c:pt idx="1">
                  <c:v>194.07</c:v>
                </c:pt>
                <c:pt idx="2">
                  <c:v>181.17</c:v>
                </c:pt>
                <c:pt idx="3">
                  <c:v>173.59</c:v>
                </c:pt>
                <c:pt idx="4">
                  <c:v>193.66</c:v>
                </c:pt>
              </c:numCache>
            </c:numRef>
          </c:val>
          <c:extLst>
            <c:ext xmlns:c16="http://schemas.microsoft.com/office/drawing/2014/chart" uri="{C3380CC4-5D6E-409C-BE32-E72D297353CC}">
              <c16:uniqueId val="{00000000-0EBF-4900-A7BF-2F8CF3C9DAB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0EBF-4900-A7BF-2F8CF3C9DAB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123.37</c:v>
                </c:pt>
                <c:pt idx="1">
                  <c:v>116.24</c:v>
                </c:pt>
                <c:pt idx="2">
                  <c:v>124.07</c:v>
                </c:pt>
                <c:pt idx="3">
                  <c:v>105.64</c:v>
                </c:pt>
                <c:pt idx="4">
                  <c:v>111.28</c:v>
                </c:pt>
              </c:numCache>
            </c:numRef>
          </c:val>
          <c:extLst>
            <c:ext xmlns:c16="http://schemas.microsoft.com/office/drawing/2014/chart" uri="{C3380CC4-5D6E-409C-BE32-E72D297353CC}">
              <c16:uniqueId val="{00000000-59AF-45FB-BC0A-17322B0EA7D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59AF-45FB-BC0A-17322B0EA7D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223.31</c:v>
                </c:pt>
                <c:pt idx="1">
                  <c:v>235.4</c:v>
                </c:pt>
                <c:pt idx="2">
                  <c:v>218.76</c:v>
                </c:pt>
                <c:pt idx="3">
                  <c:v>261.2</c:v>
                </c:pt>
                <c:pt idx="4">
                  <c:v>236.99</c:v>
                </c:pt>
              </c:numCache>
            </c:numRef>
          </c:val>
          <c:extLst>
            <c:ext xmlns:c16="http://schemas.microsoft.com/office/drawing/2014/chart" uri="{C3380CC4-5D6E-409C-BE32-E72D297353CC}">
              <c16:uniqueId val="{00000000-BA24-4E78-8F4B-2912582817C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BA24-4E78-8F4B-2912582817C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31" zoomScale="145" zoomScaleNormal="14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広島県　江田島市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21393</v>
      </c>
      <c r="AM8" s="45"/>
      <c r="AN8" s="45"/>
      <c r="AO8" s="45"/>
      <c r="AP8" s="45"/>
      <c r="AQ8" s="45"/>
      <c r="AR8" s="45"/>
      <c r="AS8" s="45"/>
      <c r="AT8" s="46">
        <f>データ!$S$6</f>
        <v>100.65</v>
      </c>
      <c r="AU8" s="47"/>
      <c r="AV8" s="47"/>
      <c r="AW8" s="47"/>
      <c r="AX8" s="47"/>
      <c r="AY8" s="47"/>
      <c r="AZ8" s="47"/>
      <c r="BA8" s="47"/>
      <c r="BB8" s="48">
        <f>データ!$T$6</f>
        <v>212.55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77.86</v>
      </c>
      <c r="J10" s="47"/>
      <c r="K10" s="47"/>
      <c r="L10" s="47"/>
      <c r="M10" s="47"/>
      <c r="N10" s="47"/>
      <c r="O10" s="81"/>
      <c r="P10" s="48">
        <f>データ!$P$6</f>
        <v>98.58</v>
      </c>
      <c r="Q10" s="48"/>
      <c r="R10" s="48"/>
      <c r="S10" s="48"/>
      <c r="T10" s="48"/>
      <c r="U10" s="48"/>
      <c r="V10" s="48"/>
      <c r="W10" s="45">
        <f>データ!$Q$6</f>
        <v>5049</v>
      </c>
      <c r="X10" s="45"/>
      <c r="Y10" s="45"/>
      <c r="Z10" s="45"/>
      <c r="AA10" s="45"/>
      <c r="AB10" s="45"/>
      <c r="AC10" s="45"/>
      <c r="AD10" s="2"/>
      <c r="AE10" s="2"/>
      <c r="AF10" s="2"/>
      <c r="AG10" s="2"/>
      <c r="AH10" s="2"/>
      <c r="AI10" s="2"/>
      <c r="AJ10" s="2"/>
      <c r="AK10" s="2"/>
      <c r="AL10" s="45">
        <f>データ!$U$6</f>
        <v>20658</v>
      </c>
      <c r="AM10" s="45"/>
      <c r="AN10" s="45"/>
      <c r="AO10" s="45"/>
      <c r="AP10" s="45"/>
      <c r="AQ10" s="45"/>
      <c r="AR10" s="45"/>
      <c r="AS10" s="45"/>
      <c r="AT10" s="46">
        <f>データ!$V$6</f>
        <v>41.48</v>
      </c>
      <c r="AU10" s="47"/>
      <c r="AV10" s="47"/>
      <c r="AW10" s="47"/>
      <c r="AX10" s="47"/>
      <c r="AY10" s="47"/>
      <c r="AZ10" s="47"/>
      <c r="BA10" s="47"/>
      <c r="BB10" s="48">
        <f>データ!$W$6</f>
        <v>498.02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8AUzQTuZx8GSyFVhJGPJPgFShW5ffDgxiHFw65IvW9tOSTU1+os9lH0dcjKPISEmaN32DhkKN7tIy+CU5Pu/Q==" saltValue="752bfnomRTMoP92yITtqd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342157</v>
      </c>
      <c r="D6" s="20">
        <f t="shared" si="3"/>
        <v>46</v>
      </c>
      <c r="E6" s="20">
        <f t="shared" si="3"/>
        <v>1</v>
      </c>
      <c r="F6" s="20">
        <f t="shared" si="3"/>
        <v>0</v>
      </c>
      <c r="G6" s="20">
        <f t="shared" si="3"/>
        <v>1</v>
      </c>
      <c r="H6" s="20" t="str">
        <f t="shared" si="3"/>
        <v>広島県　江田島市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77.86</v>
      </c>
      <c r="P6" s="21">
        <f t="shared" si="3"/>
        <v>98.58</v>
      </c>
      <c r="Q6" s="21">
        <f t="shared" si="3"/>
        <v>5049</v>
      </c>
      <c r="R6" s="21">
        <f t="shared" si="3"/>
        <v>21393</v>
      </c>
      <c r="S6" s="21">
        <f t="shared" si="3"/>
        <v>100.65</v>
      </c>
      <c r="T6" s="21">
        <f t="shared" si="3"/>
        <v>212.55</v>
      </c>
      <c r="U6" s="21">
        <f t="shared" si="3"/>
        <v>20658</v>
      </c>
      <c r="V6" s="21">
        <f t="shared" si="3"/>
        <v>41.48</v>
      </c>
      <c r="W6" s="21">
        <f t="shared" si="3"/>
        <v>498.02</v>
      </c>
      <c r="X6" s="22">
        <f>IF(X7="",NA(),X7)</f>
        <v>126.79</v>
      </c>
      <c r="Y6" s="22">
        <f t="shared" ref="Y6:AG6" si="4">IF(Y7="",NA(),Y7)</f>
        <v>120.15</v>
      </c>
      <c r="Z6" s="22">
        <f t="shared" si="4"/>
        <v>127.41</v>
      </c>
      <c r="AA6" s="22">
        <f t="shared" si="4"/>
        <v>110.92</v>
      </c>
      <c r="AB6" s="22">
        <f t="shared" si="4"/>
        <v>122.36</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488.33</v>
      </c>
      <c r="AU6" s="22">
        <f t="shared" ref="AU6:BC6" si="6">IF(AU7="",NA(),AU7)</f>
        <v>977.41</v>
      </c>
      <c r="AV6" s="22">
        <f t="shared" si="6"/>
        <v>817.68</v>
      </c>
      <c r="AW6" s="22">
        <f t="shared" si="6"/>
        <v>839.57</v>
      </c>
      <c r="AX6" s="22">
        <f t="shared" si="6"/>
        <v>1194.49</v>
      </c>
      <c r="AY6" s="22">
        <f t="shared" si="6"/>
        <v>369.69</v>
      </c>
      <c r="AZ6" s="22">
        <f t="shared" si="6"/>
        <v>379.08</v>
      </c>
      <c r="BA6" s="22">
        <f t="shared" si="6"/>
        <v>367.55</v>
      </c>
      <c r="BB6" s="22">
        <f t="shared" si="6"/>
        <v>378.56</v>
      </c>
      <c r="BC6" s="22">
        <f t="shared" si="6"/>
        <v>364.46</v>
      </c>
      <c r="BD6" s="21" t="str">
        <f>IF(BD7="","",IF(BD7="-","【-】","【"&amp;SUBSTITUTE(TEXT(BD7,"#,##0.00"),"-","△")&amp;"】"))</f>
        <v>【252.29】</v>
      </c>
      <c r="BE6" s="22">
        <f>IF(BE7="",NA(),BE7)</f>
        <v>200.23</v>
      </c>
      <c r="BF6" s="22">
        <f t="shared" ref="BF6:BN6" si="7">IF(BF7="",NA(),BF7)</f>
        <v>194.07</v>
      </c>
      <c r="BG6" s="22">
        <f t="shared" si="7"/>
        <v>181.17</v>
      </c>
      <c r="BH6" s="22">
        <f t="shared" si="7"/>
        <v>173.59</v>
      </c>
      <c r="BI6" s="22">
        <f t="shared" si="7"/>
        <v>193.66</v>
      </c>
      <c r="BJ6" s="22">
        <f t="shared" si="7"/>
        <v>402.99</v>
      </c>
      <c r="BK6" s="22">
        <f t="shared" si="7"/>
        <v>398.98</v>
      </c>
      <c r="BL6" s="22">
        <f t="shared" si="7"/>
        <v>418.68</v>
      </c>
      <c r="BM6" s="22">
        <f t="shared" si="7"/>
        <v>395.68</v>
      </c>
      <c r="BN6" s="22">
        <f t="shared" si="7"/>
        <v>403.72</v>
      </c>
      <c r="BO6" s="21" t="str">
        <f>IF(BO7="","",IF(BO7="-","【-】","【"&amp;SUBSTITUTE(TEXT(BO7,"#,##0.00"),"-","△")&amp;"】"))</f>
        <v>【268.07】</v>
      </c>
      <c r="BP6" s="22">
        <f>IF(BP7="",NA(),BP7)</f>
        <v>123.37</v>
      </c>
      <c r="BQ6" s="22">
        <f t="shared" ref="BQ6:BY6" si="8">IF(BQ7="",NA(),BQ7)</f>
        <v>116.24</v>
      </c>
      <c r="BR6" s="22">
        <f t="shared" si="8"/>
        <v>124.07</v>
      </c>
      <c r="BS6" s="22">
        <f t="shared" si="8"/>
        <v>105.64</v>
      </c>
      <c r="BT6" s="22">
        <f t="shared" si="8"/>
        <v>111.28</v>
      </c>
      <c r="BU6" s="22">
        <f t="shared" si="8"/>
        <v>98.66</v>
      </c>
      <c r="BV6" s="22">
        <f t="shared" si="8"/>
        <v>98.64</v>
      </c>
      <c r="BW6" s="22">
        <f t="shared" si="8"/>
        <v>94.78</v>
      </c>
      <c r="BX6" s="22">
        <f t="shared" si="8"/>
        <v>97.59</v>
      </c>
      <c r="BY6" s="22">
        <f t="shared" si="8"/>
        <v>92.17</v>
      </c>
      <c r="BZ6" s="21" t="str">
        <f>IF(BZ7="","",IF(BZ7="-","【-】","【"&amp;SUBSTITUTE(TEXT(BZ7,"#,##0.00"),"-","△")&amp;"】"))</f>
        <v>【97.47】</v>
      </c>
      <c r="CA6" s="22">
        <f>IF(CA7="",NA(),CA7)</f>
        <v>223.31</v>
      </c>
      <c r="CB6" s="22">
        <f t="shared" ref="CB6:CJ6" si="9">IF(CB7="",NA(),CB7)</f>
        <v>235.4</v>
      </c>
      <c r="CC6" s="22">
        <f t="shared" si="9"/>
        <v>218.76</v>
      </c>
      <c r="CD6" s="22">
        <f t="shared" si="9"/>
        <v>261.2</v>
      </c>
      <c r="CE6" s="22">
        <f t="shared" si="9"/>
        <v>236.99</v>
      </c>
      <c r="CF6" s="22">
        <f t="shared" si="9"/>
        <v>178.59</v>
      </c>
      <c r="CG6" s="22">
        <f t="shared" si="9"/>
        <v>178.92</v>
      </c>
      <c r="CH6" s="22">
        <f t="shared" si="9"/>
        <v>181.3</v>
      </c>
      <c r="CI6" s="22">
        <f t="shared" si="9"/>
        <v>181.71</v>
      </c>
      <c r="CJ6" s="22">
        <f t="shared" si="9"/>
        <v>188.51</v>
      </c>
      <c r="CK6" s="21" t="str">
        <f>IF(CK7="","",IF(CK7="-","【-】","【"&amp;SUBSTITUTE(TEXT(CK7,"#,##0.00"),"-","△")&amp;"】"))</f>
        <v>【174.75】</v>
      </c>
      <c r="CL6" s="22">
        <f>IF(CL7="",NA(),CL7)</f>
        <v>42.94</v>
      </c>
      <c r="CM6" s="22">
        <f t="shared" ref="CM6:CU6" si="10">IF(CM7="",NA(),CM7)</f>
        <v>41.65</v>
      </c>
      <c r="CN6" s="22">
        <f t="shared" si="10"/>
        <v>42.82</v>
      </c>
      <c r="CO6" s="22">
        <f t="shared" si="10"/>
        <v>41.6</v>
      </c>
      <c r="CP6" s="22">
        <f t="shared" si="10"/>
        <v>40.090000000000003</v>
      </c>
      <c r="CQ6" s="22">
        <f t="shared" si="10"/>
        <v>55.03</v>
      </c>
      <c r="CR6" s="22">
        <f t="shared" si="10"/>
        <v>55.14</v>
      </c>
      <c r="CS6" s="22">
        <f t="shared" si="10"/>
        <v>55.89</v>
      </c>
      <c r="CT6" s="22">
        <f t="shared" si="10"/>
        <v>55.72</v>
      </c>
      <c r="CU6" s="22">
        <f t="shared" si="10"/>
        <v>55.31</v>
      </c>
      <c r="CV6" s="21" t="str">
        <f>IF(CV7="","",IF(CV7="-","【-】","【"&amp;SUBSTITUTE(TEXT(CV7,"#,##0.00"),"-","△")&amp;"】"))</f>
        <v>【59.97】</v>
      </c>
      <c r="CW6" s="22">
        <f>IF(CW7="",NA(),CW7)</f>
        <v>86.09</v>
      </c>
      <c r="CX6" s="22">
        <f t="shared" ref="CX6:DF6" si="11">IF(CX7="",NA(),CX7)</f>
        <v>89.55</v>
      </c>
      <c r="CY6" s="22">
        <f t="shared" si="11"/>
        <v>89.97</v>
      </c>
      <c r="CZ6" s="22">
        <f t="shared" si="11"/>
        <v>90.19</v>
      </c>
      <c r="DA6" s="22">
        <f t="shared" si="11"/>
        <v>90.06</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52.02</v>
      </c>
      <c r="DI6" s="22">
        <f t="shared" ref="DI6:DQ6" si="12">IF(DI7="",NA(),DI7)</f>
        <v>53.12</v>
      </c>
      <c r="DJ6" s="22">
        <f t="shared" si="12"/>
        <v>54.83</v>
      </c>
      <c r="DK6" s="22">
        <f t="shared" si="12"/>
        <v>56.4</v>
      </c>
      <c r="DL6" s="22">
        <f t="shared" si="12"/>
        <v>57.34</v>
      </c>
      <c r="DM6" s="22">
        <f t="shared" si="12"/>
        <v>48.87</v>
      </c>
      <c r="DN6" s="22">
        <f t="shared" si="12"/>
        <v>49.92</v>
      </c>
      <c r="DO6" s="22">
        <f t="shared" si="12"/>
        <v>50.63</v>
      </c>
      <c r="DP6" s="22">
        <f t="shared" si="12"/>
        <v>51.29</v>
      </c>
      <c r="DQ6" s="22">
        <f t="shared" si="12"/>
        <v>52.2</v>
      </c>
      <c r="DR6" s="21" t="str">
        <f>IF(DR7="","",IF(DR7="-","【-】","【"&amp;SUBSTITUTE(TEXT(DR7,"#,##0.00"),"-","△")&amp;"】"))</f>
        <v>【51.51】</v>
      </c>
      <c r="DS6" s="22">
        <f>IF(DS7="",NA(),DS7)</f>
        <v>9.9</v>
      </c>
      <c r="DT6" s="22">
        <f t="shared" ref="DT6:EB6" si="13">IF(DT7="",NA(),DT7)</f>
        <v>12.9</v>
      </c>
      <c r="DU6" s="22">
        <f t="shared" si="13"/>
        <v>13.75</v>
      </c>
      <c r="DV6" s="22">
        <f t="shared" si="13"/>
        <v>13.01</v>
      </c>
      <c r="DW6" s="22">
        <f t="shared" si="13"/>
        <v>14.32</v>
      </c>
      <c r="DX6" s="22">
        <f t="shared" si="13"/>
        <v>14.85</v>
      </c>
      <c r="DY6" s="22">
        <f t="shared" si="13"/>
        <v>16.88</v>
      </c>
      <c r="DZ6" s="22">
        <f t="shared" si="13"/>
        <v>18.28</v>
      </c>
      <c r="EA6" s="22">
        <f t="shared" si="13"/>
        <v>19.61</v>
      </c>
      <c r="EB6" s="22">
        <f t="shared" si="13"/>
        <v>20.73</v>
      </c>
      <c r="EC6" s="21" t="str">
        <f>IF(EC7="","",IF(EC7="-","【-】","【"&amp;SUBSTITUTE(TEXT(EC7,"#,##0.00"),"-","△")&amp;"】"))</f>
        <v>【23.75】</v>
      </c>
      <c r="ED6" s="22">
        <f>IF(ED7="",NA(),ED7)</f>
        <v>0.15</v>
      </c>
      <c r="EE6" s="22">
        <f t="shared" ref="EE6:EM6" si="14">IF(EE7="",NA(),EE7)</f>
        <v>0.13</v>
      </c>
      <c r="EF6" s="22">
        <f t="shared" si="14"/>
        <v>0.44</v>
      </c>
      <c r="EG6" s="22">
        <f t="shared" si="14"/>
        <v>0.36</v>
      </c>
      <c r="EH6" s="22">
        <f t="shared" si="14"/>
        <v>0.44</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342157</v>
      </c>
      <c r="D7" s="24">
        <v>46</v>
      </c>
      <c r="E7" s="24">
        <v>1</v>
      </c>
      <c r="F7" s="24">
        <v>0</v>
      </c>
      <c r="G7" s="24">
        <v>1</v>
      </c>
      <c r="H7" s="24" t="s">
        <v>93</v>
      </c>
      <c r="I7" s="24" t="s">
        <v>94</v>
      </c>
      <c r="J7" s="24" t="s">
        <v>95</v>
      </c>
      <c r="K7" s="24" t="s">
        <v>96</v>
      </c>
      <c r="L7" s="24" t="s">
        <v>97</v>
      </c>
      <c r="M7" s="24" t="s">
        <v>98</v>
      </c>
      <c r="N7" s="25" t="s">
        <v>99</v>
      </c>
      <c r="O7" s="25">
        <v>77.86</v>
      </c>
      <c r="P7" s="25">
        <v>98.58</v>
      </c>
      <c r="Q7" s="25">
        <v>5049</v>
      </c>
      <c r="R7" s="25">
        <v>21393</v>
      </c>
      <c r="S7" s="25">
        <v>100.65</v>
      </c>
      <c r="T7" s="25">
        <v>212.55</v>
      </c>
      <c r="U7" s="25">
        <v>20658</v>
      </c>
      <c r="V7" s="25">
        <v>41.48</v>
      </c>
      <c r="W7" s="25">
        <v>498.02</v>
      </c>
      <c r="X7" s="25">
        <v>126.79</v>
      </c>
      <c r="Y7" s="25">
        <v>120.15</v>
      </c>
      <c r="Z7" s="25">
        <v>127.41</v>
      </c>
      <c r="AA7" s="25">
        <v>110.92</v>
      </c>
      <c r="AB7" s="25">
        <v>122.36</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488.33</v>
      </c>
      <c r="AU7" s="25">
        <v>977.41</v>
      </c>
      <c r="AV7" s="25">
        <v>817.68</v>
      </c>
      <c r="AW7" s="25">
        <v>839.57</v>
      </c>
      <c r="AX7" s="25">
        <v>1194.49</v>
      </c>
      <c r="AY7" s="25">
        <v>369.69</v>
      </c>
      <c r="AZ7" s="25">
        <v>379.08</v>
      </c>
      <c r="BA7" s="25">
        <v>367.55</v>
      </c>
      <c r="BB7" s="25">
        <v>378.56</v>
      </c>
      <c r="BC7" s="25">
        <v>364.46</v>
      </c>
      <c r="BD7" s="25">
        <v>252.29</v>
      </c>
      <c r="BE7" s="25">
        <v>200.23</v>
      </c>
      <c r="BF7" s="25">
        <v>194.07</v>
      </c>
      <c r="BG7" s="25">
        <v>181.17</v>
      </c>
      <c r="BH7" s="25">
        <v>173.59</v>
      </c>
      <c r="BI7" s="25">
        <v>193.66</v>
      </c>
      <c r="BJ7" s="25">
        <v>402.99</v>
      </c>
      <c r="BK7" s="25">
        <v>398.98</v>
      </c>
      <c r="BL7" s="25">
        <v>418.68</v>
      </c>
      <c r="BM7" s="25">
        <v>395.68</v>
      </c>
      <c r="BN7" s="25">
        <v>403.72</v>
      </c>
      <c r="BO7" s="25">
        <v>268.07</v>
      </c>
      <c r="BP7" s="25">
        <v>123.37</v>
      </c>
      <c r="BQ7" s="25">
        <v>116.24</v>
      </c>
      <c r="BR7" s="25">
        <v>124.07</v>
      </c>
      <c r="BS7" s="25">
        <v>105.64</v>
      </c>
      <c r="BT7" s="25">
        <v>111.28</v>
      </c>
      <c r="BU7" s="25">
        <v>98.66</v>
      </c>
      <c r="BV7" s="25">
        <v>98.64</v>
      </c>
      <c r="BW7" s="25">
        <v>94.78</v>
      </c>
      <c r="BX7" s="25">
        <v>97.59</v>
      </c>
      <c r="BY7" s="25">
        <v>92.17</v>
      </c>
      <c r="BZ7" s="25">
        <v>97.47</v>
      </c>
      <c r="CA7" s="25">
        <v>223.31</v>
      </c>
      <c r="CB7" s="25">
        <v>235.4</v>
      </c>
      <c r="CC7" s="25">
        <v>218.76</v>
      </c>
      <c r="CD7" s="25">
        <v>261.2</v>
      </c>
      <c r="CE7" s="25">
        <v>236.99</v>
      </c>
      <c r="CF7" s="25">
        <v>178.59</v>
      </c>
      <c r="CG7" s="25">
        <v>178.92</v>
      </c>
      <c r="CH7" s="25">
        <v>181.3</v>
      </c>
      <c r="CI7" s="25">
        <v>181.71</v>
      </c>
      <c r="CJ7" s="25">
        <v>188.51</v>
      </c>
      <c r="CK7" s="25">
        <v>174.75</v>
      </c>
      <c r="CL7" s="25">
        <v>42.94</v>
      </c>
      <c r="CM7" s="25">
        <v>41.65</v>
      </c>
      <c r="CN7" s="25">
        <v>42.82</v>
      </c>
      <c r="CO7" s="25">
        <v>41.6</v>
      </c>
      <c r="CP7" s="25">
        <v>40.090000000000003</v>
      </c>
      <c r="CQ7" s="25">
        <v>55.03</v>
      </c>
      <c r="CR7" s="25">
        <v>55.14</v>
      </c>
      <c r="CS7" s="25">
        <v>55.89</v>
      </c>
      <c r="CT7" s="25">
        <v>55.72</v>
      </c>
      <c r="CU7" s="25">
        <v>55.31</v>
      </c>
      <c r="CV7" s="25">
        <v>59.97</v>
      </c>
      <c r="CW7" s="25">
        <v>86.09</v>
      </c>
      <c r="CX7" s="25">
        <v>89.55</v>
      </c>
      <c r="CY7" s="25">
        <v>89.97</v>
      </c>
      <c r="CZ7" s="25">
        <v>90.19</v>
      </c>
      <c r="DA7" s="25">
        <v>90.06</v>
      </c>
      <c r="DB7" s="25">
        <v>81.900000000000006</v>
      </c>
      <c r="DC7" s="25">
        <v>81.39</v>
      </c>
      <c r="DD7" s="25">
        <v>81.27</v>
      </c>
      <c r="DE7" s="25">
        <v>81.260000000000005</v>
      </c>
      <c r="DF7" s="25">
        <v>80.36</v>
      </c>
      <c r="DG7" s="25">
        <v>89.76</v>
      </c>
      <c r="DH7" s="25">
        <v>52.02</v>
      </c>
      <c r="DI7" s="25">
        <v>53.12</v>
      </c>
      <c r="DJ7" s="25">
        <v>54.83</v>
      </c>
      <c r="DK7" s="25">
        <v>56.4</v>
      </c>
      <c r="DL7" s="25">
        <v>57.34</v>
      </c>
      <c r="DM7" s="25">
        <v>48.87</v>
      </c>
      <c r="DN7" s="25">
        <v>49.92</v>
      </c>
      <c r="DO7" s="25">
        <v>50.63</v>
      </c>
      <c r="DP7" s="25">
        <v>51.29</v>
      </c>
      <c r="DQ7" s="25">
        <v>52.2</v>
      </c>
      <c r="DR7" s="25">
        <v>51.51</v>
      </c>
      <c r="DS7" s="25">
        <v>9.9</v>
      </c>
      <c r="DT7" s="25">
        <v>12.9</v>
      </c>
      <c r="DU7" s="25">
        <v>13.75</v>
      </c>
      <c r="DV7" s="25">
        <v>13.01</v>
      </c>
      <c r="DW7" s="25">
        <v>14.32</v>
      </c>
      <c r="DX7" s="25">
        <v>14.85</v>
      </c>
      <c r="DY7" s="25">
        <v>16.88</v>
      </c>
      <c r="DZ7" s="25">
        <v>18.28</v>
      </c>
      <c r="EA7" s="25">
        <v>19.61</v>
      </c>
      <c r="EB7" s="25">
        <v>20.73</v>
      </c>
      <c r="EC7" s="25">
        <v>23.75</v>
      </c>
      <c r="ED7" s="25">
        <v>0.15</v>
      </c>
      <c r="EE7" s="25">
        <v>0.13</v>
      </c>
      <c r="EF7" s="25">
        <v>0.44</v>
      </c>
      <c r="EG7" s="25">
        <v>0.36</v>
      </c>
      <c r="EH7" s="25">
        <v>0.44</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川上　佳代子</cp:lastModifiedBy>
  <cp:lastPrinted>2024-01-29T01:20:18Z</cp:lastPrinted>
  <dcterms:created xsi:type="dcterms:W3CDTF">2023-12-05T00:59:27Z</dcterms:created>
  <dcterms:modified xsi:type="dcterms:W3CDTF">2024-01-29T01:21:15Z</dcterms:modified>
  <cp:category/>
</cp:coreProperties>
</file>