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wfilsv01\lgw下水道課\業務係用\地方公営企業\経営分析\R5(R4決算）\"/>
    </mc:Choice>
  </mc:AlternateContent>
  <workbookProtection workbookAlgorithmName="SHA-512" workbookHashValue="ShnR99r0gTid7t7kMfnUF2H0OrsSEwgsrLFgLF3kWPGMpFE1HgwtaH9ThG5elP80jfdnx+5riMxPFljrmaehuw==" workbookSaltValue="eXU34G/X0V2WihlwvXatE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W8" i="4"/>
  <c r="P8" i="4"/>
  <c r="B6" i="4"/>
</calcChain>
</file>

<file path=xl/sharedStrings.xml><?xml version="1.0" encoding="utf-8"?>
<sst xmlns="http://schemas.openxmlformats.org/spreadsheetml/2006/main" count="261" uniqueCount="117">
  <si>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</si>
  <si>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</si>
  <si>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</si>
  <si>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</si>
  <si>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</si>
  <si>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</si>
  <si>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</si>
  <si>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</si>
  <si>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</si>
  <si>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</si>
  <si>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</si>
  <si>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</si>
  <si>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</si>
  <si>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</si>
  <si>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</si>
  <si>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</si>
  <si>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</si>
  <si>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</si>
  <si>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</si>
  <si>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</si>
  <si>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</si>
  <si>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</si>
  <si>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</si>
  <si>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</si>
  <si>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</si>
  <si>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</si>
  <si>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</si>
  <si>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</si>
  <si>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</si>
  <si>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</si>
  <si>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</si>
  <si>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</si>
  <si>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</si>
  <si>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</si>
  <si>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</si>
  <si>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</si>
  <si>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</si>
  <si>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</si>
  <si>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</si>
  <si>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</si>
  <si>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</si>
  <si>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</si>
  <si>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</si>
  <si>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</si>
  <si>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</si>
  <si>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</si>
  <si>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</si>
  <si>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</si>
  <si>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</si>
  <si>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</si>
  <si>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</si>
  <si>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</si>
  <si>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</si>
  <si>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</si>
  <si>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</si>
  <si>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</si>
  <si>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</si>
  <si>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</si>
  <si>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</si>
  <si>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</si>
  <si>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</si>
  <si>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</si>
  <si>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</si>
  <si>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</si>
  <si>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</si>
  <si>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</si>
  <si>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</si>
  <si>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</si>
  <si>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</si>
  <si>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</si>
  <si>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</si>
  <si>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</si>
  <si>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</si>
  <si>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</si>
  <si>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</si>
  <si>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</si>
  <si>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</si>
  <si>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</si>
  <si>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</si>
  <si>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</si>
  <si>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</si>
  <si>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</si>
  <si>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</si>
  <si>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</si>
  <si>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</si>
  <si>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</si>
  <si>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</si>
  <si>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</si>
  <si>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</si>
  <si>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</si>
  <si>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</si>
  <si>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</si>
  <si>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</si>
  <si>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</si>
  <si>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</si>
  <si>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</si>
  <si>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府中町</t>
  </si>
  <si>
    <t>法適用</t>
  </si>
  <si>
    <t>下水道事業</t>
  </si>
  <si>
    <t>公共下水道</t>
  </si>
  <si>
    <t>Ba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</si>
  <si>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</si>
  <si>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</si>
  <si>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</si>
  <si>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</si>
  <si>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</si>
  <si>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</si>
  <si>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</si>
  <si>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</si>
  <si>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</si>
  <si>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</si>
  <si>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</si>
  <si>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</si>
  <si>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</si>
  <si>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建設改良費等に充てられた企業債残高が多いといった特徴があり、償還が進むことによる改善が見込まれる。
　令和７年度末には事業計画区域の整備をほぼ完了し、下水道処理人口普及率について概ね100％を達成する予定であることから、供用開始区域拡大と水洗化率向上を進めるとともに、継続して効率化を図ることで、経営の健全性・効率性の向上を進めることとする。
　また、整備について概ね完了した後については、府中町下水道ストックマネジメント計画に基づく調査の実施、施設の更新及び老朽化対策へと事業の主体を移行していくこととする。</t>
    <phoneticPr fontId="4"/>
  </si>
  <si>
    <t>①有形固定資産減価償却率
　令和元年度から公営企業会計へ移行したため、減価償却の実績が低い値となっている。
③管渠改善率
　前年度より低下しているものの、類似団体平均より高い数値となっている。
　雨水施設については、町内にある４か所のポンプ場の内１か所は平成23年に改築済みであり、残りのポンプ場施設及び雨水管渠については、平成28年度に国に提出した府中町下水道ストックマネジメント計画に基づいて改築事業を実施し、長寿命化を図っていく予定である。
　汚水施設については、令和７年度末に概ねの整備が完了する見込みであり、今後は汚水管渠のテレビカメラ調査等の結果に基づき、順次改築・更新を図っていく予定である。</t>
    <phoneticPr fontId="4"/>
  </si>
  <si>
    <t>①経常収支比率
　100％を上回り、前年度より上昇しているものの、全国平均及び類似団体平均を下回っている。今後も効率化を図り、健全経営に努める必要がある。
②累積欠損金比率
　欠損金が発生していないため、０％である。
③流動比率
　全国平均及び類似団体平均を大幅に下回っている。なお、短期債務には建設改良費等に充てられた企業債も含まれている。
④企業債残高対事業規模比率
　全国平均及び類似団体平均に比して高い水準にあるものの、前年度から低下しており、今後も企業債残高は減少していく見通しである。
⑤経費回収率
　前年度から低下しており、全国平均及び類似団体平均に比しても低い値となっている。今後は経年による管路補修・維持管理コストも増加してくることから、計画的な管理運営に努める必要がある。
⑥汚水処理原価
　前年度から上昇し、全国平均及び類似団体平均と比べても依然として高い値を示している。今後は節水化等により有収水量が減少する可能性もあるため、動向を注視していく必要性がある。
⑧水洗化率
　全国平均及び類似団体平均と比べて下回っているものの、前年度から上昇しており、着実に向上しているところである。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</si>
</sst>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0.11</c:v>
                </c:pt>
                <c:pt idx="2">
                  <c:v>7.0000000000000007E-2</c:v>
                </c:pt>
                <c:pt idx="3">
                  <c:v>0.44</c:v>
                </c:pt>
                <c:pt idx="4">
                  <c:v>0.15</c:v>
                </c:pt>
              </c:numCache>
            </c:numRef>
          </c:val>
          <c:extLst>
            <c:ext xmlns:c16="http://schemas.microsoft.com/office/drawing/2014/chart" uri="{C3380CC4-5D6E-409C-BE32-E72D297353CC}">
              <c16:uniqueId val="{00000000-EAEB-47D8-973D-A0C7FAC4DD0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0.06</c:v>
                </c:pt>
                <c:pt idx="2">
                  <c:v>0.02</c:v>
                </c:pt>
                <c:pt idx="3">
                  <c:v>0.11</c:v>
                </c:pt>
                <c:pt idx="4">
                  <c:v>0.04</c:v>
                </c:pt>
              </c:numCache>
            </c:numRef>
          </c:val>
          <c:smooth val="0"/>
          <c:extLst>
            <c:ext xmlns:c16="http://schemas.microsoft.com/office/drawing/2014/chart" uri="{C3380CC4-5D6E-409C-BE32-E72D297353CC}">
              <c16:uniqueId val="{00000001-EAEB-47D8-973D-A0C7FAC4DD0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C3-497C-81D2-CA92874276B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1C3-497C-81D2-CA92874276B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92.51</c:v>
                </c:pt>
                <c:pt idx="2">
                  <c:v>92.92</c:v>
                </c:pt>
                <c:pt idx="3">
                  <c:v>95.04</c:v>
                </c:pt>
                <c:pt idx="4">
                  <c:v>95.64</c:v>
                </c:pt>
              </c:numCache>
            </c:numRef>
          </c:val>
          <c:extLst>
            <c:ext xmlns:c16="http://schemas.microsoft.com/office/drawing/2014/chart" uri="{C3380CC4-5D6E-409C-BE32-E72D297353CC}">
              <c16:uniqueId val="{00000000-EE4D-4D6A-BBCA-B01495104C5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96.8</c:v>
                </c:pt>
                <c:pt idx="2">
                  <c:v>97.53</c:v>
                </c:pt>
                <c:pt idx="3">
                  <c:v>98.14</c:v>
                </c:pt>
                <c:pt idx="4">
                  <c:v>98.08</c:v>
                </c:pt>
              </c:numCache>
            </c:numRef>
          </c:val>
          <c:smooth val="0"/>
          <c:extLst>
            <c:ext xmlns:c16="http://schemas.microsoft.com/office/drawing/2014/chart" uri="{C3380CC4-5D6E-409C-BE32-E72D297353CC}">
              <c16:uniqueId val="{00000001-EE4D-4D6A-BBCA-B01495104C5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101.04</c:v>
                </c:pt>
                <c:pt idx="2">
                  <c:v>101.8</c:v>
                </c:pt>
                <c:pt idx="3">
                  <c:v>99.66</c:v>
                </c:pt>
                <c:pt idx="4">
                  <c:v>100.13</c:v>
                </c:pt>
              </c:numCache>
            </c:numRef>
          </c:val>
          <c:extLst>
            <c:ext xmlns:c16="http://schemas.microsoft.com/office/drawing/2014/chart" uri="{C3380CC4-5D6E-409C-BE32-E72D297353CC}">
              <c16:uniqueId val="{00000000-5D9A-4DF9-9076-8A2464ED0D7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104.85</c:v>
                </c:pt>
                <c:pt idx="2">
                  <c:v>107.21</c:v>
                </c:pt>
                <c:pt idx="3">
                  <c:v>108.18</c:v>
                </c:pt>
                <c:pt idx="4">
                  <c:v>105.76</c:v>
                </c:pt>
              </c:numCache>
            </c:numRef>
          </c:val>
          <c:smooth val="0"/>
          <c:extLst>
            <c:ext xmlns:c16="http://schemas.microsoft.com/office/drawing/2014/chart" uri="{C3380CC4-5D6E-409C-BE32-E72D297353CC}">
              <c16:uniqueId val="{00000001-5D9A-4DF9-9076-8A2464ED0D7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3.39</c:v>
                </c:pt>
                <c:pt idx="2">
                  <c:v>6.64</c:v>
                </c:pt>
                <c:pt idx="3">
                  <c:v>9.61</c:v>
                </c:pt>
                <c:pt idx="4">
                  <c:v>12.59</c:v>
                </c:pt>
              </c:numCache>
            </c:numRef>
          </c:val>
          <c:extLst>
            <c:ext xmlns:c16="http://schemas.microsoft.com/office/drawing/2014/chart" uri="{C3380CC4-5D6E-409C-BE32-E72D297353CC}">
              <c16:uniqueId val="{00000000-8496-4490-8756-D3CE3B11974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14.72</c:v>
                </c:pt>
                <c:pt idx="2">
                  <c:v>11.11</c:v>
                </c:pt>
                <c:pt idx="3">
                  <c:v>23.49</c:v>
                </c:pt>
                <c:pt idx="4">
                  <c:v>26.35</c:v>
                </c:pt>
              </c:numCache>
            </c:numRef>
          </c:val>
          <c:smooth val="0"/>
          <c:extLst>
            <c:ext xmlns:c16="http://schemas.microsoft.com/office/drawing/2014/chart" uri="{C3380CC4-5D6E-409C-BE32-E72D297353CC}">
              <c16:uniqueId val="{00000001-8496-4490-8756-D3CE3B11974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formatCode="#,##0.00;&quot;△&quot;#,##0.00;&quot;-&quot;">
                  <c:v>0.44</c:v>
                </c:pt>
                <c:pt idx="4" formatCode="#,##0.00;&quot;△&quot;#,##0.00;&quot;-&quot;">
                  <c:v>0.61</c:v>
                </c:pt>
              </c:numCache>
            </c:numRef>
          </c:val>
          <c:extLst>
            <c:ext xmlns:c16="http://schemas.microsoft.com/office/drawing/2014/chart" uri="{C3380CC4-5D6E-409C-BE32-E72D297353CC}">
              <c16:uniqueId val="{00000000-54F1-48FC-A824-5A9A6DF32B6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1.01</c:v>
                </c:pt>
                <c:pt idx="2">
                  <c:v>1.6</c:v>
                </c:pt>
                <c:pt idx="3">
                  <c:v>8.67</c:v>
                </c:pt>
                <c:pt idx="4">
                  <c:v>14.22</c:v>
                </c:pt>
              </c:numCache>
            </c:numRef>
          </c:val>
          <c:smooth val="0"/>
          <c:extLst>
            <c:ext xmlns:c16="http://schemas.microsoft.com/office/drawing/2014/chart" uri="{C3380CC4-5D6E-409C-BE32-E72D297353CC}">
              <c16:uniqueId val="{00000001-54F1-48FC-A824-5A9A6DF32B6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D25-454B-88CE-967A0551430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formatCode="#,##0.00;&quot;△&quot;#,##0.00;&quot;-&quot;">
                  <c:v>1.31</c:v>
                </c:pt>
                <c:pt idx="3" formatCode="#,##0.00;&quot;△&quot;#,##0.00;&quot;-&quot;">
                  <c:v>3.66</c:v>
                </c:pt>
                <c:pt idx="4" formatCode="#,##0.00;&quot;△&quot;#,##0.00;&quot;-&quot;">
                  <c:v>5.65</c:v>
                </c:pt>
              </c:numCache>
            </c:numRef>
          </c:val>
          <c:smooth val="0"/>
          <c:extLst>
            <c:ext xmlns:c16="http://schemas.microsoft.com/office/drawing/2014/chart" uri="{C3380CC4-5D6E-409C-BE32-E72D297353CC}">
              <c16:uniqueId val="{00000001-1D25-454B-88CE-967A0551430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28.4</c:v>
                </c:pt>
                <c:pt idx="2">
                  <c:v>38.14</c:v>
                </c:pt>
                <c:pt idx="3">
                  <c:v>39.31</c:v>
                </c:pt>
                <c:pt idx="4">
                  <c:v>29.12</c:v>
                </c:pt>
              </c:numCache>
            </c:numRef>
          </c:val>
          <c:extLst>
            <c:ext xmlns:c16="http://schemas.microsoft.com/office/drawing/2014/chart" uri="{C3380CC4-5D6E-409C-BE32-E72D297353CC}">
              <c16:uniqueId val="{00000000-9C9F-4959-AACF-639E2A2CEF9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53.32</c:v>
                </c:pt>
                <c:pt idx="2">
                  <c:v>78.55</c:v>
                </c:pt>
                <c:pt idx="3">
                  <c:v>105.97</c:v>
                </c:pt>
                <c:pt idx="4">
                  <c:v>132.56</c:v>
                </c:pt>
              </c:numCache>
            </c:numRef>
          </c:val>
          <c:smooth val="0"/>
          <c:extLst>
            <c:ext xmlns:c16="http://schemas.microsoft.com/office/drawing/2014/chart" uri="{C3380CC4-5D6E-409C-BE32-E72D297353CC}">
              <c16:uniqueId val="{00000001-9C9F-4959-AACF-639E2A2CEF9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947.51</c:v>
                </c:pt>
                <c:pt idx="2">
                  <c:v>874.99</c:v>
                </c:pt>
                <c:pt idx="3">
                  <c:v>1341.12</c:v>
                </c:pt>
                <c:pt idx="4">
                  <c:v>1320.49</c:v>
                </c:pt>
              </c:numCache>
            </c:numRef>
          </c:val>
          <c:extLst>
            <c:ext xmlns:c16="http://schemas.microsoft.com/office/drawing/2014/chart" uri="{C3380CC4-5D6E-409C-BE32-E72D297353CC}">
              <c16:uniqueId val="{00000000-877F-4BCE-B689-EA24BB3AC03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719.63</c:v>
                </c:pt>
                <c:pt idx="2">
                  <c:v>479.51</c:v>
                </c:pt>
                <c:pt idx="3">
                  <c:v>498.02</c:v>
                </c:pt>
                <c:pt idx="4">
                  <c:v>462.53</c:v>
                </c:pt>
              </c:numCache>
            </c:numRef>
          </c:val>
          <c:smooth val="0"/>
          <c:extLst>
            <c:ext xmlns:c16="http://schemas.microsoft.com/office/drawing/2014/chart" uri="{C3380CC4-5D6E-409C-BE32-E72D297353CC}">
              <c16:uniqueId val="{00000001-877F-4BCE-B689-EA24BB3AC03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93.9</c:v>
                </c:pt>
                <c:pt idx="2">
                  <c:v>90.18</c:v>
                </c:pt>
                <c:pt idx="3">
                  <c:v>90.88</c:v>
                </c:pt>
                <c:pt idx="4">
                  <c:v>86.65</c:v>
                </c:pt>
              </c:numCache>
            </c:numRef>
          </c:val>
          <c:extLst>
            <c:ext xmlns:c16="http://schemas.microsoft.com/office/drawing/2014/chart" uri="{C3380CC4-5D6E-409C-BE32-E72D297353CC}">
              <c16:uniqueId val="{00000000-8A1D-4CB3-857A-5A00EE172B9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97.9</c:v>
                </c:pt>
                <c:pt idx="2">
                  <c:v>97.75</c:v>
                </c:pt>
                <c:pt idx="3">
                  <c:v>98.23</c:v>
                </c:pt>
                <c:pt idx="4">
                  <c:v>94.99</c:v>
                </c:pt>
              </c:numCache>
            </c:numRef>
          </c:val>
          <c:smooth val="0"/>
          <c:extLst>
            <c:ext xmlns:c16="http://schemas.microsoft.com/office/drawing/2014/chart" uri="{C3380CC4-5D6E-409C-BE32-E72D297353CC}">
              <c16:uniqueId val="{00000001-8A1D-4CB3-857A-5A00EE172B9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141.72</c:v>
                </c:pt>
                <c:pt idx="2">
                  <c:v>146.91</c:v>
                </c:pt>
                <c:pt idx="3">
                  <c:v>144.80000000000001</c:v>
                </c:pt>
                <c:pt idx="4">
                  <c:v>149.4</c:v>
                </c:pt>
              </c:numCache>
            </c:numRef>
          </c:val>
          <c:extLst>
            <c:ext xmlns:c16="http://schemas.microsoft.com/office/drawing/2014/chart" uri="{C3380CC4-5D6E-409C-BE32-E72D297353CC}">
              <c16:uniqueId val="{00000000-661B-4A13-AE2B-2E51B632A1F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112.77</c:v>
                </c:pt>
                <c:pt idx="2">
                  <c:v>105.3</c:v>
                </c:pt>
                <c:pt idx="3">
                  <c:v>100.56</c:v>
                </c:pt>
                <c:pt idx="4">
                  <c:v>101.01</c:v>
                </c:pt>
              </c:numCache>
            </c:numRef>
          </c:val>
          <c:smooth val="0"/>
          <c:extLst>
            <c:ext xmlns:c16="http://schemas.microsoft.com/office/drawing/2014/chart" uri="{C3380CC4-5D6E-409C-BE32-E72D297353CC}">
              <c16:uniqueId val="{00000001-661B-4A13-AE2B-2E51B632A1F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広島県　府中町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Ba</v>
      </c>
      <c r="X8" s="40"/>
      <c r="Y8" s="40"/>
      <c r="Z8" s="40"/>
      <c r="AA8" s="40"/>
      <c r="AB8" s="40"/>
      <c r="AC8" s="40"/>
      <c r="AD8" s="41" t="str">
        <f>データ!$M$6</f>
        <v>非設置</v>
      </c>
      <c r="AE8" s="41"/>
      <c r="AF8" s="41"/>
      <c r="AG8" s="41"/>
      <c r="AH8" s="41"/>
      <c r="AI8" s="41"/>
      <c r="AJ8" s="41"/>
      <c r="AK8" s="3"/>
      <c r="AL8" s="42">
        <f>データ!S6</f>
        <v>52891</v>
      </c>
      <c r="AM8" s="42"/>
      <c r="AN8" s="42"/>
      <c r="AO8" s="42"/>
      <c r="AP8" s="42"/>
      <c r="AQ8" s="42"/>
      <c r="AR8" s="42"/>
      <c r="AS8" s="42"/>
      <c r="AT8" s="35">
        <f>データ!T6</f>
        <v>10.41</v>
      </c>
      <c r="AU8" s="35"/>
      <c r="AV8" s="35"/>
      <c r="AW8" s="35"/>
      <c r="AX8" s="35"/>
      <c r="AY8" s="35"/>
      <c r="AZ8" s="35"/>
      <c r="BA8" s="35"/>
      <c r="BB8" s="35">
        <f>データ!U6</f>
        <v>5080.79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62.56</v>
      </c>
      <c r="J10" s="35"/>
      <c r="K10" s="35"/>
      <c r="L10" s="35"/>
      <c r="M10" s="35"/>
      <c r="N10" s="35"/>
      <c r="O10" s="35"/>
      <c r="P10" s="35">
        <f>データ!P6</f>
        <v>98.88</v>
      </c>
      <c r="Q10" s="35"/>
      <c r="R10" s="35"/>
      <c r="S10" s="35"/>
      <c r="T10" s="35"/>
      <c r="U10" s="35"/>
      <c r="V10" s="35"/>
      <c r="W10" s="35">
        <f>データ!Q6</f>
        <v>100</v>
      </c>
      <c r="X10" s="35"/>
      <c r="Y10" s="35"/>
      <c r="Z10" s="35"/>
      <c r="AA10" s="35"/>
      <c r="AB10" s="35"/>
      <c r="AC10" s="35"/>
      <c r="AD10" s="42">
        <f>データ!R6</f>
        <v>2260</v>
      </c>
      <c r="AE10" s="42"/>
      <c r="AF10" s="42"/>
      <c r="AG10" s="42"/>
      <c r="AH10" s="42"/>
      <c r="AI10" s="42"/>
      <c r="AJ10" s="42"/>
      <c r="AK10" s="2"/>
      <c r="AL10" s="42">
        <f>データ!V6</f>
        <v>52226</v>
      </c>
      <c r="AM10" s="42"/>
      <c r="AN10" s="42"/>
      <c r="AO10" s="42"/>
      <c r="AP10" s="42"/>
      <c r="AQ10" s="42"/>
      <c r="AR10" s="42"/>
      <c r="AS10" s="42"/>
      <c r="AT10" s="35">
        <f>データ!W6</f>
        <v>5.15</v>
      </c>
      <c r="AU10" s="35"/>
      <c r="AV10" s="35"/>
      <c r="AW10" s="35"/>
      <c r="AX10" s="35"/>
      <c r="AY10" s="35"/>
      <c r="AZ10" s="35"/>
      <c r="BA10" s="35"/>
      <c r="BB10" s="35">
        <f>データ!X6</f>
        <v>10140.969999999999</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7" t="s">
        <v>115</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7"/>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7"/>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7"/>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7"/>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7"/>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7"/>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7"/>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7"/>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7"/>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7"/>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7"/>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7"/>
      <c r="BM59" s="65"/>
      <c r="BN59" s="65"/>
      <c r="BO59" s="65"/>
      <c r="BP59" s="65"/>
      <c r="BQ59" s="65"/>
      <c r="BR59" s="65"/>
      <c r="BS59" s="65"/>
      <c r="BT59" s="65"/>
      <c r="BU59" s="65"/>
      <c r="BV59" s="65"/>
      <c r="BW59" s="65"/>
      <c r="BX59" s="65"/>
      <c r="BY59" s="65"/>
      <c r="BZ59" s="66"/>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7"/>
      <c r="BM60" s="65"/>
      <c r="BN60" s="65"/>
      <c r="BO60" s="65"/>
      <c r="BP60" s="65"/>
      <c r="BQ60" s="65"/>
      <c r="BR60" s="65"/>
      <c r="BS60" s="65"/>
      <c r="BT60" s="65"/>
      <c r="BU60" s="65"/>
      <c r="BV60" s="65"/>
      <c r="BW60" s="65"/>
      <c r="BX60" s="65"/>
      <c r="BY60" s="65"/>
      <c r="BZ60" s="66"/>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7"/>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7"/>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7"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7"/>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7"/>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7"/>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7"/>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7"/>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7"/>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7"/>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7"/>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7"/>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7"/>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7"/>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7"/>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7"/>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7"/>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7"/>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PDXPV7J1jyhOhCY9w8JXU3E4E4S+/Ugll+Mpvo5Xgq1Fls1YiCAviH0a7mI7iM6IjHhvNxwavkT1PyGo+DYMqA==" saltValue="eVcDSNfzXLpcB2F3nWOy9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343021</v>
      </c>
      <c r="D6" s="19">
        <f t="shared" si="3"/>
        <v>46</v>
      </c>
      <c r="E6" s="19">
        <f t="shared" si="3"/>
        <v>17</v>
      </c>
      <c r="F6" s="19">
        <f t="shared" si="3"/>
        <v>1</v>
      </c>
      <c r="G6" s="19">
        <f t="shared" si="3"/>
        <v>0</v>
      </c>
      <c r="H6" s="19" t="str">
        <f t="shared" si="3"/>
        <v>広島県　府中町</v>
      </c>
      <c r="I6" s="19" t="str">
        <f t="shared" si="3"/>
        <v>法適用</v>
      </c>
      <c r="J6" s="19" t="str">
        <f t="shared" si="3"/>
        <v>下水道事業</v>
      </c>
      <c r="K6" s="19" t="str">
        <f t="shared" si="3"/>
        <v>公共下水道</v>
      </c>
      <c r="L6" s="19" t="str">
        <f t="shared" si="3"/>
        <v>Ba</v>
      </c>
      <c r="M6" s="19" t="str">
        <f t="shared" si="3"/>
        <v>非設置</v>
      </c>
      <c r="N6" s="20" t="str">
        <f t="shared" si="3"/>
        <v>-</v>
      </c>
      <c r="O6" s="20">
        <f t="shared" si="3"/>
        <v>62.56</v>
      </c>
      <c r="P6" s="20">
        <f t="shared" si="3"/>
        <v>98.88</v>
      </c>
      <c r="Q6" s="20">
        <f t="shared" si="3"/>
        <v>100</v>
      </c>
      <c r="R6" s="20">
        <f t="shared" si="3"/>
        <v>2260</v>
      </c>
      <c r="S6" s="20">
        <f t="shared" si="3"/>
        <v>52891</v>
      </c>
      <c r="T6" s="20">
        <f t="shared" si="3"/>
        <v>10.41</v>
      </c>
      <c r="U6" s="20">
        <f t="shared" si="3"/>
        <v>5080.79</v>
      </c>
      <c r="V6" s="20">
        <f t="shared" si="3"/>
        <v>52226</v>
      </c>
      <c r="W6" s="20">
        <f t="shared" si="3"/>
        <v>5.15</v>
      </c>
      <c r="X6" s="20">
        <f t="shared" si="3"/>
        <v>10140.969999999999</v>
      </c>
      <c r="Y6" s="21" t="str">
        <f>IF(Y7="",NA(),Y7)</f>
        <v>-</v>
      </c>
      <c r="Z6" s="21">
        <f t="shared" ref="Z6:AH6" si="4">IF(Z7="",NA(),Z7)</f>
        <v>101.04</v>
      </c>
      <c r="AA6" s="21">
        <f t="shared" si="4"/>
        <v>101.8</v>
      </c>
      <c r="AB6" s="21">
        <f t="shared" si="4"/>
        <v>99.66</v>
      </c>
      <c r="AC6" s="21">
        <f t="shared" si="4"/>
        <v>100.13</v>
      </c>
      <c r="AD6" s="21" t="str">
        <f t="shared" si="4"/>
        <v>-</v>
      </c>
      <c r="AE6" s="21">
        <f t="shared" si="4"/>
        <v>104.85</v>
      </c>
      <c r="AF6" s="21">
        <f t="shared" si="4"/>
        <v>107.21</v>
      </c>
      <c r="AG6" s="21">
        <f t="shared" si="4"/>
        <v>108.18</v>
      </c>
      <c r="AH6" s="21">
        <f t="shared" si="4"/>
        <v>105.76</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0">
        <f t="shared" si="5"/>
        <v>0</v>
      </c>
      <c r="AQ6" s="21">
        <f t="shared" si="5"/>
        <v>1.31</v>
      </c>
      <c r="AR6" s="21">
        <f t="shared" si="5"/>
        <v>3.66</v>
      </c>
      <c r="AS6" s="21">
        <f t="shared" si="5"/>
        <v>5.65</v>
      </c>
      <c r="AT6" s="20" t="str">
        <f>IF(AT7="","",IF(AT7="-","【-】","【"&amp;SUBSTITUTE(TEXT(AT7,"#,##0.00"),"-","△")&amp;"】"))</f>
        <v>【3.15】</v>
      </c>
      <c r="AU6" s="21" t="str">
        <f>IF(AU7="",NA(),AU7)</f>
        <v>-</v>
      </c>
      <c r="AV6" s="21">
        <f t="shared" ref="AV6:BD6" si="6">IF(AV7="",NA(),AV7)</f>
        <v>28.4</v>
      </c>
      <c r="AW6" s="21">
        <f t="shared" si="6"/>
        <v>38.14</v>
      </c>
      <c r="AX6" s="21">
        <f t="shared" si="6"/>
        <v>39.31</v>
      </c>
      <c r="AY6" s="21">
        <f t="shared" si="6"/>
        <v>29.12</v>
      </c>
      <c r="AZ6" s="21" t="str">
        <f t="shared" si="6"/>
        <v>-</v>
      </c>
      <c r="BA6" s="21">
        <f t="shared" si="6"/>
        <v>53.32</v>
      </c>
      <c r="BB6" s="21">
        <f t="shared" si="6"/>
        <v>78.55</v>
      </c>
      <c r="BC6" s="21">
        <f t="shared" si="6"/>
        <v>105.97</v>
      </c>
      <c r="BD6" s="21">
        <f t="shared" si="6"/>
        <v>132.56</v>
      </c>
      <c r="BE6" s="20" t="str">
        <f>IF(BE7="","",IF(BE7="-","【-】","【"&amp;SUBSTITUTE(TEXT(BE7,"#,##0.00"),"-","△")&amp;"】"))</f>
        <v>【73.44】</v>
      </c>
      <c r="BF6" s="21" t="str">
        <f>IF(BF7="",NA(),BF7)</f>
        <v>-</v>
      </c>
      <c r="BG6" s="21">
        <f t="shared" ref="BG6:BO6" si="7">IF(BG7="",NA(),BG7)</f>
        <v>947.51</v>
      </c>
      <c r="BH6" s="21">
        <f t="shared" si="7"/>
        <v>874.99</v>
      </c>
      <c r="BI6" s="21">
        <f t="shared" si="7"/>
        <v>1341.12</v>
      </c>
      <c r="BJ6" s="21">
        <f t="shared" si="7"/>
        <v>1320.49</v>
      </c>
      <c r="BK6" s="21" t="str">
        <f t="shared" si="7"/>
        <v>-</v>
      </c>
      <c r="BL6" s="21">
        <f t="shared" si="7"/>
        <v>719.63</v>
      </c>
      <c r="BM6" s="21">
        <f t="shared" si="7"/>
        <v>479.51</v>
      </c>
      <c r="BN6" s="21">
        <f t="shared" si="7"/>
        <v>498.02</v>
      </c>
      <c r="BO6" s="21">
        <f t="shared" si="7"/>
        <v>462.53</v>
      </c>
      <c r="BP6" s="20" t="str">
        <f>IF(BP7="","",IF(BP7="-","【-】","【"&amp;SUBSTITUTE(TEXT(BP7,"#,##0.00"),"-","△")&amp;"】"))</f>
        <v>【652.82】</v>
      </c>
      <c r="BQ6" s="21" t="str">
        <f>IF(BQ7="",NA(),BQ7)</f>
        <v>-</v>
      </c>
      <c r="BR6" s="21">
        <f t="shared" ref="BR6:BZ6" si="8">IF(BR7="",NA(),BR7)</f>
        <v>93.9</v>
      </c>
      <c r="BS6" s="21">
        <f t="shared" si="8"/>
        <v>90.18</v>
      </c>
      <c r="BT6" s="21">
        <f t="shared" si="8"/>
        <v>90.88</v>
      </c>
      <c r="BU6" s="21">
        <f t="shared" si="8"/>
        <v>86.65</v>
      </c>
      <c r="BV6" s="21" t="str">
        <f t="shared" si="8"/>
        <v>-</v>
      </c>
      <c r="BW6" s="21">
        <f t="shared" si="8"/>
        <v>97.9</v>
      </c>
      <c r="BX6" s="21">
        <f t="shared" si="8"/>
        <v>97.75</v>
      </c>
      <c r="BY6" s="21">
        <f t="shared" si="8"/>
        <v>98.23</v>
      </c>
      <c r="BZ6" s="21">
        <f t="shared" si="8"/>
        <v>94.99</v>
      </c>
      <c r="CA6" s="20" t="str">
        <f>IF(CA7="","",IF(CA7="-","【-】","【"&amp;SUBSTITUTE(TEXT(CA7,"#,##0.00"),"-","△")&amp;"】"))</f>
        <v>【97.61】</v>
      </c>
      <c r="CB6" s="21" t="str">
        <f>IF(CB7="",NA(),CB7)</f>
        <v>-</v>
      </c>
      <c r="CC6" s="21">
        <f t="shared" ref="CC6:CK6" si="9">IF(CC7="",NA(),CC7)</f>
        <v>141.72</v>
      </c>
      <c r="CD6" s="21">
        <f t="shared" si="9"/>
        <v>146.91</v>
      </c>
      <c r="CE6" s="21">
        <f t="shared" si="9"/>
        <v>144.80000000000001</v>
      </c>
      <c r="CF6" s="21">
        <f t="shared" si="9"/>
        <v>149.4</v>
      </c>
      <c r="CG6" s="21" t="str">
        <f t="shared" si="9"/>
        <v>-</v>
      </c>
      <c r="CH6" s="21">
        <f t="shared" si="9"/>
        <v>112.77</v>
      </c>
      <c r="CI6" s="21">
        <f t="shared" si="9"/>
        <v>105.3</v>
      </c>
      <c r="CJ6" s="21">
        <f t="shared" si="9"/>
        <v>100.56</v>
      </c>
      <c r="CK6" s="21">
        <f t="shared" si="9"/>
        <v>101.01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t="str">
        <f t="shared" si="10"/>
        <v>-</v>
      </c>
      <c r="CV6" s="21" t="str">
        <f t="shared" si="10"/>
        <v>-</v>
      </c>
      <c r="CW6" s="20" t="str">
        <f>IF(CW7="","",IF(CW7="-","【-】","【"&amp;SUBSTITUTE(TEXT(CW7,"#,##0.00"),"-","△")&amp;"】"))</f>
        <v>【59.10】</v>
      </c>
      <c r="CX6" s="21" t="str">
        <f>IF(CX7="",NA(),CX7)</f>
        <v>-</v>
      </c>
      <c r="CY6" s="21">
        <f t="shared" ref="CY6:DG6" si="11">IF(CY7="",NA(),CY7)</f>
        <v>92.51</v>
      </c>
      <c r="CZ6" s="21">
        <f t="shared" si="11"/>
        <v>92.92</v>
      </c>
      <c r="DA6" s="21">
        <f t="shared" si="11"/>
        <v>95.04</v>
      </c>
      <c r="DB6" s="21">
        <f t="shared" si="11"/>
        <v>95.64</v>
      </c>
      <c r="DC6" s="21" t="str">
        <f t="shared" si="11"/>
        <v>-</v>
      </c>
      <c r="DD6" s="21">
        <f t="shared" si="11"/>
        <v>96.8</v>
      </c>
      <c r="DE6" s="21">
        <f t="shared" si="11"/>
        <v>97.53</v>
      </c>
      <c r="DF6" s="21">
        <f t="shared" si="11"/>
        <v>98.14</v>
      </c>
      <c r="DG6" s="21">
        <f t="shared" si="11"/>
        <v>98.08</v>
      </c>
      <c r="DH6" s="20" t="str">
        <f>IF(DH7="","",IF(DH7="-","【-】","【"&amp;SUBSTITUTE(TEXT(DH7,"#,##0.00"),"-","△")&amp;"】"))</f>
        <v>【95.82】</v>
      </c>
      <c r="DI6" s="21" t="str">
        <f>IF(DI7="",NA(),DI7)</f>
        <v>-</v>
      </c>
      <c r="DJ6" s="21">
        <f t="shared" ref="DJ6:DR6" si="12">IF(DJ7="",NA(),DJ7)</f>
        <v>3.39</v>
      </c>
      <c r="DK6" s="21">
        <f t="shared" si="12"/>
        <v>6.64</v>
      </c>
      <c r="DL6" s="21">
        <f t="shared" si="12"/>
        <v>9.61</v>
      </c>
      <c r="DM6" s="21">
        <f t="shared" si="12"/>
        <v>12.59</v>
      </c>
      <c r="DN6" s="21" t="str">
        <f t="shared" si="12"/>
        <v>-</v>
      </c>
      <c r="DO6" s="21">
        <f t="shared" si="12"/>
        <v>14.72</v>
      </c>
      <c r="DP6" s="21">
        <f t="shared" si="12"/>
        <v>11.11</v>
      </c>
      <c r="DQ6" s="21">
        <f t="shared" si="12"/>
        <v>23.49</v>
      </c>
      <c r="DR6" s="21">
        <f t="shared" si="12"/>
        <v>26.35</v>
      </c>
      <c r="DS6" s="20" t="str">
        <f>IF(DS7="","",IF(DS7="-","【-】","【"&amp;SUBSTITUTE(TEXT(DS7,"#,##0.00"),"-","△")&amp;"】"))</f>
        <v>【39.74】</v>
      </c>
      <c r="DT6" s="21" t="str">
        <f>IF(DT7="",NA(),DT7)</f>
        <v>-</v>
      </c>
      <c r="DU6" s="20">
        <f t="shared" ref="DU6:EC6" si="13">IF(DU7="",NA(),DU7)</f>
        <v>0</v>
      </c>
      <c r="DV6" s="20">
        <f t="shared" si="13"/>
        <v>0</v>
      </c>
      <c r="DW6" s="21">
        <f t="shared" si="13"/>
        <v>0.44</v>
      </c>
      <c r="DX6" s="21">
        <f t="shared" si="13"/>
        <v>0.61</v>
      </c>
      <c r="DY6" s="21" t="str">
        <f t="shared" si="13"/>
        <v>-</v>
      </c>
      <c r="DZ6" s="21">
        <f t="shared" si="13"/>
        <v>1.01</v>
      </c>
      <c r="EA6" s="21">
        <f t="shared" si="13"/>
        <v>1.6</v>
      </c>
      <c r="EB6" s="21">
        <f t="shared" si="13"/>
        <v>8.67</v>
      </c>
      <c r="EC6" s="21">
        <f t="shared" si="13"/>
        <v>14.22</v>
      </c>
      <c r="ED6" s="20" t="str">
        <f>IF(ED7="","",IF(ED7="-","【-】","【"&amp;SUBSTITUTE(TEXT(ED7,"#,##0.00"),"-","△")&amp;"】"))</f>
        <v>【7.62】</v>
      </c>
      <c r="EE6" s="21" t="str">
        <f>IF(EE7="",NA(),EE7)</f>
        <v>-</v>
      </c>
      <c r="EF6" s="21">
        <f t="shared" ref="EF6:EN6" si="14">IF(EF7="",NA(),EF7)</f>
        <v>0.11</v>
      </c>
      <c r="EG6" s="21">
        <f t="shared" si="14"/>
        <v>7.0000000000000007E-2</v>
      </c>
      <c r="EH6" s="21">
        <f t="shared" si="14"/>
        <v>0.44</v>
      </c>
      <c r="EI6" s="21">
        <f t="shared" si="14"/>
        <v>0.15</v>
      </c>
      <c r="EJ6" s="21" t="str">
        <f t="shared" si="14"/>
        <v>-</v>
      </c>
      <c r="EK6" s="21">
        <f t="shared" si="14"/>
        <v>0.06</v>
      </c>
      <c r="EL6" s="21">
        <f t="shared" si="14"/>
        <v>0.02</v>
      </c>
      <c r="EM6" s="21">
        <f t="shared" si="14"/>
        <v>0.11</v>
      </c>
      <c r="EN6" s="21">
        <f t="shared" si="14"/>
        <v>0.04</v>
      </c>
      <c r="EO6" s="20" t="str">
        <f>IF(EO7="","",IF(EO7="-","【-】","【"&amp;SUBSTITUTE(TEXT(EO7,"#,##0.00"),"-","△")&amp;"】"))</f>
        <v>【0.23】</v>
      </c>
    </row>
    <row r="7" spans="1:148" s="22" customFormat="1" x14ac:dyDescent="0.15">
      <c r="A7" s="14"/>
      <c r="B7" s="23">
        <v>2022</v>
      </c>
      <c r="C7" s="23">
        <v>343021</v>
      </c>
      <c r="D7" s="23">
        <v>46</v>
      </c>
      <c r="E7" s="23">
        <v>17</v>
      </c>
      <c r="F7" s="23">
        <v>1</v>
      </c>
      <c r="G7" s="23">
        <v>0</v>
      </c>
      <c r="H7" s="23" t="s">
        <v>96</v>
      </c>
      <c r="I7" s="23" t="s">
        <v>97</v>
      </c>
      <c r="J7" s="23" t="s">
        <v>98</v>
      </c>
      <c r="K7" s="23" t="s">
        <v>99</v>
      </c>
      <c r="L7" s="23" t="s">
        <v>100</v>
      </c>
      <c r="M7" s="23" t="s">
        <v>101</v>
      </c>
      <c r="N7" s="24" t="s">
        <v>102</v>
      </c>
      <c r="O7" s="24">
        <v>62.56</v>
      </c>
      <c r="P7" s="24">
        <v>98.88</v>
      </c>
      <c r="Q7" s="24">
        <v>100</v>
      </c>
      <c r="R7" s="24">
        <v>2260</v>
      </c>
      <c r="S7" s="24">
        <v>52891</v>
      </c>
      <c r="T7" s="24">
        <v>10.41</v>
      </c>
      <c r="U7" s="24">
        <v>5080.79</v>
      </c>
      <c r="V7" s="24">
        <v>52226</v>
      </c>
      <c r="W7" s="24">
        <v>5.15</v>
      </c>
      <c r="X7" s="24">
        <v>10140.969999999999</v>
      </c>
      <c r="Y7" s="24" t="s">
        <v>102</v>
      </c>
      <c r="Z7" s="24">
        <v>101.04</v>
      </c>
      <c r="AA7" s="24">
        <v>101.8</v>
      </c>
      <c r="AB7" s="24">
        <v>99.66</v>
      </c>
      <c r="AC7" s="24">
        <v>100.13</v>
      </c>
      <c r="AD7" s="24" t="s">
        <v>102</v>
      </c>
      <c r="AE7" s="24">
        <v>104.85</v>
      </c>
      <c r="AF7" s="24">
        <v>107.21</v>
      </c>
      <c r="AG7" s="24">
        <v>108.18</v>
      </c>
      <c r="AH7" s="24">
        <v>105.76</v>
      </c>
      <c r="AI7" s="24">
        <v>106.11</v>
      </c>
      <c r="AJ7" s="24" t="s">
        <v>102</v>
      </c>
      <c r="AK7" s="24">
        <v>0</v>
      </c>
      <c r="AL7" s="24">
        <v>0</v>
      </c>
      <c r="AM7" s="24">
        <v>0</v>
      </c>
      <c r="AN7" s="24">
        <v>0</v>
      </c>
      <c r="AO7" s="24" t="s">
        <v>102</v>
      </c>
      <c r="AP7" s="24">
        <v>0</v>
      </c>
      <c r="AQ7" s="24">
        <v>1.31</v>
      </c>
      <c r="AR7" s="24">
        <v>3.66</v>
      </c>
      <c r="AS7" s="24">
        <v>5.65</v>
      </c>
      <c r="AT7" s="24">
        <v>3.15</v>
      </c>
      <c r="AU7" s="24" t="s">
        <v>102</v>
      </c>
      <c r="AV7" s="24">
        <v>28.4</v>
      </c>
      <c r="AW7" s="24">
        <v>38.14</v>
      </c>
      <c r="AX7" s="24">
        <v>39.31</v>
      </c>
      <c r="AY7" s="24">
        <v>29.12</v>
      </c>
      <c r="AZ7" s="24" t="s">
        <v>102</v>
      </c>
      <c r="BA7" s="24">
        <v>53.32</v>
      </c>
      <c r="BB7" s="24">
        <v>78.55</v>
      </c>
      <c r="BC7" s="24">
        <v>105.97</v>
      </c>
      <c r="BD7" s="24">
        <v>132.56</v>
      </c>
      <c r="BE7" s="24">
        <v>73.44</v>
      </c>
      <c r="BF7" s="24" t="s">
        <v>102</v>
      </c>
      <c r="BG7" s="24">
        <v>947.51</v>
      </c>
      <c r="BH7" s="24">
        <v>874.99</v>
      </c>
      <c r="BI7" s="24">
        <v>1341.12</v>
      </c>
      <c r="BJ7" s="24">
        <v>1320.49</v>
      </c>
      <c r="BK7" s="24" t="s">
        <v>102</v>
      </c>
      <c r="BL7" s="24">
        <v>719.63</v>
      </c>
      <c r="BM7" s="24">
        <v>479.51</v>
      </c>
      <c r="BN7" s="24">
        <v>498.02</v>
      </c>
      <c r="BO7" s="24">
        <v>462.53</v>
      </c>
      <c r="BP7" s="24">
        <v>652.82000000000005</v>
      </c>
      <c r="BQ7" s="24" t="s">
        <v>102</v>
      </c>
      <c r="BR7" s="24">
        <v>93.9</v>
      </c>
      <c r="BS7" s="24">
        <v>90.18</v>
      </c>
      <c r="BT7" s="24">
        <v>90.88</v>
      </c>
      <c r="BU7" s="24">
        <v>86.65</v>
      </c>
      <c r="BV7" s="24" t="s">
        <v>102</v>
      </c>
      <c r="BW7" s="24">
        <v>97.9</v>
      </c>
      <c r="BX7" s="24">
        <v>97.75</v>
      </c>
      <c r="BY7" s="24">
        <v>98.23</v>
      </c>
      <c r="BZ7" s="24">
        <v>94.99</v>
      </c>
      <c r="CA7" s="24">
        <v>97.61</v>
      </c>
      <c r="CB7" s="24" t="s">
        <v>102</v>
      </c>
      <c r="CC7" s="24">
        <v>141.72</v>
      </c>
      <c r="CD7" s="24">
        <v>146.91</v>
      </c>
      <c r="CE7" s="24">
        <v>144.80000000000001</v>
      </c>
      <c r="CF7" s="24">
        <v>149.4</v>
      </c>
      <c r="CG7" s="24" t="s">
        <v>102</v>
      </c>
      <c r="CH7" s="24">
        <v>112.77</v>
      </c>
      <c r="CI7" s="24">
        <v>105.3</v>
      </c>
      <c r="CJ7" s="24">
        <v>100.56</v>
      </c>
      <c r="CK7" s="24">
        <v>101.01</v>
      </c>
      <c r="CL7" s="24">
        <v>138.29</v>
      </c>
      <c r="CM7" s="24" t="s">
        <v>102</v>
      </c>
      <c r="CN7" s="24" t="s">
        <v>102</v>
      </c>
      <c r="CO7" s="24" t="s">
        <v>102</v>
      </c>
      <c r="CP7" s="24" t="s">
        <v>102</v>
      </c>
      <c r="CQ7" s="24" t="s">
        <v>102</v>
      </c>
      <c r="CR7" s="24" t="s">
        <v>102</v>
      </c>
      <c r="CS7" s="24" t="s">
        <v>102</v>
      </c>
      <c r="CT7" s="24" t="s">
        <v>102</v>
      </c>
      <c r="CU7" s="24" t="s">
        <v>102</v>
      </c>
      <c r="CV7" s="24" t="s">
        <v>102</v>
      </c>
      <c r="CW7" s="24">
        <v>59.1</v>
      </c>
      <c r="CX7" s="24" t="s">
        <v>102</v>
      </c>
      <c r="CY7" s="24">
        <v>92.51</v>
      </c>
      <c r="CZ7" s="24">
        <v>92.92</v>
      </c>
      <c r="DA7" s="24">
        <v>95.04</v>
      </c>
      <c r="DB7" s="24">
        <v>95.64</v>
      </c>
      <c r="DC7" s="24" t="s">
        <v>102</v>
      </c>
      <c r="DD7" s="24">
        <v>96.8</v>
      </c>
      <c r="DE7" s="24">
        <v>97.53</v>
      </c>
      <c r="DF7" s="24">
        <v>98.14</v>
      </c>
      <c r="DG7" s="24">
        <v>98.08</v>
      </c>
      <c r="DH7" s="24">
        <v>95.82</v>
      </c>
      <c r="DI7" s="24" t="s">
        <v>102</v>
      </c>
      <c r="DJ7" s="24">
        <v>3.39</v>
      </c>
      <c r="DK7" s="24">
        <v>6.64</v>
      </c>
      <c r="DL7" s="24">
        <v>9.61</v>
      </c>
      <c r="DM7" s="24">
        <v>12.59</v>
      </c>
      <c r="DN7" s="24" t="s">
        <v>102</v>
      </c>
      <c r="DO7" s="24">
        <v>14.72</v>
      </c>
      <c r="DP7" s="24">
        <v>11.11</v>
      </c>
      <c r="DQ7" s="24">
        <v>23.49</v>
      </c>
      <c r="DR7" s="24">
        <v>26.35</v>
      </c>
      <c r="DS7" s="24">
        <v>39.74</v>
      </c>
      <c r="DT7" s="24" t="s">
        <v>102</v>
      </c>
      <c r="DU7" s="24">
        <v>0</v>
      </c>
      <c r="DV7" s="24">
        <v>0</v>
      </c>
      <c r="DW7" s="24">
        <v>0.44</v>
      </c>
      <c r="DX7" s="24">
        <v>0.61</v>
      </c>
      <c r="DY7" s="24" t="s">
        <v>102</v>
      </c>
      <c r="DZ7" s="24">
        <v>1.01</v>
      </c>
      <c r="EA7" s="24">
        <v>1.6</v>
      </c>
      <c r="EB7" s="24">
        <v>8.67</v>
      </c>
      <c r="EC7" s="24">
        <v>14.22</v>
      </c>
      <c r="ED7" s="24">
        <v>7.62</v>
      </c>
      <c r="EE7" s="24" t="s">
        <v>102</v>
      </c>
      <c r="EF7" s="24">
        <v>0.11</v>
      </c>
      <c r="EG7" s="24">
        <v>7.0000000000000007E-2</v>
      </c>
      <c r="EH7" s="24">
        <v>0.44</v>
      </c>
      <c r="EI7" s="24">
        <v>0.15</v>
      </c>
      <c r="EJ7" s="24" t="s">
        <v>102</v>
      </c>
      <c r="EK7" s="24">
        <v>0.06</v>
      </c>
      <c r="EL7" s="24">
        <v>0.02</v>
      </c>
      <c r="EM7" s="24">
        <v>0.11</v>
      </c>
      <c r="EN7" s="24">
        <v>0.04</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fuchu</cp:lastModifiedBy>
  <dcterms:created xsi:type="dcterms:W3CDTF">2023-12-12T00:50:30Z</dcterms:created>
  <dcterms:modified xsi:type="dcterms:W3CDTF">2024-01-26T07:55:25Z</dcterms:modified>
  <cp:category/>
</cp:coreProperties>
</file>