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上下水道課\旧・上下水道課\経営比較分析表の策定及び公表\2022（R4）\"/>
    </mc:Choice>
  </mc:AlternateContent>
  <xr:revisionPtr revIDLastSave="0" documentId="13_ncr:1_{AA9C8D29-5437-496F-A039-1A5A88E3F025}" xr6:coauthVersionLast="47" xr6:coauthVersionMax="47" xr10:uidLastSave="{00000000-0000-0000-0000-000000000000}"/>
  <workbookProtection workbookAlgorithmName="SHA-512" workbookHashValue="VZs1ZG1ODlv2ix+iq8in1C/EaYWxtngJA81h/7wYax8ea3xio3u2Sv2VmNrp0vOlsKtUpcKFK+VlB7AKMcBIgw==" workbookSaltValue="vxuOTxb0NWgya+C8h6QLA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<sst xmlns="http://schemas.openxmlformats.org/spreadsheetml/2006/main" count="228" uniqueCount="114">
  <si>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</si>
  <si>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</si>
  <si>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</si>
  <si>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</si>
  <si>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</si>
  <si>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</si>
  <si>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</si>
  <si>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</si>
  <si>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</si>
  <si>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</si>
  <si>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</si>
  <si>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</si>
  <si>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</si>
  <si>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</si>
  <si>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</si>
  <si>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</si>
  <si>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</si>
  <si>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</si>
  <si>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</si>
  <si>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</si>
  <si>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</si>
  <si>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</si>
  <si>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</si>
  <si>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</si>
  <si>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</si>
  <si>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</si>
  <si>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</si>
  <si>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</si>
  <si>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</si>
  <si>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</si>
  <si>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</si>
  <si>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</si>
  <si>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</si>
  <si>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</si>
  <si>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</si>
  <si>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</si>
  <si>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</si>
  <si>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</si>
  <si>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</si>
  <si>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</si>
  <si>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</si>
  <si>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</si>
  <si>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</si>
  <si>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</si>
  <si>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</si>
  <si>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</si>
  <si>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</si>
  <si>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</si>
  <si>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</si>
  <si>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</si>
  <si>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</si>
  <si>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</si>
  <si>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</si>
  <si>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</si>
  <si>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</si>
  <si>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</si>
  <si>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</si>
  <si>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</si>
  <si>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</si>
  <si>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</si>
  <si>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</si>
  <si>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</si>
  <si>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</si>
  <si>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</si>
  <si>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</si>
  <si>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</si>
  <si>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</si>
  <si>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</si>
  <si>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</si>
  <si>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</si>
  <si>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</si>
  <si>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</si>
  <si>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</si>
  <si>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</si>
  <si>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</si>
  <si>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</si>
  <si>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</si>
  <si>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</si>
  <si>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</si>
  <si>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</si>
  <si>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</si>
  <si>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</si>
  <si>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</si>
  <si>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</si>
  <si>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</si>
  <si>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</si>
  <si>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</si>
  <si>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</si>
  <si>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</si>
  <si>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</si>
  <si>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</si>
  <si>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</si>
  <si>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</si>
  <si>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</si>
  <si>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</si>
  <si>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</si>
  <si>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</si>
  <si>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</si>
  <si>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</si>
  <si>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</si>
  <si>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</si>
  <si>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</si>
  <si>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</si>
  <si>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</si>
  <si>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</si>
  <si>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</si>
  <si>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</si>
  <si>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</si>
  <si>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</si>
  <si>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</si>
  <si>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</si>
  <si>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前年に引き続き，比較的安定した事業運営が維持されていますが, 浄水場の大規模改修事業等により諸数値の変動・悪化が見込まれます。
　有収水量の伸びにも鈍化が伺え，事業安定の継続，将来に向けた更新費用確保のため，今後は段階的な料金改定の実施を予定しています。
　また，老朽化管路の更新等に対し，効率的な更新計画の設計に取り組んでまいります。</t>
    <phoneticPr fontId="4"/>
  </si>
  <si>
    <t>①経常収支比率
　令和4年度は，経常費用の減少により数値は増加し，引き続き100％以上の黒字経営で事業の健全性を維持しているものの，今後も数値の変動が見込まれ，段階的な料金改定の実施を予定しています。
②累積欠損比率
　累積欠損金は発生しておりません。
③流動比率
　令和4年度は，事業費用や資本的支出の減少により，流動資産は増加，流動負債は減少し，類似団体の平均値を大きく上回っています。
④企業債残高対給水収益比率
　引き続き全国平均値や類似団体と比較しても低い水準で推移しています。
⑤料金回収率
　給水原価の減少により，平均値を上回る水準での回収率となっています。
⑥給水原価
　事業費用の減少により，前年度に比べやや減少し，引き続き全国平均値や類似団体と比較しても低い水準で推移しています。
⑦施設利用率
　管路更新の推進に伴い，適正な配水量が確保されていますが，公称能力との乖離が生じており，引き続き低い水準で推移しています。
⑧有収率
　有収水量の減少により，前年度に比べ減少していますが，引き続き全国平均値や類似団体と比較しても高い水準で推移しています。</t>
    <rPh sb="21" eb="23">
      <t>ゲンショウ</t>
    </rPh>
    <rPh sb="29" eb="31">
      <t>ゾウカ</t>
    </rPh>
    <rPh sb="33" eb="34">
      <t>ヒ</t>
    </rPh>
    <rPh sb="35" eb="36">
      <t>ツヅ</t>
    </rPh>
    <rPh sb="152" eb="154">
      <t>ゲンショウ</t>
    </rPh>
    <rPh sb="163" eb="165">
      <t>ゾウカ</t>
    </rPh>
    <rPh sb="171" eb="173">
      <t>ゲンショウ</t>
    </rPh>
    <rPh sb="184" eb="185">
      <t>オオ</t>
    </rPh>
    <rPh sb="258" eb="260">
      <t>ゲンショウ</t>
    </rPh>
    <rPh sb="268" eb="269">
      <t>ウエ</t>
    </rPh>
    <rPh sb="299" eb="301">
      <t>ゲンショウ</t>
    </rPh>
    <rPh sb="313" eb="315">
      <t>ゲンショウ</t>
    </rPh>
    <phoneticPr fontId="4"/>
  </si>
  <si>
    <t>①有形固定資産減価償却率
　全国や類似団体と比較しても高い水準にあり，法定耐用年限に近い資産を多く保有していることが考えられます。現在の浄水場改修事業により，今後数値は低下していくことが見込まれます。
②管路経年化率
　管路更新の推進によって管路経年化率は全国や類似団体と比較し引き続き低い水準を維持していますが，年々増加傾向にあることが伺えます。
③管路更新率
　類似団体平均値を上回っていますが，数値の推移に関しては年度によって一貫性が無く，今後は費用の平準化も踏まえ，計画的かつ効率的な管路更新による老朽化対策が必要となります。</t>
    <rPh sb="183" eb="187">
      <t>ルイジダンタイ</t>
    </rPh>
    <rPh sb="189" eb="190">
      <t>アタイ</t>
    </rPh>
    <rPh sb="191" eb="192">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</si>
</sst>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0.56000000000000005</c:v>
                </c:pt>
                <c:pt idx="1">
                  <c:v>1.54</c:v>
                </c:pt>
                <c:pt idx="2">
                  <c:v>0.67</c:v>
                </c:pt>
                <c:pt idx="3">
                  <c:v>0.41</c:v>
                </c:pt>
                <c:pt idx="4">
                  <c:v>0.67</c:v>
                </c:pt>
              </c:numCache>
            </c:numRef>
          </c:val>
          <c:extLst>
            <c:ext xmlns:c16="http://schemas.microsoft.com/office/drawing/2014/chart" uri="{C3380CC4-5D6E-409C-BE32-E72D297353CC}">
              <c16:uniqueId val="{00000000-D32A-4988-820B-405E63E4601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0.56999999999999995</c:v>
                </c:pt>
                <c:pt idx="3">
                  <c:v>0.52</c:v>
                </c:pt>
                <c:pt idx="4">
                  <c:v>0.48</c:v>
                </c:pt>
              </c:numCache>
            </c:numRef>
          </c:val>
          <c:smooth val="0"/>
          <c:extLst>
            <c:ext xmlns:c16="http://schemas.microsoft.com/office/drawing/2014/chart" uri="{C3380CC4-5D6E-409C-BE32-E72D297353CC}">
              <c16:uniqueId val="{00000001-D32A-4988-820B-405E63E4601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52.29</c:v>
                </c:pt>
                <c:pt idx="1">
                  <c:v>51.69</c:v>
                </c:pt>
                <c:pt idx="2">
                  <c:v>51.59</c:v>
                </c:pt>
                <c:pt idx="3">
                  <c:v>40.700000000000003</c:v>
                </c:pt>
                <c:pt idx="4">
                  <c:v>51.36</c:v>
                </c:pt>
              </c:numCache>
            </c:numRef>
          </c:val>
          <c:extLst>
            <c:ext xmlns:c16="http://schemas.microsoft.com/office/drawing/2014/chart" uri="{C3380CC4-5D6E-409C-BE32-E72D297353CC}">
              <c16:uniqueId val="{00000000-272E-4C84-80E3-A6FD535D8CB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60.12</c:v>
                </c:pt>
                <c:pt idx="3">
                  <c:v>60.34</c:v>
                </c:pt>
                <c:pt idx="4">
                  <c:v>59.54</c:v>
                </c:pt>
              </c:numCache>
            </c:numRef>
          </c:val>
          <c:smooth val="0"/>
          <c:extLst>
            <c:ext xmlns:c16="http://schemas.microsoft.com/office/drawing/2014/chart" uri="{C3380CC4-5D6E-409C-BE32-E72D297353CC}">
              <c16:uniqueId val="{00000001-272E-4C84-80E3-A6FD535D8CB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89.57</c:v>
                </c:pt>
                <c:pt idx="1">
                  <c:v>91.03</c:v>
                </c:pt>
                <c:pt idx="2">
                  <c:v>93.02</c:v>
                </c:pt>
                <c:pt idx="3">
                  <c:v>91.15</c:v>
                </c:pt>
                <c:pt idx="4">
                  <c:v>90.79</c:v>
                </c:pt>
              </c:numCache>
            </c:numRef>
          </c:val>
          <c:extLst>
            <c:ext xmlns:c16="http://schemas.microsoft.com/office/drawing/2014/chart" uri="{C3380CC4-5D6E-409C-BE32-E72D297353CC}">
              <c16:uniqueId val="{00000000-8F00-42F8-83DD-AC3FB50538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84.24</c:v>
                </c:pt>
                <c:pt idx="3">
                  <c:v>84.19</c:v>
                </c:pt>
                <c:pt idx="4">
                  <c:v>83.93</c:v>
                </c:pt>
              </c:numCache>
            </c:numRef>
          </c:val>
          <c:smooth val="0"/>
          <c:extLst>
            <c:ext xmlns:c16="http://schemas.microsoft.com/office/drawing/2014/chart" uri="{C3380CC4-5D6E-409C-BE32-E72D297353CC}">
              <c16:uniqueId val="{00000001-8F00-42F8-83DD-AC3FB50538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110.07</c:v>
                </c:pt>
                <c:pt idx="1">
                  <c:v>119.73</c:v>
                </c:pt>
                <c:pt idx="2">
                  <c:v>119.24</c:v>
                </c:pt>
                <c:pt idx="3">
                  <c:v>107.31</c:v>
                </c:pt>
                <c:pt idx="4">
                  <c:v>109.03</c:v>
                </c:pt>
              </c:numCache>
            </c:numRef>
          </c:val>
          <c:extLst>
            <c:ext xmlns:c16="http://schemas.microsoft.com/office/drawing/2014/chart" uri="{C3380CC4-5D6E-409C-BE32-E72D297353CC}">
              <c16:uniqueId val="{00000000-B3F4-49B2-86FA-8DE85C1248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108.83</c:v>
                </c:pt>
                <c:pt idx="3">
                  <c:v>109.23</c:v>
                </c:pt>
                <c:pt idx="4">
                  <c:v>108.04</c:v>
                </c:pt>
              </c:numCache>
            </c:numRef>
          </c:val>
          <c:smooth val="0"/>
          <c:extLst>
            <c:ext xmlns:c16="http://schemas.microsoft.com/office/drawing/2014/chart" uri="{C3380CC4-5D6E-409C-BE32-E72D297353CC}">
              <c16:uniqueId val="{00000001-B3F4-49B2-86FA-8DE85C1248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50.14</c:v>
                </c:pt>
                <c:pt idx="1">
                  <c:v>51.49</c:v>
                </c:pt>
                <c:pt idx="2">
                  <c:v>52.93</c:v>
                </c:pt>
                <c:pt idx="3">
                  <c:v>52.02</c:v>
                </c:pt>
                <c:pt idx="4">
                  <c:v>52.69</c:v>
                </c:pt>
              </c:numCache>
            </c:numRef>
          </c:val>
          <c:extLst>
            <c:ext xmlns:c16="http://schemas.microsoft.com/office/drawing/2014/chart" uri="{C3380CC4-5D6E-409C-BE32-E72D297353CC}">
              <c16:uniqueId val="{00000000-A9CD-4469-8BD5-F6EC339548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48.83</c:v>
                </c:pt>
                <c:pt idx="3">
                  <c:v>49.96</c:v>
                </c:pt>
                <c:pt idx="4">
                  <c:v>50.82</c:v>
                </c:pt>
              </c:numCache>
            </c:numRef>
          </c:val>
          <c:smooth val="0"/>
          <c:extLst>
            <c:ext xmlns:c16="http://schemas.microsoft.com/office/drawing/2014/chart" uri="{C3380CC4-5D6E-409C-BE32-E72D297353CC}">
              <c16:uniqueId val="{00000001-A9CD-4469-8BD5-F6EC339548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10.85</c:v>
                </c:pt>
                <c:pt idx="1">
                  <c:v>11.79</c:v>
                </c:pt>
                <c:pt idx="2">
                  <c:v>14.16</c:v>
                </c:pt>
                <c:pt idx="3">
                  <c:v>15.28</c:v>
                </c:pt>
                <c:pt idx="4">
                  <c:v>15.89</c:v>
                </c:pt>
              </c:numCache>
            </c:numRef>
          </c:val>
          <c:extLst>
            <c:ext xmlns:c16="http://schemas.microsoft.com/office/drawing/2014/chart" uri="{C3380CC4-5D6E-409C-BE32-E72D297353CC}">
              <c16:uniqueId val="{00000000-DD90-4D03-8A32-0981D7343B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18.18</c:v>
                </c:pt>
                <c:pt idx="3">
                  <c:v>19.32</c:v>
                </c:pt>
                <c:pt idx="4">
                  <c:v>21.16</c:v>
                </c:pt>
              </c:numCache>
            </c:numRef>
          </c:val>
          <c:smooth val="0"/>
          <c:extLst>
            <c:ext xmlns:c16="http://schemas.microsoft.com/office/drawing/2014/chart" uri="{C3380CC4-5D6E-409C-BE32-E72D297353CC}">
              <c16:uniqueId val="{00000001-DD90-4D03-8A32-0981D7343B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0D-4D1F-AB91-D475EA0C78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4.34</c:v>
                </c:pt>
                <c:pt idx="3">
                  <c:v>4.6900000000000004</c:v>
                </c:pt>
                <c:pt idx="4">
                  <c:v>4.72</c:v>
                </c:pt>
              </c:numCache>
            </c:numRef>
          </c:val>
          <c:smooth val="0"/>
          <c:extLst>
            <c:ext xmlns:c16="http://schemas.microsoft.com/office/drawing/2014/chart" uri="{C3380CC4-5D6E-409C-BE32-E72D297353CC}">
              <c16:uniqueId val="{00000001-C60D-4D1F-AB91-D475EA0C78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327.58</c:v>
                </c:pt>
                <c:pt idx="1">
                  <c:v>354.13</c:v>
                </c:pt>
                <c:pt idx="2">
                  <c:v>475.77</c:v>
                </c:pt>
                <c:pt idx="3">
                  <c:v>399.96</c:v>
                </c:pt>
                <c:pt idx="4">
                  <c:v>477.91</c:v>
                </c:pt>
              </c:numCache>
            </c:numRef>
          </c:val>
          <c:extLst>
            <c:ext xmlns:c16="http://schemas.microsoft.com/office/drawing/2014/chart" uri="{C3380CC4-5D6E-409C-BE32-E72D297353CC}">
              <c16:uniqueId val="{00000000-959A-4E98-B1A0-8F8ED9AB6E3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327.77</c:v>
                </c:pt>
                <c:pt idx="3">
                  <c:v>338.02</c:v>
                </c:pt>
                <c:pt idx="4">
                  <c:v>345.94</c:v>
                </c:pt>
              </c:numCache>
            </c:numRef>
          </c:val>
          <c:smooth val="0"/>
          <c:extLst>
            <c:ext xmlns:c16="http://schemas.microsoft.com/office/drawing/2014/chart" uri="{C3380CC4-5D6E-409C-BE32-E72D297353CC}">
              <c16:uniqueId val="{00000001-959A-4E98-B1A0-8F8ED9AB6E3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215.3</c:v>
                </c:pt>
                <c:pt idx="1">
                  <c:v>212.9</c:v>
                </c:pt>
                <c:pt idx="2">
                  <c:v>211.64</c:v>
                </c:pt>
                <c:pt idx="3">
                  <c:v>241.17</c:v>
                </c:pt>
                <c:pt idx="4">
                  <c:v>262.26</c:v>
                </c:pt>
              </c:numCache>
            </c:numRef>
          </c:val>
          <c:extLst>
            <c:ext xmlns:c16="http://schemas.microsoft.com/office/drawing/2014/chart" uri="{C3380CC4-5D6E-409C-BE32-E72D297353CC}">
              <c16:uniqueId val="{00000000-A3BA-40AA-91CA-8B3DC3917C6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397.1</c:v>
                </c:pt>
                <c:pt idx="3">
                  <c:v>379.91</c:v>
                </c:pt>
                <c:pt idx="4">
                  <c:v>386.61</c:v>
                </c:pt>
              </c:numCache>
            </c:numRef>
          </c:val>
          <c:smooth val="0"/>
          <c:extLst>
            <c:ext xmlns:c16="http://schemas.microsoft.com/office/drawing/2014/chart" uri="{C3380CC4-5D6E-409C-BE32-E72D297353CC}">
              <c16:uniqueId val="{00000001-A3BA-40AA-91CA-8B3DC3917C6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96.65</c:v>
                </c:pt>
                <c:pt idx="1">
                  <c:v>104.36</c:v>
                </c:pt>
                <c:pt idx="2">
                  <c:v>107.45</c:v>
                </c:pt>
                <c:pt idx="3">
                  <c:v>97.06</c:v>
                </c:pt>
                <c:pt idx="4">
                  <c:v>98.66</c:v>
                </c:pt>
              </c:numCache>
            </c:numRef>
          </c:val>
          <c:extLst>
            <c:ext xmlns:c16="http://schemas.microsoft.com/office/drawing/2014/chart" uri="{C3380CC4-5D6E-409C-BE32-E72D297353CC}">
              <c16:uniqueId val="{00000000-FB86-4FC1-AFDC-D9CFFB6C817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95.79</c:v>
                </c:pt>
                <c:pt idx="3">
                  <c:v>98.3</c:v>
                </c:pt>
                <c:pt idx="4">
                  <c:v>93.82</c:v>
                </c:pt>
              </c:numCache>
            </c:numRef>
          </c:val>
          <c:smooth val="0"/>
          <c:extLst>
            <c:ext xmlns:c16="http://schemas.microsoft.com/office/drawing/2014/chart" uri="{C3380CC4-5D6E-409C-BE32-E72D297353CC}">
              <c16:uniqueId val="{00000001-FB86-4FC1-AFDC-D9CFFB6C817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122.63</c:v>
                </c:pt>
                <c:pt idx="1">
                  <c:v>113.51</c:v>
                </c:pt>
                <c:pt idx="2">
                  <c:v>109.24</c:v>
                </c:pt>
                <c:pt idx="3">
                  <c:v>139.72999999999999</c:v>
                </c:pt>
                <c:pt idx="4">
                  <c:v>137.15</c:v>
                </c:pt>
              </c:numCache>
            </c:numRef>
          </c:val>
          <c:extLst>
            <c:ext xmlns:c16="http://schemas.microsoft.com/office/drawing/2014/chart" uri="{C3380CC4-5D6E-409C-BE32-E72D297353CC}">
              <c16:uniqueId val="{00000000-0E57-494F-BE88-8E6FA1D8187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171.13</c:v>
                </c:pt>
                <c:pt idx="3">
                  <c:v>173.7</c:v>
                </c:pt>
                <c:pt idx="4">
                  <c:v>178.94</c:v>
                </c:pt>
              </c:numCache>
            </c:numRef>
          </c:val>
          <c:smooth val="0"/>
          <c:extLst>
            <c:ext xmlns:c16="http://schemas.microsoft.com/office/drawing/2014/chart" uri="{C3380CC4-5D6E-409C-BE32-E72D297353CC}">
              <c16:uniqueId val="{00000001-0E57-494F-BE88-8E6FA1D8187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広島県　海田町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30639</v>
      </c>
      <c r="AM8" s="45"/>
      <c r="AN8" s="45"/>
      <c r="AO8" s="45"/>
      <c r="AP8" s="45"/>
      <c r="AQ8" s="45"/>
      <c r="AR8" s="45"/>
      <c r="AS8" s="45"/>
      <c r="AT8" s="46">
        <f>データ!$S$6</f>
        <v>13.79</v>
      </c>
      <c r="AU8" s="47"/>
      <c r="AV8" s="47"/>
      <c r="AW8" s="47"/>
      <c r="AX8" s="47"/>
      <c r="AY8" s="47"/>
      <c r="AZ8" s="47"/>
      <c r="BA8" s="47"/>
      <c r="BB8" s="48">
        <f>データ!$T$6</f>
        <v>2221.83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70.760000000000005</v>
      </c>
      <c r="J10" s="47"/>
      <c r="K10" s="47"/>
      <c r="L10" s="47"/>
      <c r="M10" s="47"/>
      <c r="N10" s="47"/>
      <c r="O10" s="81"/>
      <c r="P10" s="48">
        <f>データ!$P$6</f>
        <v>99.26</v>
      </c>
      <c r="Q10" s="48"/>
      <c r="R10" s="48"/>
      <c r="S10" s="48"/>
      <c r="T10" s="48"/>
      <c r="U10" s="48"/>
      <c r="V10" s="48"/>
      <c r="W10" s="45">
        <f>データ!$Q$6</f>
        <v>2443</v>
      </c>
      <c r="X10" s="45"/>
      <c r="Y10" s="45"/>
      <c r="Z10" s="45"/>
      <c r="AA10" s="45"/>
      <c r="AB10" s="45"/>
      <c r="AC10" s="45"/>
      <c r="AD10" s="2"/>
      <c r="AE10" s="2"/>
      <c r="AF10" s="2"/>
      <c r="AG10" s="2"/>
      <c r="AH10" s="2"/>
      <c r="AI10" s="2"/>
      <c r="AJ10" s="2"/>
      <c r="AK10" s="2"/>
      <c r="AL10" s="45">
        <f>データ!$U$6</f>
        <v>30347</v>
      </c>
      <c r="AM10" s="45"/>
      <c r="AN10" s="45"/>
      <c r="AO10" s="45"/>
      <c r="AP10" s="45"/>
      <c r="AQ10" s="45"/>
      <c r="AR10" s="45"/>
      <c r="AS10" s="45"/>
      <c r="AT10" s="46">
        <f>データ!$V$6</f>
        <v>5.46</v>
      </c>
      <c r="AU10" s="47"/>
      <c r="AV10" s="47"/>
      <c r="AW10" s="47"/>
      <c r="AX10" s="47"/>
      <c r="AY10" s="47"/>
      <c r="AZ10" s="47"/>
      <c r="BA10" s="47"/>
      <c r="BB10" s="48">
        <f>データ!$W$6</f>
        <v>5558.06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ED3woTyfWb49uKu8LksYMpQWMzoSOYN/VLAiIiUQ+i0Dk9AGvZucgtZ9WYcZKk781giwgHzO7IbgvdDl7TJBA==" saltValue="LRlcRPYpxLgnI5OugInB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343048</v>
      </c>
      <c r="D6" s="20">
        <f t="shared" si="3"/>
        <v>46</v>
      </c>
      <c r="E6" s="20">
        <f t="shared" si="3"/>
        <v>1</v>
      </c>
      <c r="F6" s="20">
        <f t="shared" si="3"/>
        <v>0</v>
      </c>
      <c r="G6" s="20">
        <f t="shared" si="3"/>
        <v>1</v>
      </c>
      <c r="H6" s="20" t="str">
        <f t="shared" si="3"/>
        <v>広島県　海田町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70.760000000000005</v>
      </c>
      <c r="P6" s="21">
        <f t="shared" si="3"/>
        <v>99.26</v>
      </c>
      <c r="Q6" s="21">
        <f t="shared" si="3"/>
        <v>2443</v>
      </c>
      <c r="R6" s="21">
        <f t="shared" si="3"/>
        <v>30639</v>
      </c>
      <c r="S6" s="21">
        <f t="shared" si="3"/>
        <v>13.79</v>
      </c>
      <c r="T6" s="21">
        <f t="shared" si="3"/>
        <v>2221.83</v>
      </c>
      <c r="U6" s="21">
        <f t="shared" si="3"/>
        <v>30347</v>
      </c>
      <c r="V6" s="21">
        <f t="shared" si="3"/>
        <v>5.46</v>
      </c>
      <c r="W6" s="21">
        <f t="shared" si="3"/>
        <v>5558.06</v>
      </c>
      <c r="X6" s="22">
        <f>IF(X7="",NA(),X7)</f>
        <v>110.07</v>
      </c>
      <c r="Y6" s="22">
        <f t="shared" ref="Y6:AG6" si="4">IF(Y7="",NA(),Y7)</f>
        <v>119.73</v>
      </c>
      <c r="Z6" s="22">
        <f t="shared" si="4"/>
        <v>119.24</v>
      </c>
      <c r="AA6" s="22">
        <f t="shared" si="4"/>
        <v>107.31</v>
      </c>
      <c r="AB6" s="22">
        <f t="shared" si="4"/>
        <v>109.03</v>
      </c>
      <c r="AC6" s="22">
        <f t="shared" si="4"/>
        <v>108.87</v>
      </c>
      <c r="AD6" s="22">
        <f t="shared" si="4"/>
        <v>108.61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4.34</v>
      </c>
      <c r="AQ6" s="22">
        <f t="shared" si="5"/>
        <v>4.6900000000000004</v>
      </c>
      <c r="AR6" s="22">
        <f t="shared" si="5"/>
        <v>4.72</v>
      </c>
      <c r="AS6" s="21" t="str">
        <f>IF(AS7="","",IF(AS7="-","【-】","【"&amp;SUBSTITUTE(TEXT(AS7,"#,##0.00"),"-","△")&amp;"】"))</f>
        <v>【1.34】</v>
      </c>
      <c r="AT6" s="22">
        <f>IF(AT7="",NA(),AT7)</f>
        <v>327.58</v>
      </c>
      <c r="AU6" s="22">
        <f t="shared" ref="AU6:BC6" si="6">IF(AU7="",NA(),AU7)</f>
        <v>354.13</v>
      </c>
      <c r="AV6" s="22">
        <f t="shared" si="6"/>
        <v>475.77</v>
      </c>
      <c r="AW6" s="22">
        <f t="shared" si="6"/>
        <v>399.96</v>
      </c>
      <c r="AX6" s="22">
        <f t="shared" si="6"/>
        <v>477.91</v>
      </c>
      <c r="AY6" s="22">
        <f t="shared" si="6"/>
        <v>369.69</v>
      </c>
      <c r="AZ6" s="22">
        <f t="shared" si="6"/>
        <v>379.08</v>
      </c>
      <c r="BA6" s="22">
        <f t="shared" si="6"/>
        <v>327.77</v>
      </c>
      <c r="BB6" s="22">
        <f t="shared" si="6"/>
        <v>338.02</v>
      </c>
      <c r="BC6" s="22">
        <f t="shared" si="6"/>
        <v>345.94</v>
      </c>
      <c r="BD6" s="21" t="str">
        <f>IF(BD7="","",IF(BD7="-","【-】","【"&amp;SUBSTITUTE(TEXT(BD7,"#,##0.00"),"-","△")&amp;"】"))</f>
        <v>【252.29】</v>
      </c>
      <c r="BE6" s="22">
        <f>IF(BE7="",NA(),BE7)</f>
        <v>215.3</v>
      </c>
      <c r="BF6" s="22">
        <f t="shared" ref="BF6:BN6" si="7">IF(BF7="",NA(),BF7)</f>
        <v>212.9</v>
      </c>
      <c r="BG6" s="22">
        <f t="shared" si="7"/>
        <v>211.64</v>
      </c>
      <c r="BH6" s="22">
        <f t="shared" si="7"/>
        <v>241.17</v>
      </c>
      <c r="BI6" s="22">
        <f t="shared" si="7"/>
        <v>262.26</v>
      </c>
      <c r="BJ6" s="22">
        <f t="shared" si="7"/>
        <v>402.99</v>
      </c>
      <c r="BK6" s="22">
        <f t="shared" si="7"/>
        <v>398.98</v>
      </c>
      <c r="BL6" s="22">
        <f t="shared" si="7"/>
        <v>397.1</v>
      </c>
      <c r="BM6" s="22">
        <f t="shared" si="7"/>
        <v>379.91</v>
      </c>
      <c r="BN6" s="22">
        <f t="shared" si="7"/>
        <v>386.61</v>
      </c>
      <c r="BO6" s="21" t="str">
        <f>IF(BO7="","",IF(BO7="-","【-】","【"&amp;SUBSTITUTE(TEXT(BO7,"#,##0.00"),"-","△")&amp;"】"))</f>
        <v>【268.07】</v>
      </c>
      <c r="BP6" s="22">
        <f>IF(BP7="",NA(),BP7)</f>
        <v>96.65</v>
      </c>
      <c r="BQ6" s="22">
        <f t="shared" ref="BQ6:BY6" si="8">IF(BQ7="",NA(),BQ7)</f>
        <v>104.36</v>
      </c>
      <c r="BR6" s="22">
        <f t="shared" si="8"/>
        <v>107.45</v>
      </c>
      <c r="BS6" s="22">
        <f t="shared" si="8"/>
        <v>97.06</v>
      </c>
      <c r="BT6" s="22">
        <f t="shared" si="8"/>
        <v>98.66</v>
      </c>
      <c r="BU6" s="22">
        <f t="shared" si="8"/>
        <v>98.66</v>
      </c>
      <c r="BV6" s="22">
        <f t="shared" si="8"/>
        <v>98.64</v>
      </c>
      <c r="BW6" s="22">
        <f t="shared" si="8"/>
        <v>95.79</v>
      </c>
      <c r="BX6" s="22">
        <f t="shared" si="8"/>
        <v>98.3</v>
      </c>
      <c r="BY6" s="22">
        <f t="shared" si="8"/>
        <v>93.82</v>
      </c>
      <c r="BZ6" s="21" t="str">
        <f>IF(BZ7="","",IF(BZ7="-","【-】","【"&amp;SUBSTITUTE(TEXT(BZ7,"#,##0.00"),"-","△")&amp;"】"))</f>
        <v>【97.47】</v>
      </c>
      <c r="CA6" s="22">
        <f>IF(CA7="",NA(),CA7)</f>
        <v>122.63</v>
      </c>
      <c r="CB6" s="22">
        <f t="shared" ref="CB6:CJ6" si="9">IF(CB7="",NA(),CB7)</f>
        <v>113.51</v>
      </c>
      <c r="CC6" s="22">
        <f t="shared" si="9"/>
        <v>109.24</v>
      </c>
      <c r="CD6" s="22">
        <f t="shared" si="9"/>
        <v>139.72999999999999</v>
      </c>
      <c r="CE6" s="22">
        <f t="shared" si="9"/>
        <v>137.15</v>
      </c>
      <c r="CF6" s="22">
        <f t="shared" si="9"/>
        <v>178.59</v>
      </c>
      <c r="CG6" s="22">
        <f t="shared" si="9"/>
        <v>178.92</v>
      </c>
      <c r="CH6" s="22">
        <f t="shared" si="9"/>
        <v>171.13</v>
      </c>
      <c r="CI6" s="22">
        <f t="shared" si="9"/>
        <v>173.7</v>
      </c>
      <c r="CJ6" s="22">
        <f t="shared" si="9"/>
        <v>178.94</v>
      </c>
      <c r="CK6" s="21" t="str">
        <f>IF(CK7="","",IF(CK7="-","【-】","【"&amp;SUBSTITUTE(TEXT(CK7,"#,##0.00"),"-","△")&amp;"】"))</f>
        <v>【174.75】</v>
      </c>
      <c r="CL6" s="22">
        <f>IF(CL7="",NA(),CL7)</f>
        <v>52.29</v>
      </c>
      <c r="CM6" s="22">
        <f t="shared" ref="CM6:CU6" si="10">IF(CM7="",NA(),CM7)</f>
        <v>51.69</v>
      </c>
      <c r="CN6" s="22">
        <f t="shared" si="10"/>
        <v>51.59</v>
      </c>
      <c r="CO6" s="22">
        <f t="shared" si="10"/>
        <v>40.700000000000003</v>
      </c>
      <c r="CP6" s="22">
        <f t="shared" si="10"/>
        <v>51.36</v>
      </c>
      <c r="CQ6" s="22">
        <f t="shared" si="10"/>
        <v>55.03</v>
      </c>
      <c r="CR6" s="22">
        <f t="shared" si="10"/>
        <v>55.14</v>
      </c>
      <c r="CS6" s="22">
        <f t="shared" si="10"/>
        <v>60.12</v>
      </c>
      <c r="CT6" s="22">
        <f t="shared" si="10"/>
        <v>60.34</v>
      </c>
      <c r="CU6" s="22">
        <f t="shared" si="10"/>
        <v>59.54</v>
      </c>
      <c r="CV6" s="21" t="str">
        <f>IF(CV7="","",IF(CV7="-","【-】","【"&amp;SUBSTITUTE(TEXT(CV7,"#,##0.00"),"-","△")&amp;"】"))</f>
        <v>【59.97】</v>
      </c>
      <c r="CW6" s="22">
        <f>IF(CW7="",NA(),CW7)</f>
        <v>89.57</v>
      </c>
      <c r="CX6" s="22">
        <f t="shared" ref="CX6:DF6" si="11">IF(CX7="",NA(),CX7)</f>
        <v>91.03</v>
      </c>
      <c r="CY6" s="22">
        <f t="shared" si="11"/>
        <v>93.02</v>
      </c>
      <c r="CZ6" s="22">
        <f t="shared" si="11"/>
        <v>91.15</v>
      </c>
      <c r="DA6" s="22">
        <f t="shared" si="11"/>
        <v>90.79</v>
      </c>
      <c r="DB6" s="22">
        <f t="shared" si="11"/>
        <v>81.900000000000006</v>
      </c>
      <c r="DC6" s="22">
        <f t="shared" si="11"/>
        <v>81.39</v>
      </c>
      <c r="DD6" s="22">
        <f t="shared" si="11"/>
        <v>84.24</v>
      </c>
      <c r="DE6" s="22">
        <f t="shared" si="11"/>
        <v>84.19</v>
      </c>
      <c r="DF6" s="22">
        <f t="shared" si="11"/>
        <v>83.93</v>
      </c>
      <c r="DG6" s="21" t="str">
        <f>IF(DG7="","",IF(DG7="-","【-】","【"&amp;SUBSTITUTE(TEXT(DG7,"#,##0.00"),"-","△")&amp;"】"))</f>
        <v>【89.76】</v>
      </c>
      <c r="DH6" s="22">
        <f>IF(DH7="",NA(),DH7)</f>
        <v>50.14</v>
      </c>
      <c r="DI6" s="22">
        <f t="shared" ref="DI6:DQ6" si="12">IF(DI7="",NA(),DI7)</f>
        <v>51.49</v>
      </c>
      <c r="DJ6" s="22">
        <f t="shared" si="12"/>
        <v>52.93</v>
      </c>
      <c r="DK6" s="22">
        <f t="shared" si="12"/>
        <v>52.02</v>
      </c>
      <c r="DL6" s="22">
        <f t="shared" si="12"/>
        <v>52.69</v>
      </c>
      <c r="DM6" s="22">
        <f t="shared" si="12"/>
        <v>48.87</v>
      </c>
      <c r="DN6" s="22">
        <f t="shared" si="12"/>
        <v>49.92</v>
      </c>
      <c r="DO6" s="22">
        <f t="shared" si="12"/>
        <v>48.83</v>
      </c>
      <c r="DP6" s="22">
        <f t="shared" si="12"/>
        <v>49.96</v>
      </c>
      <c r="DQ6" s="22">
        <f t="shared" si="12"/>
        <v>50.82</v>
      </c>
      <c r="DR6" s="21" t="str">
        <f>IF(DR7="","",IF(DR7="-","【-】","【"&amp;SUBSTITUTE(TEXT(DR7,"#,##0.00"),"-","△")&amp;"】"))</f>
        <v>【51.51】</v>
      </c>
      <c r="DS6" s="22">
        <f>IF(DS7="",NA(),DS7)</f>
        <v>10.85</v>
      </c>
      <c r="DT6" s="22">
        <f t="shared" ref="DT6:EB6" si="13">IF(DT7="",NA(),DT7)</f>
        <v>11.79</v>
      </c>
      <c r="DU6" s="22">
        <f t="shared" si="13"/>
        <v>14.16</v>
      </c>
      <c r="DV6" s="22">
        <f t="shared" si="13"/>
        <v>15.28</v>
      </c>
      <c r="DW6" s="22">
        <f t="shared" si="13"/>
        <v>15.89</v>
      </c>
      <c r="DX6" s="22">
        <f t="shared" si="13"/>
        <v>14.85</v>
      </c>
      <c r="DY6" s="22">
        <f t="shared" si="13"/>
        <v>16.88</v>
      </c>
      <c r="DZ6" s="22">
        <f t="shared" si="13"/>
        <v>18.18</v>
      </c>
      <c r="EA6" s="22">
        <f t="shared" si="13"/>
        <v>19.32</v>
      </c>
      <c r="EB6" s="22">
        <f t="shared" si="13"/>
        <v>21.16</v>
      </c>
      <c r="EC6" s="21" t="str">
        <f>IF(EC7="","",IF(EC7="-","【-】","【"&amp;SUBSTITUTE(TEXT(EC7,"#,##0.00"),"-","△")&amp;"】"))</f>
        <v>【23.75】</v>
      </c>
      <c r="ED6" s="22">
        <f>IF(ED7="",NA(),ED7)</f>
        <v>0.56000000000000005</v>
      </c>
      <c r="EE6" s="22">
        <f t="shared" ref="EE6:EM6" si="14">IF(EE7="",NA(),EE7)</f>
        <v>1.54</v>
      </c>
      <c r="EF6" s="22">
        <f t="shared" si="14"/>
        <v>0.67</v>
      </c>
      <c r="EG6" s="22">
        <f t="shared" si="14"/>
        <v>0.41</v>
      </c>
      <c r="EH6" s="22">
        <f t="shared" si="14"/>
        <v>0.67</v>
      </c>
      <c r="EI6" s="22">
        <f t="shared" si="14"/>
        <v>0.5</v>
      </c>
      <c r="EJ6" s="22">
        <f t="shared" si="14"/>
        <v>0.52</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343048</v>
      </c>
      <c r="D7" s="24">
        <v>46</v>
      </c>
      <c r="E7" s="24">
        <v>1</v>
      </c>
      <c r="F7" s="24">
        <v>0</v>
      </c>
      <c r="G7" s="24">
        <v>1</v>
      </c>
      <c r="H7" s="24" t="s">
        <v>93</v>
      </c>
      <c r="I7" s="24" t="s">
        <v>94</v>
      </c>
      <c r="J7" s="24" t="s">
        <v>95</v>
      </c>
      <c r="K7" s="24" t="s">
        <v>96</v>
      </c>
      <c r="L7" s="24" t="s">
        <v>97</v>
      </c>
      <c r="M7" s="24" t="s">
        <v>98</v>
      </c>
      <c r="N7" s="25" t="s">
        <v>99</v>
      </c>
      <c r="O7" s="25">
        <v>70.760000000000005</v>
      </c>
      <c r="P7" s="25">
        <v>99.26</v>
      </c>
      <c r="Q7" s="25">
        <v>2443</v>
      </c>
      <c r="R7" s="25">
        <v>30639</v>
      </c>
      <c r="S7" s="25">
        <v>13.79</v>
      </c>
      <c r="T7" s="25">
        <v>2221.83</v>
      </c>
      <c r="U7" s="25">
        <v>30347</v>
      </c>
      <c r="V7" s="25">
        <v>5.46</v>
      </c>
      <c r="W7" s="25">
        <v>5558.06</v>
      </c>
      <c r="X7" s="25">
        <v>110.07</v>
      </c>
      <c r="Y7" s="25">
        <v>119.73</v>
      </c>
      <c r="Z7" s="25">
        <v>119.24</v>
      </c>
      <c r="AA7" s="25">
        <v>107.31</v>
      </c>
      <c r="AB7" s="25">
        <v>109.03</v>
      </c>
      <c r="AC7" s="25">
        <v>108.87</v>
      </c>
      <c r="AD7" s="25">
        <v>108.61</v>
      </c>
      <c r="AE7" s="25">
        <v>108.83</v>
      </c>
      <c r="AF7" s="25">
        <v>109.23</v>
      </c>
      <c r="AG7" s="25">
        <v>108.04</v>
      </c>
      <c r="AH7" s="25">
        <v>108.7</v>
      </c>
      <c r="AI7" s="25">
        <v>0</v>
      </c>
      <c r="AJ7" s="25">
        <v>0</v>
      </c>
      <c r="AK7" s="25">
        <v>0</v>
      </c>
      <c r="AL7" s="25">
        <v>0</v>
      </c>
      <c r="AM7" s="25">
        <v>0</v>
      </c>
      <c r="AN7" s="25">
        <v>3.16</v>
      </c>
      <c r="AO7" s="25">
        <v>3.59</v>
      </c>
      <c r="AP7" s="25">
        <v>4.34</v>
      </c>
      <c r="AQ7" s="25">
        <v>4.6900000000000004</v>
      </c>
      <c r="AR7" s="25">
        <v>4.72</v>
      </c>
      <c r="AS7" s="25">
        <v>1.34</v>
      </c>
      <c r="AT7" s="25">
        <v>327.58</v>
      </c>
      <c r="AU7" s="25">
        <v>354.13</v>
      </c>
      <c r="AV7" s="25">
        <v>475.77</v>
      </c>
      <c r="AW7" s="25">
        <v>399.96</v>
      </c>
      <c r="AX7" s="25">
        <v>477.91</v>
      </c>
      <c r="AY7" s="25">
        <v>369.69</v>
      </c>
      <c r="AZ7" s="25">
        <v>379.08</v>
      </c>
      <c r="BA7" s="25">
        <v>327.77</v>
      </c>
      <c r="BB7" s="25">
        <v>338.02</v>
      </c>
      <c r="BC7" s="25">
        <v>345.94</v>
      </c>
      <c r="BD7" s="25">
        <v>252.29</v>
      </c>
      <c r="BE7" s="25">
        <v>215.3</v>
      </c>
      <c r="BF7" s="25">
        <v>212.9</v>
      </c>
      <c r="BG7" s="25">
        <v>211.64</v>
      </c>
      <c r="BH7" s="25">
        <v>241.17</v>
      </c>
      <c r="BI7" s="25">
        <v>262.26</v>
      </c>
      <c r="BJ7" s="25">
        <v>402.99</v>
      </c>
      <c r="BK7" s="25">
        <v>398.98</v>
      </c>
      <c r="BL7" s="25">
        <v>397.1</v>
      </c>
      <c r="BM7" s="25">
        <v>379.91</v>
      </c>
      <c r="BN7" s="25">
        <v>386.61</v>
      </c>
      <c r="BO7" s="25">
        <v>268.07</v>
      </c>
      <c r="BP7" s="25">
        <v>96.65</v>
      </c>
      <c r="BQ7" s="25">
        <v>104.36</v>
      </c>
      <c r="BR7" s="25">
        <v>107.45</v>
      </c>
      <c r="BS7" s="25">
        <v>97.06</v>
      </c>
      <c r="BT7" s="25">
        <v>98.66</v>
      </c>
      <c r="BU7" s="25">
        <v>98.66</v>
      </c>
      <c r="BV7" s="25">
        <v>98.64</v>
      </c>
      <c r="BW7" s="25">
        <v>95.79</v>
      </c>
      <c r="BX7" s="25">
        <v>98.3</v>
      </c>
      <c r="BY7" s="25">
        <v>93.82</v>
      </c>
      <c r="BZ7" s="25">
        <v>97.47</v>
      </c>
      <c r="CA7" s="25">
        <v>122.63</v>
      </c>
      <c r="CB7" s="25">
        <v>113.51</v>
      </c>
      <c r="CC7" s="25">
        <v>109.24</v>
      </c>
      <c r="CD7" s="25">
        <v>139.72999999999999</v>
      </c>
      <c r="CE7" s="25">
        <v>137.15</v>
      </c>
      <c r="CF7" s="25">
        <v>178.59</v>
      </c>
      <c r="CG7" s="25">
        <v>178.92</v>
      </c>
      <c r="CH7" s="25">
        <v>171.13</v>
      </c>
      <c r="CI7" s="25">
        <v>173.7</v>
      </c>
      <c r="CJ7" s="25">
        <v>178.94</v>
      </c>
      <c r="CK7" s="25">
        <v>174.75</v>
      </c>
      <c r="CL7" s="25">
        <v>52.29</v>
      </c>
      <c r="CM7" s="25">
        <v>51.69</v>
      </c>
      <c r="CN7" s="25">
        <v>51.59</v>
      </c>
      <c r="CO7" s="25">
        <v>40.700000000000003</v>
      </c>
      <c r="CP7" s="25">
        <v>51.36</v>
      </c>
      <c r="CQ7" s="25">
        <v>55.03</v>
      </c>
      <c r="CR7" s="25">
        <v>55.14</v>
      </c>
      <c r="CS7" s="25">
        <v>60.12</v>
      </c>
      <c r="CT7" s="25">
        <v>60.34</v>
      </c>
      <c r="CU7" s="25">
        <v>59.54</v>
      </c>
      <c r="CV7" s="25">
        <v>59.97</v>
      </c>
      <c r="CW7" s="25">
        <v>89.57</v>
      </c>
      <c r="CX7" s="25">
        <v>91.03</v>
      </c>
      <c r="CY7" s="25">
        <v>93.02</v>
      </c>
      <c r="CZ7" s="25">
        <v>91.15</v>
      </c>
      <c r="DA7" s="25">
        <v>90.79</v>
      </c>
      <c r="DB7" s="25">
        <v>81.900000000000006</v>
      </c>
      <c r="DC7" s="25">
        <v>81.39</v>
      </c>
      <c r="DD7" s="25">
        <v>84.24</v>
      </c>
      <c r="DE7" s="25">
        <v>84.19</v>
      </c>
      <c r="DF7" s="25">
        <v>83.93</v>
      </c>
      <c r="DG7" s="25">
        <v>89.76</v>
      </c>
      <c r="DH7" s="25">
        <v>50.14</v>
      </c>
      <c r="DI7" s="25">
        <v>51.49</v>
      </c>
      <c r="DJ7" s="25">
        <v>52.93</v>
      </c>
      <c r="DK7" s="25">
        <v>52.02</v>
      </c>
      <c r="DL7" s="25">
        <v>52.69</v>
      </c>
      <c r="DM7" s="25">
        <v>48.87</v>
      </c>
      <c r="DN7" s="25">
        <v>49.92</v>
      </c>
      <c r="DO7" s="25">
        <v>48.83</v>
      </c>
      <c r="DP7" s="25">
        <v>49.96</v>
      </c>
      <c r="DQ7" s="25">
        <v>50.82</v>
      </c>
      <c r="DR7" s="25">
        <v>51.51</v>
      </c>
      <c r="DS7" s="25">
        <v>10.85</v>
      </c>
      <c r="DT7" s="25">
        <v>11.79</v>
      </c>
      <c r="DU7" s="25">
        <v>14.16</v>
      </c>
      <c r="DV7" s="25">
        <v>15.28</v>
      </c>
      <c r="DW7" s="25">
        <v>15.89</v>
      </c>
      <c r="DX7" s="25">
        <v>14.85</v>
      </c>
      <c r="DY7" s="25">
        <v>16.88</v>
      </c>
      <c r="DZ7" s="25">
        <v>18.18</v>
      </c>
      <c r="EA7" s="25">
        <v>19.32</v>
      </c>
      <c r="EB7" s="25">
        <v>21.16</v>
      </c>
      <c r="EC7" s="25">
        <v>23.75</v>
      </c>
      <c r="ED7" s="25">
        <v>0.56000000000000005</v>
      </c>
      <c r="EE7" s="25">
        <v>1.54</v>
      </c>
      <c r="EF7" s="25">
        <v>0.67</v>
      </c>
      <c r="EG7" s="25">
        <v>0.41</v>
      </c>
      <c r="EH7" s="25">
        <v>0.67</v>
      </c>
      <c r="EI7" s="25">
        <v>0.5</v>
      </c>
      <c r="EJ7" s="25">
        <v>0.52</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2023-12-05T00:59:28Z</dcterms:created>
  <dcterms:modified xsi:type="dcterms:W3CDTF">2024-02-09T06:51:58Z</dcterms:modified>
  <cp:category/>
</cp:coreProperties>
</file>