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Z:\企画財政課\財政係\03.報告もの\04.その他\令和5年度\5060117【広島県市町行財政課】公営企業に係る経営比較分析表（令和４年度決算）の分析等について（依頼）\"/>
    </mc:Choice>
  </mc:AlternateContent>
  <xr:revisionPtr revIDLastSave="0" documentId="13_ncr:1_{378A2AA2-6825-404E-BA8D-9675BE242535}" xr6:coauthVersionLast="36" xr6:coauthVersionMax="36" xr10:uidLastSave="{00000000-0000-0000-0000-000000000000}"/>
  <workbookProtection workbookAlgorithmName="SHA-512" workbookHashValue="ZCNXKWNohevC81VmFU14TkbpXBMxz9PMqZWl4EHanqhFOX4Ue42cQXBjP7xRfDL+IHyvkjDHsnot3YGSqc4LHQ==" workbookSaltValue="UMbI15zfAIWVqwJWE7RtHA==" workbookSpinCount="100000" lockStructure="1"/>
  <bookViews>
    <workbookView xWindow="0" yWindow="0" windowWidth="19035" windowHeight="50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<sst xmlns="http://schemas.openxmlformats.org/spreadsheetml/2006/main" count="241" uniqueCount="120">
  <si>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</si>
  <si>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</si>
  <si>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</si>
  <si>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</si>
  <si>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</si>
  <si>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</si>
  <si>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</si>
  <si>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</si>
  <si>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</si>
  <si>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</si>
  <si>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</si>
  <si>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</si>
  <si>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</si>
  <si>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</si>
  <si>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</si>
  <si>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</si>
  <si>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</si>
  <si>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</si>
  <si>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</si>
  <si>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</si>
  <si>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</si>
  <si>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</si>
  <si>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</si>
  <si>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</si>
  <si>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</si>
  <si>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</si>
  <si>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</si>
  <si>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</si>
  <si>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</si>
  <si>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</si>
  <si>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</si>
  <si>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</si>
  <si>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</si>
  <si>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</si>
  <si>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</si>
  <si>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</si>
  <si>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</si>
  <si>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</si>
  <si>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</si>
  <si>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</si>
  <si>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</si>
  <si>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</si>
  <si>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</si>
  <si>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</si>
  <si>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</si>
  <si>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</si>
  <si>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</si>
  <si>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</si>
  <si>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</si>
  <si>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</si>
  <si>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</si>
  <si>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</si>
  <si>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</si>
  <si>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</si>
  <si>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</si>
  <si>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</si>
  <si>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</si>
  <si>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</si>
  <si>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</si>
  <si>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</si>
  <si>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</si>
  <si>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</si>
  <si>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</si>
  <si>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</si>
  <si>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</si>
  <si>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</si>
  <si>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</si>
  <si>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</si>
  <si>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</si>
  <si>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</si>
  <si>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</si>
  <si>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</si>
  <si>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</si>
  <si>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</si>
  <si>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</si>
  <si>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</si>
  <si>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</si>
  <si>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</si>
  <si>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</si>
  <si>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</si>
  <si>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</si>
  <si>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</si>
  <si>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</si>
  <si>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</si>
  <si>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</si>
  <si>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</si>
  <si>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</si>
  <si>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</si>
  <si>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</si>
  <si>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</si>
  <si>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</si>
  <si>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</si>
  <si>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</si>
  <si>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</si>
  <si>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</si>
  <si>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</si>
  <si>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</si>
  <si>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</si>
  <si>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坂町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</si>
  <si>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</si>
  <si>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</si>
  <si>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</si>
  <si>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</si>
  <si>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</si>
  <si>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</si>
  <si>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</si>
  <si>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</si>
  <si>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</si>
  <si>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</si>
  <si>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</si>
  <si>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</si>
  <si>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</si>
  <si>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</si>
  <si>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</si>
  <si>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</si>
  <si>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</si>
  <si>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</si>
  <si>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入面においては、今後、節水意識の高揚や企業のコスト削減により有収水量及び使用料の緩やかな減少が見込まれます。そのため、使用料収入の大幅な増加は見込めませんので、類似団体や近隣団体の経費回収率等を鑑みながら、使用料改定による営業収益確保の取り組みが必要と考えます。5年ごとの料金改定を継続的に行い、現状を維持できる見通しとしています。
　支出面においては、令和4年度以降、安芸地区衛生施設管理組合から排出されるし尿等を下水道に投入するための前処理施設を整備する予定であり、この建設事業費が上振れ要因として挙げられます。
　なお、令和6年度からは公営企業会計への移行を予定しており、より詳細な経営状況の把握や経営改善手法の検討が可能となる見通しです。</t>
    <phoneticPr fontId="4"/>
  </si>
  <si>
    <t xml:space="preserve">昭和62年に供用開始した浜宮ポンプ場については、平成22年度に附帯設備等の長寿命化計画を策定し、平成25年度に長寿命化工事を終え、令和4年度に機械設備、電気設備のストックマネジメント計画を策定し、令和6年度より計画的な更新を行っていく予定です。
</t>
    <rPh sb="31" eb="33">
      <t>フタイ</t>
    </rPh>
    <rPh sb="33" eb="35">
      <t>セツビ</t>
    </rPh>
    <rPh sb="35" eb="36">
      <t>トウ</t>
    </rPh>
    <rPh sb="65" eb="66">
      <t>レイ</t>
    </rPh>
    <rPh sb="66" eb="67">
      <t>ワ</t>
    </rPh>
    <rPh sb="68" eb="69">
      <t>ネン</t>
    </rPh>
    <rPh sb="69" eb="70">
      <t>ド</t>
    </rPh>
    <rPh sb="71" eb="73">
      <t>キカイ</t>
    </rPh>
    <rPh sb="73" eb="75">
      <t>セツビ</t>
    </rPh>
    <rPh sb="76" eb="78">
      <t>デンキ</t>
    </rPh>
    <rPh sb="78" eb="80">
      <t>セツビ</t>
    </rPh>
    <rPh sb="91" eb="93">
      <t>ケイカク</t>
    </rPh>
    <rPh sb="94" eb="96">
      <t>サクテイ</t>
    </rPh>
    <rPh sb="98" eb="99">
      <t>レイ</t>
    </rPh>
    <rPh sb="99" eb="100">
      <t>ワ</t>
    </rPh>
    <rPh sb="101" eb="102">
      <t>ネン</t>
    </rPh>
    <rPh sb="102" eb="103">
      <t>ド</t>
    </rPh>
    <rPh sb="105" eb="108">
      <t>ケイカクテキ</t>
    </rPh>
    <rPh sb="109" eb="111">
      <t>コウシン</t>
    </rPh>
    <rPh sb="112" eb="113">
      <t>オコナ</t>
    </rPh>
    <rPh sb="117" eb="119">
      <t>ヨテイ</t>
    </rPh>
    <phoneticPr fontId="4"/>
  </si>
  <si>
    <t>町全域の面整備を集中的に実施したことにより、平成16年度までに一部を除き面的整備は完了しています。これにより、令和4年度末の水洗化率（⑧）は98.8%となっています。
　収益的収支比率（①）は、100%を上回ることが望ましいとされている中、近年は80%前後を推移しています。比較的短期間に集中して設備投資を行ってきたことから、今後は地方債償還金の減少とともに改善される見込みです。
　企業債残高対事業規模比率（④）は類似団体と比較して下回っており、経費回収率（⑤）についても、汚水処理費のうち資本費が減少傾向であるため、100％まで上昇しています。
　汚水処理原価（⑥）については、平成19～21年度に補償金免除繰上償還を実施したことや、平成15年度に下水道課を廃止し、建設部都市計画課に編入以降、最少人員（2名）で職務を行うこと等により維持管理費の抑制を図っており、改善傾向に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</si>
</sst>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0.35</c:v>
                </c:pt>
                <c:pt idx="2">
                  <c:v>0.17</c:v>
                </c:pt>
                <c:pt idx="3">
                  <c:v>0.15</c:v>
                </c:pt>
                <c:pt idx="4" formatCode="#,##0.00;&quot;△&quot;#,##0.00">
                  <c:v>0</c:v>
                </c:pt>
              </c:numCache>
            </c:numRef>
          </c:val>
          <c:extLst>
            <c:ext xmlns:c16="http://schemas.microsoft.com/office/drawing/2014/chart" uri="{C3380CC4-5D6E-409C-BE32-E72D297353CC}">
              <c16:uniqueId val="{00000000-28DF-4C0E-BC75-87D5AE1819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0.15</c:v>
                </c:pt>
                <c:pt idx="4">
                  <c:v>0.12</c:v>
                </c:pt>
              </c:numCache>
            </c:numRef>
          </c:val>
          <c:smooth val="0"/>
          <c:extLst>
            <c:ext xmlns:c16="http://schemas.microsoft.com/office/drawing/2014/chart" uri="{C3380CC4-5D6E-409C-BE32-E72D297353CC}">
              <c16:uniqueId val="{00000001-28DF-4C0E-BC75-87D5AE1819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4D-4F56-9D54-9F4E0641C6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56.43</c:v>
                </c:pt>
                <c:pt idx="4">
                  <c:v>55.82</c:v>
                </c:pt>
              </c:numCache>
            </c:numRef>
          </c:val>
          <c:smooth val="0"/>
          <c:extLst>
            <c:ext xmlns:c16="http://schemas.microsoft.com/office/drawing/2014/chart" uri="{C3380CC4-5D6E-409C-BE32-E72D297353CC}">
              <c16:uniqueId val="{00000001-CC4D-4F56-9D54-9F4E0641C6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98.53</c:v>
                </c:pt>
                <c:pt idx="1">
                  <c:v>98.65</c:v>
                </c:pt>
                <c:pt idx="2">
                  <c:v>98.6</c:v>
                </c:pt>
                <c:pt idx="3">
                  <c:v>98.69</c:v>
                </c:pt>
                <c:pt idx="4">
                  <c:v>98.78</c:v>
                </c:pt>
              </c:numCache>
            </c:numRef>
          </c:val>
          <c:extLst>
            <c:ext xmlns:c16="http://schemas.microsoft.com/office/drawing/2014/chart" uri="{C3380CC4-5D6E-409C-BE32-E72D297353CC}">
              <c16:uniqueId val="{00000000-EF23-43E1-A5D0-FDEDA7FA26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91.07</c:v>
                </c:pt>
                <c:pt idx="4">
                  <c:v>90.67</c:v>
                </c:pt>
              </c:numCache>
            </c:numRef>
          </c:val>
          <c:smooth val="0"/>
          <c:extLst>
            <c:ext xmlns:c16="http://schemas.microsoft.com/office/drawing/2014/chart" uri="{C3380CC4-5D6E-409C-BE32-E72D297353CC}">
              <c16:uniqueId val="{00000001-EF23-43E1-A5D0-FDEDA7FA26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83.7</c:v>
                </c:pt>
                <c:pt idx="1">
                  <c:v>82.75</c:v>
                </c:pt>
                <c:pt idx="2">
                  <c:v>77.290000000000006</c:v>
                </c:pt>
                <c:pt idx="3">
                  <c:v>78.42</c:v>
                </c:pt>
                <c:pt idx="4">
                  <c:v>82.25</c:v>
                </c:pt>
              </c:numCache>
            </c:numRef>
          </c:val>
          <c:extLst>
            <c:ext xmlns:c16="http://schemas.microsoft.com/office/drawing/2014/chart" uri="{C3380CC4-5D6E-409C-BE32-E72D297353CC}">
              <c16:uniqueId val="{00000000-5A93-4169-BFB1-5CD9A896BF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93-4169-BFB1-5CD9A896BF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3-4823-9063-C733144AC9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3-4823-9063-C733144AC9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74-4226-9853-DA0B3557E3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4-4226-9853-DA0B3557E3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FA-408F-9D2A-78AC4CEF0C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FA-408F-9D2A-78AC4CEF0C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B-42C2-8CDB-3E7FCF8373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B-42C2-8CDB-3E7FCF8373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680.85</c:v>
                </c:pt>
                <c:pt idx="1">
                  <c:v>814.81</c:v>
                </c:pt>
                <c:pt idx="2">
                  <c:v>733.02</c:v>
                </c:pt>
                <c:pt idx="3">
                  <c:v>429.96</c:v>
                </c:pt>
                <c:pt idx="4">
                  <c:v>548.66999999999996</c:v>
                </c:pt>
              </c:numCache>
            </c:numRef>
          </c:val>
          <c:extLst>
            <c:ext xmlns:c16="http://schemas.microsoft.com/office/drawing/2014/chart" uri="{C3380CC4-5D6E-409C-BE32-E72D297353CC}">
              <c16:uniqueId val="{00000000-80A2-4751-A0C5-8AD0372033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747.84</c:v>
                </c:pt>
                <c:pt idx="4">
                  <c:v>804.98</c:v>
                </c:pt>
              </c:numCache>
            </c:numRef>
          </c:val>
          <c:smooth val="0"/>
          <c:extLst>
            <c:ext xmlns:c16="http://schemas.microsoft.com/office/drawing/2014/chart" uri="{C3380CC4-5D6E-409C-BE32-E72D297353CC}">
              <c16:uniqueId val="{00000001-80A2-4751-A0C5-8AD0372033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101.57</c:v>
                </c:pt>
                <c:pt idx="2">
                  <c:v>100</c:v>
                </c:pt>
                <c:pt idx="3">
                  <c:v>100</c:v>
                </c:pt>
                <c:pt idx="4">
                  <c:v>100.23</c:v>
                </c:pt>
              </c:numCache>
            </c:numRef>
          </c:val>
          <c:extLst>
            <c:ext xmlns:c16="http://schemas.microsoft.com/office/drawing/2014/chart" uri="{C3380CC4-5D6E-409C-BE32-E72D297353CC}">
              <c16:uniqueId val="{00000000-1084-4B09-BB33-AE22A1AA60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90.17</c:v>
                </c:pt>
                <c:pt idx="4">
                  <c:v>88.71</c:v>
                </c:pt>
              </c:numCache>
            </c:numRef>
          </c:val>
          <c:smooth val="0"/>
          <c:extLst>
            <c:ext xmlns:c16="http://schemas.microsoft.com/office/drawing/2014/chart" uri="{C3380CC4-5D6E-409C-BE32-E72D297353CC}">
              <c16:uniqueId val="{00000001-1084-4B09-BB33-AE22A1AA60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188.98</c:v>
                </c:pt>
                <c:pt idx="1">
                  <c:v>188.12</c:v>
                </c:pt>
                <c:pt idx="2">
                  <c:v>188.44</c:v>
                </c:pt>
                <c:pt idx="3">
                  <c:v>188.59</c:v>
                </c:pt>
                <c:pt idx="4">
                  <c:v>186.43</c:v>
                </c:pt>
              </c:numCache>
            </c:numRef>
          </c:val>
          <c:extLst>
            <c:ext xmlns:c16="http://schemas.microsoft.com/office/drawing/2014/chart" uri="{C3380CC4-5D6E-409C-BE32-E72D297353CC}">
              <c16:uniqueId val="{00000000-4364-40CF-808A-1181F8E7C7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173.17</c:v>
                </c:pt>
                <c:pt idx="4">
                  <c:v>174.8</c:v>
                </c:pt>
              </c:numCache>
            </c:numRef>
          </c:val>
          <c:smooth val="0"/>
          <c:extLst>
            <c:ext xmlns:c16="http://schemas.microsoft.com/office/drawing/2014/chart" uri="{C3380CC4-5D6E-409C-BE32-E72D297353CC}">
              <c16:uniqueId val="{00000001-4364-40CF-808A-1181F8E7C7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坂町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12839</v>
      </c>
      <c r="AM8" s="37"/>
      <c r="AN8" s="37"/>
      <c r="AO8" s="37"/>
      <c r="AP8" s="37"/>
      <c r="AQ8" s="37"/>
      <c r="AR8" s="37"/>
      <c r="AS8" s="37"/>
      <c r="AT8" s="38">
        <f>データ!T6</f>
        <v>15.69</v>
      </c>
      <c r="AU8" s="38"/>
      <c r="AV8" s="38"/>
      <c r="AW8" s="38"/>
      <c r="AX8" s="38"/>
      <c r="AY8" s="38"/>
      <c r="AZ8" s="38"/>
      <c r="BA8" s="38"/>
      <c r="BB8" s="38">
        <f>データ!U6</f>
        <v>818.29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98.76</v>
      </c>
      <c r="Q10" s="38"/>
      <c r="R10" s="38"/>
      <c r="S10" s="38"/>
      <c r="T10" s="38"/>
      <c r="U10" s="38"/>
      <c r="V10" s="38"/>
      <c r="W10" s="38">
        <f>データ!Q6</f>
        <v>80.88</v>
      </c>
      <c r="X10" s="38"/>
      <c r="Y10" s="38"/>
      <c r="Z10" s="38"/>
      <c r="AA10" s="38"/>
      <c r="AB10" s="38"/>
      <c r="AC10" s="38"/>
      <c r="AD10" s="37">
        <f>データ!R6</f>
        <v>2288</v>
      </c>
      <c r="AE10" s="37"/>
      <c r="AF10" s="37"/>
      <c r="AG10" s="37"/>
      <c r="AH10" s="37"/>
      <c r="AI10" s="37"/>
      <c r="AJ10" s="37"/>
      <c r="AK10" s="2"/>
      <c r="AL10" s="37">
        <f>データ!V6</f>
        <v>12583</v>
      </c>
      <c r="AM10" s="37"/>
      <c r="AN10" s="37"/>
      <c r="AO10" s="37"/>
      <c r="AP10" s="37"/>
      <c r="AQ10" s="37"/>
      <c r="AR10" s="37"/>
      <c r="AS10" s="37"/>
      <c r="AT10" s="38">
        <f>データ!W6</f>
        <v>3.85</v>
      </c>
      <c r="AU10" s="38"/>
      <c r="AV10" s="38"/>
      <c r="AW10" s="38"/>
      <c r="AX10" s="38"/>
      <c r="AY10" s="38"/>
      <c r="AZ10" s="38"/>
      <c r="BA10" s="38"/>
      <c r="BB10" s="38">
        <f>データ!X6</f>
        <v>3268.31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nJNJV7GpjRVgcyxAPWp3cXK4UWuLncT/wyxvfJsTq2FTE83lpiZkj2l9uQiXVX0VvA3ggbfbd5FudrUQB1SlzQ==" saltValue="QqabUaaABLQUOaVWvnD5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343099</v>
      </c>
      <c r="D6" s="19">
        <f t="shared" si="3"/>
        <v>47</v>
      </c>
      <c r="E6" s="19">
        <f t="shared" si="3"/>
        <v>17</v>
      </c>
      <c r="F6" s="19">
        <f t="shared" si="3"/>
        <v>1</v>
      </c>
      <c r="G6" s="19">
        <f t="shared" si="3"/>
        <v>0</v>
      </c>
      <c r="H6" s="19" t="str">
        <f t="shared" si="3"/>
        <v>広島県　坂町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98.76</v>
      </c>
      <c r="Q6" s="20">
        <f t="shared" si="3"/>
        <v>80.88</v>
      </c>
      <c r="R6" s="20">
        <f t="shared" si="3"/>
        <v>2288</v>
      </c>
      <c r="S6" s="20">
        <f t="shared" si="3"/>
        <v>12839</v>
      </c>
      <c r="T6" s="20">
        <f t="shared" si="3"/>
        <v>15.69</v>
      </c>
      <c r="U6" s="20">
        <f t="shared" si="3"/>
        <v>818.29</v>
      </c>
      <c r="V6" s="20">
        <f t="shared" si="3"/>
        <v>12583</v>
      </c>
      <c r="W6" s="20">
        <f t="shared" si="3"/>
        <v>3.85</v>
      </c>
      <c r="X6" s="20">
        <f t="shared" si="3"/>
        <v>3268.31</v>
      </c>
      <c r="Y6" s="21">
        <f>IF(Y7="",NA(),Y7)</f>
        <v>83.7</v>
      </c>
      <c r="Z6" s="21">
        <f t="shared" ref="Z6:AH6" si="4">IF(Z7="",NA(),Z7)</f>
        <v>82.75</v>
      </c>
      <c r="AA6" s="21">
        <f t="shared" si="4"/>
        <v>77.290000000000006</v>
      </c>
      <c r="AB6" s="21">
        <f t="shared" si="4"/>
        <v>78.42</v>
      </c>
      <c r="AC6" s="21">
        <f t="shared" si="4"/>
        <v>82.25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680.85</v>
      </c>
      <c r="BG6" s="21">
        <f t="shared" ref="BG6:BO6" si="7">IF(BG7="",NA(),BG7)</f>
        <v>814.81</v>
      </c>
      <c r="BH6" s="21">
        <f t="shared" si="7"/>
        <v>733.02</v>
      </c>
      <c r="BI6" s="21">
        <f t="shared" si="7"/>
        <v>429.96</v>
      </c>
      <c r="BJ6" s="21">
        <f t="shared" si="7"/>
        <v>548.66999999999996</v>
      </c>
      <c r="BK6" s="21">
        <f t="shared" si="7"/>
        <v>958.81</v>
      </c>
      <c r="BL6" s="21">
        <f t="shared" si="7"/>
        <v>1001.3</v>
      </c>
      <c r="BM6" s="21">
        <f t="shared" si="7"/>
        <v>1050.51</v>
      </c>
      <c r="BN6" s="21">
        <f t="shared" si="7"/>
        <v>747.84</v>
      </c>
      <c r="BO6" s="21">
        <f t="shared" si="7"/>
        <v>804.98</v>
      </c>
      <c r="BP6" s="20" t="str">
        <f>IF(BP7="","",IF(BP7="-","【-】","【"&amp;SUBSTITUTE(TEXT(BP7,"#,##0.00"),"-","△")&amp;"】"))</f>
        <v>【652.82】</v>
      </c>
      <c r="BQ6" s="21">
        <f>IF(BQ7="",NA(),BQ7)</f>
        <v>100</v>
      </c>
      <c r="BR6" s="21">
        <f t="shared" ref="BR6:BZ6" si="8">IF(BR7="",NA(),BR7)</f>
        <v>101.57</v>
      </c>
      <c r="BS6" s="21">
        <f t="shared" si="8"/>
        <v>100</v>
      </c>
      <c r="BT6" s="21">
        <f t="shared" si="8"/>
        <v>100</v>
      </c>
      <c r="BU6" s="21">
        <f t="shared" si="8"/>
        <v>100.23</v>
      </c>
      <c r="BV6" s="21">
        <f t="shared" si="8"/>
        <v>82.88</v>
      </c>
      <c r="BW6" s="21">
        <f t="shared" si="8"/>
        <v>81.88</v>
      </c>
      <c r="BX6" s="21">
        <f t="shared" si="8"/>
        <v>82.65</v>
      </c>
      <c r="BY6" s="21">
        <f t="shared" si="8"/>
        <v>90.17</v>
      </c>
      <c r="BZ6" s="21">
        <f t="shared" si="8"/>
        <v>88.71</v>
      </c>
      <c r="CA6" s="20" t="str">
        <f>IF(CA7="","",IF(CA7="-","【-】","【"&amp;SUBSTITUTE(TEXT(CA7,"#,##0.00"),"-","△")&amp;"】"))</f>
        <v>【97.61】</v>
      </c>
      <c r="CB6" s="21">
        <f>IF(CB7="",NA(),CB7)</f>
        <v>188.98</v>
      </c>
      <c r="CC6" s="21">
        <f t="shared" ref="CC6:CK6" si="9">IF(CC7="",NA(),CC7)</f>
        <v>188.12</v>
      </c>
      <c r="CD6" s="21">
        <f t="shared" si="9"/>
        <v>188.44</v>
      </c>
      <c r="CE6" s="21">
        <f t="shared" si="9"/>
        <v>188.59</v>
      </c>
      <c r="CF6" s="21">
        <f t="shared" si="9"/>
        <v>186.43</v>
      </c>
      <c r="CG6" s="21">
        <f t="shared" si="9"/>
        <v>190.99</v>
      </c>
      <c r="CH6" s="21">
        <f t="shared" si="9"/>
        <v>187.55</v>
      </c>
      <c r="CI6" s="21">
        <f t="shared" si="9"/>
        <v>186.3</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56.43</v>
      </c>
      <c r="CV6" s="21">
        <f t="shared" si="10"/>
        <v>55.82</v>
      </c>
      <c r="CW6" s="20" t="str">
        <f>IF(CW7="","",IF(CW7="-","【-】","【"&amp;SUBSTITUTE(TEXT(CW7,"#,##0.00"),"-","△")&amp;"】"))</f>
        <v>【59.10】</v>
      </c>
      <c r="CX6" s="21">
        <f>IF(CX7="",NA(),CX7)</f>
        <v>98.53</v>
      </c>
      <c r="CY6" s="21">
        <f t="shared" ref="CY6:DG6" si="11">IF(CY7="",NA(),CY7)</f>
        <v>98.65</v>
      </c>
      <c r="CZ6" s="21">
        <f t="shared" si="11"/>
        <v>98.6</v>
      </c>
      <c r="DA6" s="21">
        <f t="shared" si="11"/>
        <v>98.69</v>
      </c>
      <c r="DB6" s="21">
        <f t="shared" si="11"/>
        <v>98.78</v>
      </c>
      <c r="DC6" s="21">
        <f t="shared" si="11"/>
        <v>83.02</v>
      </c>
      <c r="DD6" s="21">
        <f t="shared" si="11"/>
        <v>82.55</v>
      </c>
      <c r="DE6" s="21">
        <f t="shared" si="11"/>
        <v>82.08</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0.35</v>
      </c>
      <c r="EG6" s="21">
        <f t="shared" si="14"/>
        <v>0.17</v>
      </c>
      <c r="EH6" s="21">
        <f t="shared" si="14"/>
        <v>0.15</v>
      </c>
      <c r="EI6" s="20">
        <f t="shared" si="14"/>
        <v>0</v>
      </c>
      <c r="EJ6" s="21">
        <f t="shared" si="14"/>
        <v>0.13</v>
      </c>
      <c r="EK6" s="21">
        <f t="shared" si="14"/>
        <v>0.15</v>
      </c>
      <c r="EL6" s="21">
        <f t="shared" si="14"/>
        <v>1.65</v>
      </c>
      <c r="EM6" s="21">
        <f t="shared" si="14"/>
        <v>0.15</v>
      </c>
      <c r="EN6" s="21">
        <f t="shared" si="14"/>
        <v>0.12</v>
      </c>
      <c r="EO6" s="20" t="str">
        <f>IF(EO7="","",IF(EO7="-","【-】","【"&amp;SUBSTITUTE(TEXT(EO7,"#,##0.00"),"-","△")&amp;"】"))</f>
        <v>【0.23】</v>
      </c>
    </row>
    <row r="7" spans="1:145" s="22" customFormat="1" x14ac:dyDescent="0.15">
      <c r="A7" s="14"/>
      <c r="B7" s="23">
        <v>2022</v>
      </c>
      <c r="C7" s="23">
        <v>343099</v>
      </c>
      <c r="D7" s="23">
        <v>47</v>
      </c>
      <c r="E7" s="23">
        <v>17</v>
      </c>
      <c r="F7" s="23">
        <v>1</v>
      </c>
      <c r="G7" s="23">
        <v>0</v>
      </c>
      <c r="H7" s="23" t="s">
        <v>98</v>
      </c>
      <c r="I7" s="23" t="s">
        <v>99</v>
      </c>
      <c r="J7" s="23" t="s">
        <v>100</v>
      </c>
      <c r="K7" s="23" t="s">
        <v>101</v>
      </c>
      <c r="L7" s="23" t="s">
        <v>102</v>
      </c>
      <c r="M7" s="23" t="s">
        <v>103</v>
      </c>
      <c r="N7" s="24" t="s">
        <v>104</v>
      </c>
      <c r="O7" s="24" t="s">
        <v>105</v>
      </c>
      <c r="P7" s="24">
        <v>98.76</v>
      </c>
      <c r="Q7" s="24">
        <v>80.88</v>
      </c>
      <c r="R7" s="24">
        <v>2288</v>
      </c>
      <c r="S7" s="24">
        <v>12839</v>
      </c>
      <c r="T7" s="24">
        <v>15.69</v>
      </c>
      <c r="U7" s="24">
        <v>818.29</v>
      </c>
      <c r="V7" s="24">
        <v>12583</v>
      </c>
      <c r="W7" s="24">
        <v>3.85</v>
      </c>
      <c r="X7" s="24">
        <v>3268.31</v>
      </c>
      <c r="Y7" s="24">
        <v>83.7</v>
      </c>
      <c r="Z7" s="24">
        <v>82.75</v>
      </c>
      <c r="AA7" s="24">
        <v>77.290000000000006</v>
      </c>
      <c r="AB7" s="24">
        <v>78.42</v>
      </c>
      <c r="AC7" s="24">
        <v>82.25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680.85</v>
      </c>
      <c r="BG7" s="24">
        <v>814.81</v>
      </c>
      <c r="BH7" s="24">
        <v>733.02</v>
      </c>
      <c r="BI7" s="24">
        <v>429.96</v>
      </c>
      <c r="BJ7" s="24">
        <v>548.66999999999996</v>
      </c>
      <c r="BK7" s="24">
        <v>958.81</v>
      </c>
      <c r="BL7" s="24">
        <v>1001.3</v>
      </c>
      <c r="BM7" s="24">
        <v>1050.51</v>
      </c>
      <c r="BN7" s="24">
        <v>747.84</v>
      </c>
      <c r="BO7" s="24">
        <v>804.98</v>
      </c>
      <c r="BP7" s="24">
        <v>652.82000000000005</v>
      </c>
      <c r="BQ7" s="24">
        <v>100</v>
      </c>
      <c r="BR7" s="24">
        <v>101.57</v>
      </c>
      <c r="BS7" s="24">
        <v>100</v>
      </c>
      <c r="BT7" s="24">
        <v>100</v>
      </c>
      <c r="BU7" s="24">
        <v>100.23</v>
      </c>
      <c r="BV7" s="24">
        <v>82.88</v>
      </c>
      <c r="BW7" s="24">
        <v>81.88</v>
      </c>
      <c r="BX7" s="24">
        <v>82.65</v>
      </c>
      <c r="BY7" s="24">
        <v>90.17</v>
      </c>
      <c r="BZ7" s="24">
        <v>88.71</v>
      </c>
      <c r="CA7" s="24">
        <v>97.61</v>
      </c>
      <c r="CB7" s="24">
        <v>188.98</v>
      </c>
      <c r="CC7" s="24">
        <v>188.12</v>
      </c>
      <c r="CD7" s="24">
        <v>188.44</v>
      </c>
      <c r="CE7" s="24">
        <v>188.59</v>
      </c>
      <c r="CF7" s="24">
        <v>186.43</v>
      </c>
      <c r="CG7" s="24">
        <v>190.99</v>
      </c>
      <c r="CH7" s="24">
        <v>187.55</v>
      </c>
      <c r="CI7" s="24">
        <v>186.3</v>
      </c>
      <c r="CJ7" s="24">
        <v>173.17</v>
      </c>
      <c r="CK7" s="24">
        <v>174.8</v>
      </c>
      <c r="CL7" s="24">
        <v>138.29</v>
      </c>
      <c r="CM7" s="24" t="s">
        <v>104</v>
      </c>
      <c r="CN7" s="24" t="s">
        <v>104</v>
      </c>
      <c r="CO7" s="24" t="s">
        <v>104</v>
      </c>
      <c r="CP7" s="24" t="s">
        <v>104</v>
      </c>
      <c r="CQ7" s="24" t="s">
        <v>104</v>
      </c>
      <c r="CR7" s="24">
        <v>52.58</v>
      </c>
      <c r="CS7" s="24">
        <v>50.94</v>
      </c>
      <c r="CT7" s="24">
        <v>50.53</v>
      </c>
      <c r="CU7" s="24">
        <v>56.43</v>
      </c>
      <c r="CV7" s="24">
        <v>55.82</v>
      </c>
      <c r="CW7" s="24">
        <v>59.1</v>
      </c>
      <c r="CX7" s="24">
        <v>98.53</v>
      </c>
      <c r="CY7" s="24">
        <v>98.65</v>
      </c>
      <c r="CZ7" s="24">
        <v>98.6</v>
      </c>
      <c r="DA7" s="24">
        <v>98.69</v>
      </c>
      <c r="DB7" s="24">
        <v>98.78</v>
      </c>
      <c r="DC7" s="24">
        <v>83.02</v>
      </c>
      <c r="DD7" s="24">
        <v>82.55</v>
      </c>
      <c r="DE7" s="24">
        <v>82.08</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0.35</v>
      </c>
      <c r="EG7" s="24">
        <v>0.17</v>
      </c>
      <c r="EH7" s="24">
        <v>0.15</v>
      </c>
      <c r="EI7" s="24">
        <v>0</v>
      </c>
      <c r="EJ7" s="24">
        <v>0.13</v>
      </c>
      <c r="EK7" s="24">
        <v>0.15</v>
      </c>
      <c r="EL7" s="24">
        <v>1.65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2024-02-01T11:14:44Z</cp:lastPrinted>
  <dcterms:created xsi:type="dcterms:W3CDTF">2023-12-12T02:47:52Z</dcterms:created>
  <dcterms:modified xsi:type="dcterms:W3CDTF">2024-02-01T11:14:46Z</dcterms:modified>
  <cp:category/>
</cp:coreProperties>
</file>