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yuukoi\Downloads\"/>
    </mc:Choice>
  </mc:AlternateContent>
  <xr:revisionPtr revIDLastSave="0" documentId="13_ncr:1_{CFF1D059-DCF0-4CFB-ABF0-B55823772E3F}" xr6:coauthVersionLast="47" xr6:coauthVersionMax="47" xr10:uidLastSave="{00000000-0000-0000-0000-000000000000}"/>
  <workbookProtection workbookAlgorithmName="SHA-512" workbookHashValue="u8NZ8fIAYNTRmpdfsvwQJF4hAzR5obX6bsCk02rSp5A2ZOATmqy5cl05CClFH6Cje5Blhza424K5nEYwA/Ld6g==" workbookSaltValue="UxJoXnXC/LX9vcuJ7Q5dyQ==" workbookSpinCount="100000" lockStructure="1"/>
  <bookViews>
    <workbookView xWindow="-120" yWindow="-120" windowWidth="29040" windowHeight="1584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O6" i="5"/>
  <c r="I10" i="4" s="1"/>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E85" i="4"/>
  <c r="BB10" i="4"/>
  <c r="P10" i="4"/>
  <c r="B10" i="4"/>
  <c r="BB8" i="4"/>
  <c r="AT8" i="4"/>
  <c r="AL8" i="4"/>
  <c r="W8" i="4"/>
  <c r="P8" i="4"/>
  <c r="I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<sst xmlns="http://schemas.openxmlformats.org/spreadsheetml/2006/main" count="233" uniqueCount="118">
  <si>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</si>
  <si>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</si>
  <si>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</si>
  <si>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</si>
  <si>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</si>
  <si>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</si>
  <si>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</si>
  <si>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</si>
  <si>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</si>
  <si>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</si>
  <si>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</si>
  <si>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</si>
  <si>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</si>
  <si>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</si>
  <si>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</si>
  <si>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</si>
  <si>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</si>
  <si>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</si>
  <si>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</si>
  <si>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</si>
  <si>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</si>
  <si>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</si>
  <si>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</si>
  <si>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</si>
  <si>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</si>
  <si>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</si>
  <si>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</si>
  <si>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</si>
  <si>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</si>
  <si>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</si>
  <si>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</si>
  <si>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</si>
  <si>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</si>
  <si>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</si>
  <si>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</si>
  <si>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</si>
  <si>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</si>
  <si>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</si>
  <si>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</si>
  <si>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</si>
  <si>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</si>
  <si>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</si>
  <si>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</si>
  <si>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</si>
  <si>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</si>
  <si>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</si>
  <si>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</si>
  <si>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</si>
  <si>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</si>
  <si>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</si>
  <si>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</si>
  <si>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</si>
  <si>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</si>
  <si>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</si>
  <si>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</si>
  <si>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</si>
  <si>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</si>
  <si>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</si>
  <si>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</si>
  <si>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</si>
  <si>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</si>
  <si>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</si>
  <si>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</si>
  <si>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</si>
  <si>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</si>
  <si>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</si>
  <si>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</si>
  <si>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</si>
  <si>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</si>
  <si>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</si>
  <si>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</si>
  <si>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</si>
  <si>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</si>
  <si>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</si>
  <si>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</si>
  <si>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</si>
  <si>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</si>
  <si>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</si>
  <si>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</si>
  <si>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</si>
  <si>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</si>
  <si>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</si>
  <si>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</si>
  <si>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</si>
  <si>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</si>
  <si>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</si>
  <si>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</si>
  <si>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</si>
  <si>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</si>
  <si>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</si>
  <si>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</si>
  <si>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</si>
  <si>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</si>
  <si>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</si>
  <si>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</si>
  <si>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</si>
  <si>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安芸太田町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</si>
  <si>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</si>
  <si>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</si>
  <si>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</si>
  <si>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</si>
  <si>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</si>
  <si>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</si>
  <si>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</si>
  <si>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</si>
  <si>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</si>
  <si>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</si>
  <si>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</si>
  <si>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</si>
  <si>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</si>
  <si>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</si>
  <si>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</si>
  <si>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</si>
  <si>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</si>
  <si>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</si>
  <si>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耐用年数を経過した管路が多い。老朽管耐震化更新事業により、令和元年度より管更新工事を実施している。また漏水調査についても引き続き行い安定供給に努める。</t>
    <phoneticPr fontId="4"/>
  </si>
  <si>
    <t>①収益的収支比率：例年、類似団体と比較して低い数値で、一般会計に依存している状況であり、引続き維持管理費の縮減や料金改定等の経営改善に向けた取組みが必要と考える。
④企業債残高対給水収益比率：類似団体と比較して低い数値であり、年々減少している。老朽管耐震事業のための、新規借入が今後複数年に渡り継続するため、増加する見込みである。
⑤料金回収率：近年、類似団体に比べ高い状況であるが、依然として一般会計繰入金で補填している状況であり、経営改善に取組む必要がある。
⑥給水原価：類似団体と比較して近年は若干高い数値で推移していたが、令和2年度、令和3年度は数値が低くなり若干の改善となった。（償還金の減少等による）更なる維持管理費の削減に努める必要がある。
⑦施設利用率：類似団体と比較して高い数値となっている。漏水による年間配水量の増加によるものであることから、漏水調査を行い早期に改善できるよう計画的に実施する。
⑧有収率：類似団体と比較して低い数値である。漏水調査の計画的な実施により有収率の向上を図る。</t>
    <phoneticPr fontId="4"/>
  </si>
  <si>
    <t>令和元年度から老朽管更新工事を実施している。経過年数及び漏水等緊急性の高い箇所から複数年に渡り実施の予定である。また、漏水量の増加により、計画的な漏水調査を行い安定供給に努める。
経営戦略の見直しを進め、維持管理費の更なる縮減及び、料金改定等経営改善に取組む必要がある。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</si>
</sst>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
                  <c:v>0</c:v>
                </c:pt>
                <c:pt idx="1">
                  <c:v>0.24</c:v>
                </c:pt>
                <c:pt idx="2">
                  <c:v>0.24</c:v>
                </c:pt>
                <c:pt idx="3">
                  <c:v>0.33</c:v>
                </c:pt>
                <c:pt idx="4">
                  <c:v>0.14000000000000001</c:v>
                </c:pt>
              </c:numCache>
            </c:numRef>
          </c:val>
          <c:extLst>
            <c:ext xmlns:c16="http://schemas.microsoft.com/office/drawing/2014/chart" uri="{C3380CC4-5D6E-409C-BE32-E72D297353CC}">
              <c16:uniqueId val="{00000000-818B-47C4-BC49-4D6B47E1C6B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818B-47C4-BC49-4D6B47E1C6B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67.239999999999995</c:v>
                </c:pt>
                <c:pt idx="1">
                  <c:v>80.22</c:v>
                </c:pt>
                <c:pt idx="2">
                  <c:v>75.31</c:v>
                </c:pt>
                <c:pt idx="3">
                  <c:v>73.760000000000005</c:v>
                </c:pt>
                <c:pt idx="4">
                  <c:v>79.58</c:v>
                </c:pt>
              </c:numCache>
            </c:numRef>
          </c:val>
          <c:extLst>
            <c:ext xmlns:c16="http://schemas.microsoft.com/office/drawing/2014/chart" uri="{C3380CC4-5D6E-409C-BE32-E72D297353CC}">
              <c16:uniqueId val="{00000000-8519-4E30-9003-60B7715D196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8519-4E30-9003-60B7715D196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61.32</c:v>
                </c:pt>
                <c:pt idx="1">
                  <c:v>49.54</c:v>
                </c:pt>
                <c:pt idx="2">
                  <c:v>54.63</c:v>
                </c:pt>
                <c:pt idx="3">
                  <c:v>53.81</c:v>
                </c:pt>
                <c:pt idx="4">
                  <c:v>49.26</c:v>
                </c:pt>
              </c:numCache>
            </c:numRef>
          </c:val>
          <c:extLst>
            <c:ext xmlns:c16="http://schemas.microsoft.com/office/drawing/2014/chart" uri="{C3380CC4-5D6E-409C-BE32-E72D297353CC}">
              <c16:uniqueId val="{00000000-A87C-41F9-AD8A-019380FDA55E}"/>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A87C-41F9-AD8A-019380FDA55E}"/>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60.09</c:v>
                </c:pt>
                <c:pt idx="1">
                  <c:v>61.51</c:v>
                </c:pt>
                <c:pt idx="2">
                  <c:v>68.400000000000006</c:v>
                </c:pt>
                <c:pt idx="3">
                  <c:v>76.84</c:v>
                </c:pt>
                <c:pt idx="4">
                  <c:v>67.209999999999994</c:v>
                </c:pt>
              </c:numCache>
            </c:numRef>
          </c:val>
          <c:extLst>
            <c:ext xmlns:c16="http://schemas.microsoft.com/office/drawing/2014/chart" uri="{C3380CC4-5D6E-409C-BE32-E72D297353CC}">
              <c16:uniqueId val="{00000000-CBDB-4D12-B912-C288FB6EDE9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CBDB-4D12-B912-C288FB6EDE9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65-4A06-8FC6-C6F769DC93D9}"/>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65-4A06-8FC6-C6F769DC93D9}"/>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C2-4A58-9FFF-AF0052F09B2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C2-4A58-9FFF-AF0052F09B2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9E-49EE-8460-B11D108BE57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9E-49EE-8460-B11D108BE57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1E-40CB-A735-1AB758082BB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1E-40CB-A735-1AB758082BB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753.99</c:v>
                </c:pt>
                <c:pt idx="1">
                  <c:v>702.81</c:v>
                </c:pt>
                <c:pt idx="2">
                  <c:v>661.45</c:v>
                </c:pt>
                <c:pt idx="3">
                  <c:v>652.35</c:v>
                </c:pt>
                <c:pt idx="4">
                  <c:v>635.19000000000005</c:v>
                </c:pt>
              </c:numCache>
            </c:numRef>
          </c:val>
          <c:extLst>
            <c:ext xmlns:c16="http://schemas.microsoft.com/office/drawing/2014/chart" uri="{C3380CC4-5D6E-409C-BE32-E72D297353CC}">
              <c16:uniqueId val="{00000000-16C2-4D35-AA62-575769B3533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16C2-4D35-AA62-575769B3533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55.27</c:v>
                </c:pt>
                <c:pt idx="1">
                  <c:v>56.4</c:v>
                </c:pt>
                <c:pt idx="2">
                  <c:v>63.26</c:v>
                </c:pt>
                <c:pt idx="3">
                  <c:v>69.099999999999994</c:v>
                </c:pt>
                <c:pt idx="4">
                  <c:v>63.32</c:v>
                </c:pt>
              </c:numCache>
            </c:numRef>
          </c:val>
          <c:extLst>
            <c:ext xmlns:c16="http://schemas.microsoft.com/office/drawing/2014/chart" uri="{C3380CC4-5D6E-409C-BE32-E72D297353CC}">
              <c16:uniqueId val="{00000000-61BA-4459-95EE-B17642973ECE}"/>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61BA-4459-95EE-B17642973ECE}"/>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333.46</c:v>
                </c:pt>
                <c:pt idx="1">
                  <c:v>332.07</c:v>
                </c:pt>
                <c:pt idx="2">
                  <c:v>300.08999999999997</c:v>
                </c:pt>
                <c:pt idx="3">
                  <c:v>276.33</c:v>
                </c:pt>
                <c:pt idx="4">
                  <c:v>301.63</c:v>
                </c:pt>
              </c:numCache>
            </c:numRef>
          </c:val>
          <c:extLst>
            <c:ext xmlns:c16="http://schemas.microsoft.com/office/drawing/2014/chart" uri="{C3380CC4-5D6E-409C-BE32-E72D297353CC}">
              <c16:uniqueId val="{00000000-6904-4C71-9B43-623F8067368D}"/>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6904-4C71-9B43-623F8067368D}"/>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M9"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広島県　安芸太田町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5700</v>
      </c>
      <c r="AM8" s="37"/>
      <c r="AN8" s="37"/>
      <c r="AO8" s="37"/>
      <c r="AP8" s="37"/>
      <c r="AQ8" s="37"/>
      <c r="AR8" s="37"/>
      <c r="AS8" s="37"/>
      <c r="AT8" s="38">
        <f>データ!$S$6</f>
        <v>341.89</v>
      </c>
      <c r="AU8" s="38"/>
      <c r="AV8" s="38"/>
      <c r="AW8" s="38"/>
      <c r="AX8" s="38"/>
      <c r="AY8" s="38"/>
      <c r="AZ8" s="38"/>
      <c r="BA8" s="38"/>
      <c r="BB8" s="38">
        <f>データ!$T$6</f>
        <v>16.670000000000002</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73.2</v>
      </c>
      <c r="Q10" s="38"/>
      <c r="R10" s="38"/>
      <c r="S10" s="38"/>
      <c r="T10" s="38"/>
      <c r="U10" s="38"/>
      <c r="V10" s="38"/>
      <c r="W10" s="37">
        <f>データ!$Q$6</f>
        <v>3094</v>
      </c>
      <c r="X10" s="37"/>
      <c r="Y10" s="37"/>
      <c r="Z10" s="37"/>
      <c r="AA10" s="37"/>
      <c r="AB10" s="37"/>
      <c r="AC10" s="37"/>
      <c r="AD10" s="2"/>
      <c r="AE10" s="2"/>
      <c r="AF10" s="2"/>
      <c r="AG10" s="2"/>
      <c r="AH10" s="2"/>
      <c r="AI10" s="2"/>
      <c r="AJ10" s="2"/>
      <c r="AK10" s="2"/>
      <c r="AL10" s="37">
        <f>データ!$U$6</f>
        <v>4124</v>
      </c>
      <c r="AM10" s="37"/>
      <c r="AN10" s="37"/>
      <c r="AO10" s="37"/>
      <c r="AP10" s="37"/>
      <c r="AQ10" s="37"/>
      <c r="AR10" s="37"/>
      <c r="AS10" s="37"/>
      <c r="AT10" s="38">
        <f>データ!$V$6</f>
        <v>8.0500000000000007</v>
      </c>
      <c r="AU10" s="38"/>
      <c r="AV10" s="38"/>
      <c r="AW10" s="38"/>
      <c r="AX10" s="38"/>
      <c r="AY10" s="38"/>
      <c r="AZ10" s="38"/>
      <c r="BA10" s="38"/>
      <c r="BB10" s="38">
        <f>データ!$W$6</f>
        <v>512.29999999999995</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115</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LIV2iWE1Q1erfhhblcnj4JBJSF2QuRxz46jOFKizb6N/8QAjtcQRmBrc34/9I+GiXlC78xjlx7jZCuSmVKxHww==" saltValue="HSEBHF/98w6XgGDP+Ya+I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343684</v>
      </c>
      <c r="D6" s="20">
        <f t="shared" si="3"/>
        <v>47</v>
      </c>
      <c r="E6" s="20">
        <f t="shared" si="3"/>
        <v>1</v>
      </c>
      <c r="F6" s="20">
        <f t="shared" si="3"/>
        <v>0</v>
      </c>
      <c r="G6" s="20">
        <f t="shared" si="3"/>
        <v>0</v>
      </c>
      <c r="H6" s="20" t="str">
        <f t="shared" si="3"/>
        <v>広島県　安芸太田町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73.2</v>
      </c>
      <c r="Q6" s="21">
        <f t="shared" si="3"/>
        <v>3094</v>
      </c>
      <c r="R6" s="21">
        <f t="shared" si="3"/>
        <v>5700</v>
      </c>
      <c r="S6" s="21">
        <f t="shared" si="3"/>
        <v>341.89</v>
      </c>
      <c r="T6" s="21">
        <f t="shared" si="3"/>
        <v>16.670000000000002</v>
      </c>
      <c r="U6" s="21">
        <f t="shared" si="3"/>
        <v>4124</v>
      </c>
      <c r="V6" s="21">
        <f t="shared" si="3"/>
        <v>8.0500000000000007</v>
      </c>
      <c r="W6" s="21">
        <f t="shared" si="3"/>
        <v>512.29999999999995</v>
      </c>
      <c r="X6" s="22">
        <f>IF(X7="",NA(),X7)</f>
        <v>60.09</v>
      </c>
      <c r="Y6" s="22">
        <f t="shared" ref="Y6:AG6" si="4">IF(Y7="",NA(),Y7)</f>
        <v>61.51</v>
      </c>
      <c r="Z6" s="22">
        <f t="shared" si="4"/>
        <v>68.400000000000006</v>
      </c>
      <c r="AA6" s="22">
        <f t="shared" si="4"/>
        <v>76.84</v>
      </c>
      <c r="AB6" s="22">
        <f t="shared" si="4"/>
        <v>67.209999999999994</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753.99</v>
      </c>
      <c r="BF6" s="22">
        <f t="shared" ref="BF6:BN6" si="7">IF(BF7="",NA(),BF7)</f>
        <v>702.81</v>
      </c>
      <c r="BG6" s="22">
        <f t="shared" si="7"/>
        <v>661.45</v>
      </c>
      <c r="BH6" s="22">
        <f t="shared" si="7"/>
        <v>652.35</v>
      </c>
      <c r="BI6" s="22">
        <f t="shared" si="7"/>
        <v>635.19000000000005</v>
      </c>
      <c r="BJ6" s="22">
        <f t="shared" si="7"/>
        <v>1007.7</v>
      </c>
      <c r="BK6" s="22">
        <f t="shared" si="7"/>
        <v>1018.52</v>
      </c>
      <c r="BL6" s="22">
        <f t="shared" si="7"/>
        <v>949.61</v>
      </c>
      <c r="BM6" s="22">
        <f t="shared" si="7"/>
        <v>918.84</v>
      </c>
      <c r="BN6" s="22">
        <f t="shared" si="7"/>
        <v>955.49</v>
      </c>
      <c r="BO6" s="21" t="str">
        <f>IF(BO7="","",IF(BO7="-","【-】","【"&amp;SUBSTITUTE(TEXT(BO7,"#,##0.00"),"-","△")&amp;"】"))</f>
        <v>【982.48】</v>
      </c>
      <c r="BP6" s="22">
        <f>IF(BP7="",NA(),BP7)</f>
        <v>55.27</v>
      </c>
      <c r="BQ6" s="22">
        <f t="shared" ref="BQ6:BY6" si="8">IF(BQ7="",NA(),BQ7)</f>
        <v>56.4</v>
      </c>
      <c r="BR6" s="22">
        <f t="shared" si="8"/>
        <v>63.26</v>
      </c>
      <c r="BS6" s="22">
        <f t="shared" si="8"/>
        <v>69.099999999999994</v>
      </c>
      <c r="BT6" s="22">
        <f t="shared" si="8"/>
        <v>63.32</v>
      </c>
      <c r="BU6" s="22">
        <f t="shared" si="8"/>
        <v>59.22</v>
      </c>
      <c r="BV6" s="22">
        <f t="shared" si="8"/>
        <v>58.79</v>
      </c>
      <c r="BW6" s="22">
        <f t="shared" si="8"/>
        <v>58.41</v>
      </c>
      <c r="BX6" s="22">
        <f t="shared" si="8"/>
        <v>58.27</v>
      </c>
      <c r="BY6" s="22">
        <f t="shared" si="8"/>
        <v>55.15</v>
      </c>
      <c r="BZ6" s="21" t="str">
        <f>IF(BZ7="","",IF(BZ7="-","【-】","【"&amp;SUBSTITUTE(TEXT(BZ7,"#,##0.00"),"-","△")&amp;"】"))</f>
        <v>【50.61】</v>
      </c>
      <c r="CA6" s="22">
        <f>IF(CA7="",NA(),CA7)</f>
        <v>333.46</v>
      </c>
      <c r="CB6" s="22">
        <f t="shared" ref="CB6:CJ6" si="9">IF(CB7="",NA(),CB7)</f>
        <v>332.07</v>
      </c>
      <c r="CC6" s="22">
        <f t="shared" si="9"/>
        <v>300.08999999999997</v>
      </c>
      <c r="CD6" s="22">
        <f t="shared" si="9"/>
        <v>276.33</v>
      </c>
      <c r="CE6" s="22">
        <f t="shared" si="9"/>
        <v>301.63</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67.239999999999995</v>
      </c>
      <c r="CM6" s="22">
        <f t="shared" ref="CM6:CU6" si="10">IF(CM7="",NA(),CM7)</f>
        <v>80.22</v>
      </c>
      <c r="CN6" s="22">
        <f t="shared" si="10"/>
        <v>75.31</v>
      </c>
      <c r="CO6" s="22">
        <f t="shared" si="10"/>
        <v>73.760000000000005</v>
      </c>
      <c r="CP6" s="22">
        <f t="shared" si="10"/>
        <v>79.58</v>
      </c>
      <c r="CQ6" s="22">
        <f t="shared" si="10"/>
        <v>56.76</v>
      </c>
      <c r="CR6" s="22">
        <f t="shared" si="10"/>
        <v>56.04</v>
      </c>
      <c r="CS6" s="22">
        <f t="shared" si="10"/>
        <v>58.52</v>
      </c>
      <c r="CT6" s="22">
        <f t="shared" si="10"/>
        <v>58.88</v>
      </c>
      <c r="CU6" s="22">
        <f t="shared" si="10"/>
        <v>58.16</v>
      </c>
      <c r="CV6" s="21" t="str">
        <f>IF(CV7="","",IF(CV7="-","【-】","【"&amp;SUBSTITUTE(TEXT(CV7,"#,##0.00"),"-","△")&amp;"】"))</f>
        <v>【56.15】</v>
      </c>
      <c r="CW6" s="22">
        <f>IF(CW7="",NA(),CW7)</f>
        <v>61.32</v>
      </c>
      <c r="CX6" s="22">
        <f t="shared" ref="CX6:DF6" si="11">IF(CX7="",NA(),CX7)</f>
        <v>49.54</v>
      </c>
      <c r="CY6" s="22">
        <f t="shared" si="11"/>
        <v>54.63</v>
      </c>
      <c r="CZ6" s="22">
        <f t="shared" si="11"/>
        <v>53.81</v>
      </c>
      <c r="DA6" s="22">
        <f t="shared" si="11"/>
        <v>49.26</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2">
        <f t="shared" ref="EE6:EM6" si="14">IF(EE7="",NA(),EE7)</f>
        <v>0.24</v>
      </c>
      <c r="EF6" s="22">
        <f t="shared" si="14"/>
        <v>0.24</v>
      </c>
      <c r="EG6" s="22">
        <f t="shared" si="14"/>
        <v>0.33</v>
      </c>
      <c r="EH6" s="22">
        <f t="shared" si="14"/>
        <v>0.14000000000000001</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343684</v>
      </c>
      <c r="D7" s="24">
        <v>47</v>
      </c>
      <c r="E7" s="24">
        <v>1</v>
      </c>
      <c r="F7" s="24">
        <v>0</v>
      </c>
      <c r="G7" s="24">
        <v>0</v>
      </c>
      <c r="H7" s="24" t="s">
        <v>96</v>
      </c>
      <c r="I7" s="24" t="s">
        <v>97</v>
      </c>
      <c r="J7" s="24" t="s">
        <v>98</v>
      </c>
      <c r="K7" s="24" t="s">
        <v>99</v>
      </c>
      <c r="L7" s="24" t="s">
        <v>100</v>
      </c>
      <c r="M7" s="24" t="s">
        <v>101</v>
      </c>
      <c r="N7" s="25" t="s">
        <v>102</v>
      </c>
      <c r="O7" s="25" t="s">
        <v>103</v>
      </c>
      <c r="P7" s="25">
        <v>73.2</v>
      </c>
      <c r="Q7" s="25">
        <v>3094</v>
      </c>
      <c r="R7" s="25">
        <v>5700</v>
      </c>
      <c r="S7" s="25">
        <v>341.89</v>
      </c>
      <c r="T7" s="25">
        <v>16.670000000000002</v>
      </c>
      <c r="U7" s="25">
        <v>4124</v>
      </c>
      <c r="V7" s="25">
        <v>8.0500000000000007</v>
      </c>
      <c r="W7" s="25">
        <v>512.29999999999995</v>
      </c>
      <c r="X7" s="25">
        <v>60.09</v>
      </c>
      <c r="Y7" s="25">
        <v>61.51</v>
      </c>
      <c r="Z7" s="25">
        <v>68.400000000000006</v>
      </c>
      <c r="AA7" s="25">
        <v>76.84</v>
      </c>
      <c r="AB7" s="25">
        <v>67.209999999999994</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753.99</v>
      </c>
      <c r="BF7" s="25">
        <v>702.81</v>
      </c>
      <c r="BG7" s="25">
        <v>661.45</v>
      </c>
      <c r="BH7" s="25">
        <v>652.35</v>
      </c>
      <c r="BI7" s="25">
        <v>635.19000000000005</v>
      </c>
      <c r="BJ7" s="25">
        <v>1007.7</v>
      </c>
      <c r="BK7" s="25">
        <v>1018.52</v>
      </c>
      <c r="BL7" s="25">
        <v>949.61</v>
      </c>
      <c r="BM7" s="25">
        <v>918.84</v>
      </c>
      <c r="BN7" s="25">
        <v>955.49</v>
      </c>
      <c r="BO7" s="25">
        <v>982.48</v>
      </c>
      <c r="BP7" s="25">
        <v>55.27</v>
      </c>
      <c r="BQ7" s="25">
        <v>56.4</v>
      </c>
      <c r="BR7" s="25">
        <v>63.26</v>
      </c>
      <c r="BS7" s="25">
        <v>69.099999999999994</v>
      </c>
      <c r="BT7" s="25">
        <v>63.32</v>
      </c>
      <c r="BU7" s="25">
        <v>59.22</v>
      </c>
      <c r="BV7" s="25">
        <v>58.79</v>
      </c>
      <c r="BW7" s="25">
        <v>58.41</v>
      </c>
      <c r="BX7" s="25">
        <v>58.27</v>
      </c>
      <c r="BY7" s="25">
        <v>55.15</v>
      </c>
      <c r="BZ7" s="25">
        <v>50.61</v>
      </c>
      <c r="CA7" s="25">
        <v>333.46</v>
      </c>
      <c r="CB7" s="25">
        <v>332.07</v>
      </c>
      <c r="CC7" s="25">
        <v>300.08999999999997</v>
      </c>
      <c r="CD7" s="25">
        <v>276.33</v>
      </c>
      <c r="CE7" s="25">
        <v>301.63</v>
      </c>
      <c r="CF7" s="25">
        <v>292.89999999999998</v>
      </c>
      <c r="CG7" s="25">
        <v>298.25</v>
      </c>
      <c r="CH7" s="25">
        <v>303.27999999999997</v>
      </c>
      <c r="CI7" s="25">
        <v>303.81</v>
      </c>
      <c r="CJ7" s="25">
        <v>310.26</v>
      </c>
      <c r="CK7" s="25">
        <v>320.83</v>
      </c>
      <c r="CL7" s="25">
        <v>67.239999999999995</v>
      </c>
      <c r="CM7" s="25">
        <v>80.22</v>
      </c>
      <c r="CN7" s="25">
        <v>75.31</v>
      </c>
      <c r="CO7" s="25">
        <v>73.760000000000005</v>
      </c>
      <c r="CP7" s="25">
        <v>79.58</v>
      </c>
      <c r="CQ7" s="25">
        <v>56.76</v>
      </c>
      <c r="CR7" s="25">
        <v>56.04</v>
      </c>
      <c r="CS7" s="25">
        <v>58.52</v>
      </c>
      <c r="CT7" s="25">
        <v>58.88</v>
      </c>
      <c r="CU7" s="25">
        <v>58.16</v>
      </c>
      <c r="CV7" s="25">
        <v>56.15</v>
      </c>
      <c r="CW7" s="25">
        <v>61.32</v>
      </c>
      <c r="CX7" s="25">
        <v>49.54</v>
      </c>
      <c r="CY7" s="25">
        <v>54.63</v>
      </c>
      <c r="CZ7" s="25">
        <v>53.81</v>
      </c>
      <c r="DA7" s="25">
        <v>49.26</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0.24</v>
      </c>
      <c r="EF7" s="25">
        <v>0.24</v>
      </c>
      <c r="EG7" s="25">
        <v>0.33</v>
      </c>
      <c r="EH7" s="25">
        <v>0.14000000000000001</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池野 優子</cp:lastModifiedBy>
  <cp:lastPrinted>2024-02-06T11:43:09Z</cp:lastPrinted>
  <dcterms:created xsi:type="dcterms:W3CDTF">2023-12-05T01:06:56Z</dcterms:created>
  <dcterms:modified xsi:type="dcterms:W3CDTF">2024-02-08T02:20:35Z</dcterms:modified>
  <cp:category/>
</cp:coreProperties>
</file>