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C:\Users\yuukoi\Downloads\"/>
    </mc:Choice>
  </mc:AlternateContent>
  <xr:revisionPtr revIDLastSave="0" documentId="13_ncr:1_{B29EEF72-62EE-4B18-AB0E-BA0A84916E3B}" xr6:coauthVersionLast="47" xr6:coauthVersionMax="47" xr10:uidLastSave="{00000000-0000-0000-0000-000000000000}"/>
  <workbookProtection workbookAlgorithmName="SHA-512" workbookHashValue="gE6vUs4/OtlvIy6wJLEr7Urlb/08sw/fmzeb3Qgc72IKtMtIvnpMYO4MeSNmXSbA7/sT9vHrjGCXG2SCjSgrlw==" workbookSaltValue="UFGUOYGWhr6oiIlPmvcOx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U6" i="5"/>
  <c r="BB8" i="4" s="1"/>
  <c r="T6" i="5"/>
  <c r="AT8" i="4" s="1"/>
  <c r="S6" i="5"/>
  <c r="R6" i="5"/>
  <c r="Q6" i="5"/>
  <c r="W10" i="4" s="1"/>
  <c r="P6" i="5"/>
  <c r="P10" i="4" s="1"/>
  <c r="O6" i="5"/>
  <c r="I10" i="4" s="1"/>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E86" i="4"/>
  <c r="AL10" i="4"/>
  <c r="AD10" i="4"/>
  <c r="AL8" i="4"/>
  <c r="I8" i="4"/>
</calcChain>
</file>

<file path=xl/sharedStrings.xml><?xml version="1.0" encoding="utf-8"?>
<sst xmlns="http://schemas.openxmlformats.org/spreadsheetml/2006/main" count="236" uniqueCount="118">
  <si>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</si>
  <si>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</si>
  <si>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</si>
  <si>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</si>
  <si>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</si>
  <si>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</si>
  <si>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</si>
  <si>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</si>
  <si>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</si>
  <si>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</si>
  <si>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</si>
  <si>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</si>
  <si>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</si>
  <si>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</si>
  <si>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</si>
  <si>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</si>
  <si>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</si>
  <si>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</si>
  <si>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</si>
  <si>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</si>
  <si>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</si>
  <si>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</si>
  <si>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</si>
  <si>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</si>
  <si>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</si>
  <si>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</si>
  <si>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</si>
  <si>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</si>
  <si>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</si>
  <si>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</si>
  <si>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</si>
  <si>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</si>
  <si>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</si>
  <si>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</si>
  <si>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</si>
  <si>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</si>
  <si>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</si>
  <si>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</si>
  <si>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</si>
  <si>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</si>
  <si>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</si>
  <si>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</si>
  <si>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</si>
  <si>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</si>
  <si>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</si>
  <si>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</si>
  <si>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</si>
  <si>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</si>
  <si>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</si>
  <si>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</si>
  <si>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</si>
  <si>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</si>
  <si>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</si>
  <si>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</si>
  <si>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</si>
  <si>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</si>
  <si>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</si>
  <si>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</si>
  <si>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</si>
  <si>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</si>
  <si>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</si>
  <si>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</si>
  <si>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</si>
  <si>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</si>
  <si>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</si>
  <si>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</si>
  <si>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</si>
  <si>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</si>
  <si>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</si>
  <si>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</si>
  <si>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</si>
  <si>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</si>
  <si>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</si>
  <si>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</si>
  <si>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</si>
  <si>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</si>
  <si>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</si>
  <si>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</si>
  <si>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</si>
  <si>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</si>
  <si>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</si>
  <si>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</si>
  <si>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</si>
  <si>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</si>
  <si>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</si>
  <si>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</si>
  <si>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</si>
  <si>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</si>
  <si>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</si>
  <si>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</si>
  <si>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</si>
  <si>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</si>
  <si>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</si>
  <si>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</si>
  <si>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</si>
  <si>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</si>
  <si>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</si>
  <si>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安芸太田町</t>
  </si>
  <si>
    <t>法非適用</t>
  </si>
  <si>
    <t>下水道事業</t>
  </si>
  <si>
    <t>特定環境保全公共下水道</t>
  </si>
  <si>
    <t>D2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</si>
  <si>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</si>
  <si>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</si>
  <si>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</si>
  <si>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</si>
  <si>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</si>
  <si>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</si>
  <si>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</si>
  <si>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</si>
  <si>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</si>
  <si>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</si>
  <si>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</si>
  <si>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</si>
  <si>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</si>
  <si>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施設維持管理経費の増額と人口減少が進む中で、地方債償還金が大きな負担となっている。本町の特定環境保全公共下水道事業は一般会計に依存している状況があり、料金改定等経営改善に向けた取組みが必要と考える。
　処理施設については、令和2年度に策定した「ストックマネジメント計画」及び「汚水処理施設整備再編構想プラン」の検討結果を踏まえ概ね10年以内での適正な統廃合となるよう取組んでいく。　　　　　</t>
    <rPh sb="13" eb="15">
      <t>ジンコウ</t>
    </rPh>
    <rPh sb="15" eb="17">
      <t>ゲンショウ</t>
    </rPh>
    <rPh sb="18" eb="19">
      <t>スス</t>
    </rPh>
    <rPh sb="20" eb="21">
      <t>ナカ</t>
    </rPh>
    <rPh sb="42" eb="44">
      <t>ホンチョウ</t>
    </rPh>
    <rPh sb="45" eb="49">
      <t>トクテイカンキョウ</t>
    </rPh>
    <rPh sb="49" eb="51">
      <t>ホゼン</t>
    </rPh>
    <rPh sb="51" eb="56">
      <t>コウキョウゲスイドウ</t>
    </rPh>
    <rPh sb="56" eb="58">
      <t>ジギョウ</t>
    </rPh>
    <phoneticPr fontId="4"/>
  </si>
  <si>
    <t>①収益的収支比率…施設の維持管理経費が増加しており、収益的収支比率は低下している。本町の特定環境保全公共下水道事業は継続的に一般会計に依存している状況であり、維持管理経費の軽減策と料金改定等経営改善に向けた取組が必要である。
④企業債残高対事業規模比率…類似団体と比較して高い数値となっているが、地方債償還金は年々減少している。
⑤経費回収率…類似団体と比較しても低い数値で推移している。継続的に一般会計に依存している状況であり、料金改定等の経営改善に向けた取組みが必要である。
⑥汚水処理原価…継続的に類似団体を上回る数値となっている。地理的要因等により処理費用が高くなることが考えられる。また、今後の人口減少に伴い有収水量の更なる減少が見込まれることから厳しい状況である。
⑦施設利用率…継続的に類似団体を下回る数値となっている。供用開始当初より人口減少等状況が変化しており、今後は「汚水処理施設整備再編構想プラン」を基に施設のダウンサイジング等について具体的な検討を進めていく。
⑧水洗化率…R4年度は類似団体よりも高い数値となっているが、未だ100％未満であるため、今後も未接続世帯への依頼文書や戸別訪問により加入促進に努める。</t>
    <rPh sb="44" eb="48">
      <t>トクテイカンキョウ</t>
    </rPh>
    <rPh sb="48" eb="50">
      <t>ホゼン</t>
    </rPh>
    <rPh sb="50" eb="52">
      <t>コウキョウ</t>
    </rPh>
    <rPh sb="52" eb="55">
      <t>ゲスイドウ</t>
    </rPh>
    <rPh sb="55" eb="57">
      <t>ジギョウ</t>
    </rPh>
    <rPh sb="217" eb="219">
      <t>カイテイ</t>
    </rPh>
    <rPh sb="411" eb="412">
      <t>モト</t>
    </rPh>
    <rPh sb="436" eb="437">
      <t>スス</t>
    </rPh>
    <rPh sb="451" eb="453">
      <t>ネンド</t>
    </rPh>
    <rPh sb="454" eb="456">
      <t>ルイジ</t>
    </rPh>
    <rPh sb="461" eb="462">
      <t>タカ</t>
    </rPh>
    <rPh sb="463" eb="465">
      <t>スウチ</t>
    </rPh>
    <rPh sb="473" eb="474">
      <t>マ</t>
    </rPh>
    <rPh sb="479" eb="481">
      <t>ミマン</t>
    </rPh>
    <rPh sb="497" eb="499">
      <t>イライ</t>
    </rPh>
    <phoneticPr fontId="4"/>
  </si>
  <si>
    <t>　処理施設について、令和2年度に策定した「ストックマネジメント計画」及び「汚水処理施設整備再編構想プラン」の検討結果を踏まえ概ね10年以内での適正な統廃合となるよう取組んでいく。
　管渠については、耐用年数を経過していないため更新計画未策定。</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</si>
</sst>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906-469E-8983-0BF785288B30}"/>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0.13</c:v>
                </c:pt>
                <c:pt idx="1">
                  <c:v>0.36</c:v>
                </c:pt>
                <c:pt idx="2">
                  <c:v>0.39</c:v>
                </c:pt>
                <c:pt idx="3">
                  <c:v>0.1</c:v>
                </c:pt>
                <c:pt idx="4">
                  <c:v>0.08</c:v>
                </c:pt>
              </c:numCache>
            </c:numRef>
          </c:val>
          <c:smooth val="0"/>
          <c:extLst>
            <c:ext xmlns:c16="http://schemas.microsoft.com/office/drawing/2014/chart" uri="{C3380CC4-5D6E-409C-BE32-E72D297353CC}">
              <c16:uniqueId val="{00000001-8906-469E-8983-0BF785288B30}"/>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33.619999999999997</c:v>
                </c:pt>
                <c:pt idx="1">
                  <c:v>34.54</c:v>
                </c:pt>
                <c:pt idx="2">
                  <c:v>34.630000000000003</c:v>
                </c:pt>
                <c:pt idx="3">
                  <c:v>33.9</c:v>
                </c:pt>
                <c:pt idx="4">
                  <c:v>31.97</c:v>
                </c:pt>
              </c:numCache>
            </c:numRef>
          </c:val>
          <c:extLst>
            <c:ext xmlns:c16="http://schemas.microsoft.com/office/drawing/2014/chart" uri="{C3380CC4-5D6E-409C-BE32-E72D297353CC}">
              <c16:uniqueId val="{00000000-321C-4240-BA80-EA243FEC17C4}"/>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42.56</c:v>
                </c:pt>
                <c:pt idx="1">
                  <c:v>42.47</c:v>
                </c:pt>
                <c:pt idx="2">
                  <c:v>42.4</c:v>
                </c:pt>
                <c:pt idx="3">
                  <c:v>42.28</c:v>
                </c:pt>
                <c:pt idx="4">
                  <c:v>41.06</c:v>
                </c:pt>
              </c:numCache>
            </c:numRef>
          </c:val>
          <c:smooth val="0"/>
          <c:extLst>
            <c:ext xmlns:c16="http://schemas.microsoft.com/office/drawing/2014/chart" uri="{C3380CC4-5D6E-409C-BE32-E72D297353CC}">
              <c16:uniqueId val="{00000001-321C-4240-BA80-EA243FEC17C4}"/>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81.8</c:v>
                </c:pt>
                <c:pt idx="1">
                  <c:v>82.91</c:v>
                </c:pt>
                <c:pt idx="2">
                  <c:v>83.77</c:v>
                </c:pt>
                <c:pt idx="3">
                  <c:v>84.55</c:v>
                </c:pt>
                <c:pt idx="4">
                  <c:v>85.1</c:v>
                </c:pt>
              </c:numCache>
            </c:numRef>
          </c:val>
          <c:extLst>
            <c:ext xmlns:c16="http://schemas.microsoft.com/office/drawing/2014/chart" uri="{C3380CC4-5D6E-409C-BE32-E72D297353CC}">
              <c16:uniqueId val="{00000000-3202-4AE4-AB39-901EF6CFDA29}"/>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83.32</c:v>
                </c:pt>
                <c:pt idx="1">
                  <c:v>83.75</c:v>
                </c:pt>
                <c:pt idx="2">
                  <c:v>84.19</c:v>
                </c:pt>
                <c:pt idx="3">
                  <c:v>84.34</c:v>
                </c:pt>
                <c:pt idx="4">
                  <c:v>84.34</c:v>
                </c:pt>
              </c:numCache>
            </c:numRef>
          </c:val>
          <c:smooth val="0"/>
          <c:extLst>
            <c:ext xmlns:c16="http://schemas.microsoft.com/office/drawing/2014/chart" uri="{C3380CC4-5D6E-409C-BE32-E72D297353CC}">
              <c16:uniqueId val="{00000001-3202-4AE4-AB39-901EF6CFDA29}"/>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80.95</c:v>
                </c:pt>
                <c:pt idx="1">
                  <c:v>84.73</c:v>
                </c:pt>
                <c:pt idx="2">
                  <c:v>85.03</c:v>
                </c:pt>
                <c:pt idx="3">
                  <c:v>76.790000000000006</c:v>
                </c:pt>
                <c:pt idx="4">
                  <c:v>74.58</c:v>
                </c:pt>
              </c:numCache>
            </c:numRef>
          </c:val>
          <c:extLst>
            <c:ext xmlns:c16="http://schemas.microsoft.com/office/drawing/2014/chart" uri="{C3380CC4-5D6E-409C-BE32-E72D297353CC}">
              <c16:uniqueId val="{00000000-D016-4713-AAB7-FFB8CA08AD0D}"/>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016-4713-AAB7-FFB8CA08AD0D}"/>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617-4858-8D5D-35A34637462F}"/>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617-4858-8D5D-35A34637462F}"/>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539-49EE-B54A-B450A1B957B6}"/>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539-49EE-B54A-B450A1B957B6}"/>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A488-4195-87B5-647FDD8FA626}"/>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488-4195-87B5-647FDD8FA626}"/>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98A6-4351-AC1A-AF740618E308}"/>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98A6-4351-AC1A-AF740618E308}"/>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2629.12</c:v>
                </c:pt>
                <c:pt idx="1">
                  <c:v>1945.14</c:v>
                </c:pt>
                <c:pt idx="2">
                  <c:v>1651.86</c:v>
                </c:pt>
                <c:pt idx="3">
                  <c:v>1618.78</c:v>
                </c:pt>
                <c:pt idx="4">
                  <c:v>1127.76</c:v>
                </c:pt>
              </c:numCache>
            </c:numRef>
          </c:val>
          <c:extLst>
            <c:ext xmlns:c16="http://schemas.microsoft.com/office/drawing/2014/chart" uri="{C3380CC4-5D6E-409C-BE32-E72D297353CC}">
              <c16:uniqueId val="{00000000-B139-43FE-9A38-0684115F8A4C}"/>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1194.1500000000001</c:v>
                </c:pt>
                <c:pt idx="1">
                  <c:v>1206.79</c:v>
                </c:pt>
                <c:pt idx="2">
                  <c:v>1258.43</c:v>
                </c:pt>
                <c:pt idx="3">
                  <c:v>1163.75</c:v>
                </c:pt>
                <c:pt idx="4">
                  <c:v>1195.47</c:v>
                </c:pt>
              </c:numCache>
            </c:numRef>
          </c:val>
          <c:smooth val="0"/>
          <c:extLst>
            <c:ext xmlns:c16="http://schemas.microsoft.com/office/drawing/2014/chart" uri="{C3380CC4-5D6E-409C-BE32-E72D297353CC}">
              <c16:uniqueId val="{00000001-B139-43FE-9A38-0684115F8A4C}"/>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46.17</c:v>
                </c:pt>
                <c:pt idx="1">
                  <c:v>58.15</c:v>
                </c:pt>
                <c:pt idx="2">
                  <c:v>60.51</c:v>
                </c:pt>
                <c:pt idx="3">
                  <c:v>52.52</c:v>
                </c:pt>
                <c:pt idx="4">
                  <c:v>65.12</c:v>
                </c:pt>
              </c:numCache>
            </c:numRef>
          </c:val>
          <c:extLst>
            <c:ext xmlns:c16="http://schemas.microsoft.com/office/drawing/2014/chart" uri="{C3380CC4-5D6E-409C-BE32-E72D297353CC}">
              <c16:uniqueId val="{00000000-8CB9-44E6-B5E2-9D297B57AA02}"/>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72.260000000000005</c:v>
                </c:pt>
                <c:pt idx="1">
                  <c:v>71.84</c:v>
                </c:pt>
                <c:pt idx="2">
                  <c:v>73.36</c:v>
                </c:pt>
                <c:pt idx="3">
                  <c:v>72.599999999999994</c:v>
                </c:pt>
                <c:pt idx="4">
                  <c:v>69.430000000000007</c:v>
                </c:pt>
              </c:numCache>
            </c:numRef>
          </c:val>
          <c:smooth val="0"/>
          <c:extLst>
            <c:ext xmlns:c16="http://schemas.microsoft.com/office/drawing/2014/chart" uri="{C3380CC4-5D6E-409C-BE32-E72D297353CC}">
              <c16:uniqueId val="{00000001-8CB9-44E6-B5E2-9D297B57AA02}"/>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483.11</c:v>
                </c:pt>
                <c:pt idx="1">
                  <c:v>451.4</c:v>
                </c:pt>
                <c:pt idx="2">
                  <c:v>460.97</c:v>
                </c:pt>
                <c:pt idx="3">
                  <c:v>480.01</c:v>
                </c:pt>
                <c:pt idx="4">
                  <c:v>526.74</c:v>
                </c:pt>
              </c:numCache>
            </c:numRef>
          </c:val>
          <c:extLst>
            <c:ext xmlns:c16="http://schemas.microsoft.com/office/drawing/2014/chart" uri="{C3380CC4-5D6E-409C-BE32-E72D297353CC}">
              <c16:uniqueId val="{00000000-A5B1-41B6-B668-F47EC4508862}"/>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230.02</c:v>
                </c:pt>
                <c:pt idx="1">
                  <c:v>228.47</c:v>
                </c:pt>
                <c:pt idx="2">
                  <c:v>224.88</c:v>
                </c:pt>
                <c:pt idx="3">
                  <c:v>228.64</c:v>
                </c:pt>
                <c:pt idx="4">
                  <c:v>239.46</c:v>
                </c:pt>
              </c:numCache>
            </c:numRef>
          </c:val>
          <c:smooth val="0"/>
          <c:extLst>
            <c:ext xmlns:c16="http://schemas.microsoft.com/office/drawing/2014/chart" uri="{C3380CC4-5D6E-409C-BE32-E72D297353CC}">
              <c16:uniqueId val="{00000001-A5B1-41B6-B668-F47EC4508862}"/>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P2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安芸太田町</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特定環境保全公共下水道</v>
      </c>
      <c r="Q8" s="71"/>
      <c r="R8" s="71"/>
      <c r="S8" s="71"/>
      <c r="T8" s="71"/>
      <c r="U8" s="71"/>
      <c r="V8" s="71"/>
      <c r="W8" s="71" t="str">
        <f>データ!L6</f>
        <v>D2</v>
      </c>
      <c r="X8" s="71"/>
      <c r="Y8" s="71"/>
      <c r="Z8" s="71"/>
      <c r="AA8" s="71"/>
      <c r="AB8" s="71"/>
      <c r="AC8" s="71"/>
      <c r="AD8" s="72" t="str">
        <f>データ!$M$6</f>
        <v>非設置</v>
      </c>
      <c r="AE8" s="72"/>
      <c r="AF8" s="72"/>
      <c r="AG8" s="72"/>
      <c r="AH8" s="72"/>
      <c r="AI8" s="72"/>
      <c r="AJ8" s="72"/>
      <c r="AK8" s="3"/>
      <c r="AL8" s="45">
        <f>データ!S6</f>
        <v>5700</v>
      </c>
      <c r="AM8" s="45"/>
      <c r="AN8" s="45"/>
      <c r="AO8" s="45"/>
      <c r="AP8" s="45"/>
      <c r="AQ8" s="45"/>
      <c r="AR8" s="45"/>
      <c r="AS8" s="45"/>
      <c r="AT8" s="46">
        <f>データ!T6</f>
        <v>341.89</v>
      </c>
      <c r="AU8" s="46"/>
      <c r="AV8" s="46"/>
      <c r="AW8" s="46"/>
      <c r="AX8" s="46"/>
      <c r="AY8" s="46"/>
      <c r="AZ8" s="46"/>
      <c r="BA8" s="46"/>
      <c r="BB8" s="46">
        <f>データ!U6</f>
        <v>16.670000000000002</v>
      </c>
      <c r="BC8" s="46"/>
      <c r="BD8" s="46"/>
      <c r="BE8" s="46"/>
      <c r="BF8" s="46"/>
      <c r="BG8" s="46"/>
      <c r="BH8" s="46"/>
      <c r="BI8" s="46"/>
      <c r="BJ8" s="3"/>
      <c r="BK8" s="3"/>
      <c r="BL8" s="67" t="s">
        <v>10</v>
      </c>
      <c r="BM8" s="68"/>
      <c r="BN8" s="69" t="s">
        <v>11</v>
      </c>
      <c r="BO8" s="69"/>
      <c r="BP8" s="69"/>
      <c r="BQ8" s="69"/>
      <c r="BR8" s="69"/>
      <c r="BS8" s="69"/>
      <c r="BT8" s="69"/>
      <c r="BU8" s="69"/>
      <c r="BV8" s="69"/>
      <c r="BW8" s="69"/>
      <c r="BX8" s="69"/>
      <c r="BY8" s="70"/>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t="str">
        <f>データ!O6</f>
        <v>該当数値なし</v>
      </c>
      <c r="J10" s="46"/>
      <c r="K10" s="46"/>
      <c r="L10" s="46"/>
      <c r="M10" s="46"/>
      <c r="N10" s="46"/>
      <c r="O10" s="46"/>
      <c r="P10" s="46">
        <f>データ!P6</f>
        <v>42.17</v>
      </c>
      <c r="Q10" s="46"/>
      <c r="R10" s="46"/>
      <c r="S10" s="46"/>
      <c r="T10" s="46"/>
      <c r="U10" s="46"/>
      <c r="V10" s="46"/>
      <c r="W10" s="46">
        <f>データ!Q6</f>
        <v>99.53</v>
      </c>
      <c r="X10" s="46"/>
      <c r="Y10" s="46"/>
      <c r="Z10" s="46"/>
      <c r="AA10" s="46"/>
      <c r="AB10" s="46"/>
      <c r="AC10" s="46"/>
      <c r="AD10" s="45">
        <f>データ!R6</f>
        <v>3918</v>
      </c>
      <c r="AE10" s="45"/>
      <c r="AF10" s="45"/>
      <c r="AG10" s="45"/>
      <c r="AH10" s="45"/>
      <c r="AI10" s="45"/>
      <c r="AJ10" s="45"/>
      <c r="AK10" s="2"/>
      <c r="AL10" s="45">
        <f>データ!V6</f>
        <v>2376</v>
      </c>
      <c r="AM10" s="45"/>
      <c r="AN10" s="45"/>
      <c r="AO10" s="45"/>
      <c r="AP10" s="45"/>
      <c r="AQ10" s="45"/>
      <c r="AR10" s="45"/>
      <c r="AS10" s="45"/>
      <c r="AT10" s="46">
        <f>データ!W6</f>
        <v>1.53</v>
      </c>
      <c r="AU10" s="46"/>
      <c r="AV10" s="46"/>
      <c r="AW10" s="46"/>
      <c r="AX10" s="46"/>
      <c r="AY10" s="46"/>
      <c r="AZ10" s="46"/>
      <c r="BA10" s="46"/>
      <c r="BB10" s="46">
        <f>データ!X6</f>
        <v>1552.94</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116</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115</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【1,182.11】</v>
      </c>
      <c r="I86" s="12" t="str">
        <f>データ!CA6</f>
        <v>【73.78】</v>
      </c>
      <c r="J86" s="12" t="str">
        <f>データ!CL6</f>
        <v>【220.62】</v>
      </c>
      <c r="K86" s="12" t="str">
        <f>データ!CW6</f>
        <v>【42.22】</v>
      </c>
      <c r="L86" s="12" t="str">
        <f>データ!DH6</f>
        <v>【85.67】</v>
      </c>
      <c r="M86" s="12" t="s">
        <v>43</v>
      </c>
      <c r="N86" s="12" t="s">
        <v>43</v>
      </c>
      <c r="O86" s="12" t="str">
        <f>データ!EO6</f>
        <v>【0.13】</v>
      </c>
    </row>
  </sheetData>
  <sheetProtection algorithmName="SHA-512" hashValue="aB/ypRiTP47A9M67J5raqAnkBrRkcleimaXvlvbw1Rg1i3leX048m3IvLz9hQIN+zyQ1h/JF3za+FRWPl4dN+g==" saltValue="LHEl3PGHV6UTXLynJalMA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44</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45</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46</v>
      </c>
      <c r="B3" s="15" t="s">
        <v>47</v>
      </c>
      <c r="C3" s="15" t="s">
        <v>48</v>
      </c>
      <c r="D3" s="15" t="s">
        <v>49</v>
      </c>
      <c r="E3" s="15" t="s">
        <v>50</v>
      </c>
      <c r="F3" s="15" t="s">
        <v>51</v>
      </c>
      <c r="G3" s="15" t="s">
        <v>52</v>
      </c>
      <c r="H3" s="79" t="s">
        <v>53</v>
      </c>
      <c r="I3" s="80"/>
      <c r="J3" s="80"/>
      <c r="K3" s="80"/>
      <c r="L3" s="80"/>
      <c r="M3" s="80"/>
      <c r="N3" s="80"/>
      <c r="O3" s="80"/>
      <c r="P3" s="80"/>
      <c r="Q3" s="80"/>
      <c r="R3" s="80"/>
      <c r="S3" s="80"/>
      <c r="T3" s="80"/>
      <c r="U3" s="80"/>
      <c r="V3" s="80"/>
      <c r="W3" s="80"/>
      <c r="X3" s="81"/>
      <c r="Y3" s="85" t="s">
        <v>54</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55</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56</v>
      </c>
      <c r="B4" s="16"/>
      <c r="C4" s="16"/>
      <c r="D4" s="16"/>
      <c r="E4" s="16"/>
      <c r="F4" s="16"/>
      <c r="G4" s="16"/>
      <c r="H4" s="82"/>
      <c r="I4" s="83"/>
      <c r="J4" s="83"/>
      <c r="K4" s="83"/>
      <c r="L4" s="83"/>
      <c r="M4" s="83"/>
      <c r="N4" s="83"/>
      <c r="O4" s="83"/>
      <c r="P4" s="83"/>
      <c r="Q4" s="83"/>
      <c r="R4" s="83"/>
      <c r="S4" s="83"/>
      <c r="T4" s="83"/>
      <c r="U4" s="83"/>
      <c r="V4" s="83"/>
      <c r="W4" s="83"/>
      <c r="X4" s="84"/>
      <c r="Y4" s="78" t="s">
        <v>57</v>
      </c>
      <c r="Z4" s="78"/>
      <c r="AA4" s="78"/>
      <c r="AB4" s="78"/>
      <c r="AC4" s="78"/>
      <c r="AD4" s="78"/>
      <c r="AE4" s="78"/>
      <c r="AF4" s="78"/>
      <c r="AG4" s="78"/>
      <c r="AH4" s="78"/>
      <c r="AI4" s="78"/>
      <c r="AJ4" s="78" t="s">
        <v>58</v>
      </c>
      <c r="AK4" s="78"/>
      <c r="AL4" s="78"/>
      <c r="AM4" s="78"/>
      <c r="AN4" s="78"/>
      <c r="AO4" s="78"/>
      <c r="AP4" s="78"/>
      <c r="AQ4" s="78"/>
      <c r="AR4" s="78"/>
      <c r="AS4" s="78"/>
      <c r="AT4" s="78"/>
      <c r="AU4" s="78" t="s">
        <v>59</v>
      </c>
      <c r="AV4" s="78"/>
      <c r="AW4" s="78"/>
      <c r="AX4" s="78"/>
      <c r="AY4" s="78"/>
      <c r="AZ4" s="78"/>
      <c r="BA4" s="78"/>
      <c r="BB4" s="78"/>
      <c r="BC4" s="78"/>
      <c r="BD4" s="78"/>
      <c r="BE4" s="78"/>
      <c r="BF4" s="78" t="s">
        <v>60</v>
      </c>
      <c r="BG4" s="78"/>
      <c r="BH4" s="78"/>
      <c r="BI4" s="78"/>
      <c r="BJ4" s="78"/>
      <c r="BK4" s="78"/>
      <c r="BL4" s="78"/>
      <c r="BM4" s="78"/>
      <c r="BN4" s="78"/>
      <c r="BO4" s="78"/>
      <c r="BP4" s="78"/>
      <c r="BQ4" s="78" t="s">
        <v>61</v>
      </c>
      <c r="BR4" s="78"/>
      <c r="BS4" s="78"/>
      <c r="BT4" s="78"/>
      <c r="BU4" s="78"/>
      <c r="BV4" s="78"/>
      <c r="BW4" s="78"/>
      <c r="BX4" s="78"/>
      <c r="BY4" s="78"/>
      <c r="BZ4" s="78"/>
      <c r="CA4" s="78"/>
      <c r="CB4" s="78" t="s">
        <v>62</v>
      </c>
      <c r="CC4" s="78"/>
      <c r="CD4" s="78"/>
      <c r="CE4" s="78"/>
      <c r="CF4" s="78"/>
      <c r="CG4" s="78"/>
      <c r="CH4" s="78"/>
      <c r="CI4" s="78"/>
      <c r="CJ4" s="78"/>
      <c r="CK4" s="78"/>
      <c r="CL4" s="78"/>
      <c r="CM4" s="78" t="s">
        <v>63</v>
      </c>
      <c r="CN4" s="78"/>
      <c r="CO4" s="78"/>
      <c r="CP4" s="78"/>
      <c r="CQ4" s="78"/>
      <c r="CR4" s="78"/>
      <c r="CS4" s="78"/>
      <c r="CT4" s="78"/>
      <c r="CU4" s="78"/>
      <c r="CV4" s="78"/>
      <c r="CW4" s="78"/>
      <c r="CX4" s="78" t="s">
        <v>64</v>
      </c>
      <c r="CY4" s="78"/>
      <c r="CZ4" s="78"/>
      <c r="DA4" s="78"/>
      <c r="DB4" s="78"/>
      <c r="DC4" s="78"/>
      <c r="DD4" s="78"/>
      <c r="DE4" s="78"/>
      <c r="DF4" s="78"/>
      <c r="DG4" s="78"/>
      <c r="DH4" s="78"/>
      <c r="DI4" s="78" t="s">
        <v>65</v>
      </c>
      <c r="DJ4" s="78"/>
      <c r="DK4" s="78"/>
      <c r="DL4" s="78"/>
      <c r="DM4" s="78"/>
      <c r="DN4" s="78"/>
      <c r="DO4" s="78"/>
      <c r="DP4" s="78"/>
      <c r="DQ4" s="78"/>
      <c r="DR4" s="78"/>
      <c r="DS4" s="78"/>
      <c r="DT4" s="78" t="s">
        <v>66</v>
      </c>
      <c r="DU4" s="78"/>
      <c r="DV4" s="78"/>
      <c r="DW4" s="78"/>
      <c r="DX4" s="78"/>
      <c r="DY4" s="78"/>
      <c r="DZ4" s="78"/>
      <c r="EA4" s="78"/>
      <c r="EB4" s="78"/>
      <c r="EC4" s="78"/>
      <c r="ED4" s="78"/>
      <c r="EE4" s="78" t="s">
        <v>67</v>
      </c>
      <c r="EF4" s="78"/>
      <c r="EG4" s="78"/>
      <c r="EH4" s="78"/>
      <c r="EI4" s="78"/>
      <c r="EJ4" s="78"/>
      <c r="EK4" s="78"/>
      <c r="EL4" s="78"/>
      <c r="EM4" s="78"/>
      <c r="EN4" s="78"/>
      <c r="EO4" s="78"/>
    </row>
    <row r="5" spans="1:145" x14ac:dyDescent="0.15">
      <c r="A5" s="14" t="s">
        <v>68</v>
      </c>
      <c r="B5" s="17"/>
      <c r="C5" s="17"/>
      <c r="D5" s="17"/>
      <c r="E5" s="17"/>
      <c r="F5" s="17"/>
      <c r="G5" s="17"/>
      <c r="H5" s="18" t="s">
        <v>69</v>
      </c>
      <c r="I5" s="18" t="s">
        <v>70</v>
      </c>
      <c r="J5" s="18" t="s">
        <v>71</v>
      </c>
      <c r="K5" s="18" t="s">
        <v>72</v>
      </c>
      <c r="L5" s="18" t="s">
        <v>73</v>
      </c>
      <c r="M5" s="18" t="s">
        <v>5</v>
      </c>
      <c r="N5" s="18" t="s">
        <v>74</v>
      </c>
      <c r="O5" s="18" t="s">
        <v>75</v>
      </c>
      <c r="P5" s="18" t="s">
        <v>76</v>
      </c>
      <c r="Q5" s="18" t="s">
        <v>77</v>
      </c>
      <c r="R5" s="18" t="s">
        <v>78</v>
      </c>
      <c r="S5" s="18" t="s">
        <v>79</v>
      </c>
      <c r="T5" s="18" t="s">
        <v>80</v>
      </c>
      <c r="U5" s="18" t="s">
        <v>81</v>
      </c>
      <c r="V5" s="18" t="s">
        <v>82</v>
      </c>
      <c r="W5" s="18" t="s">
        <v>83</v>
      </c>
      <c r="X5" s="18" t="s">
        <v>84</v>
      </c>
      <c r="Y5" s="18" t="s">
        <v>85</v>
      </c>
      <c r="Z5" s="18" t="s">
        <v>86</v>
      </c>
      <c r="AA5" s="18" t="s">
        <v>87</v>
      </c>
      <c r="AB5" s="18" t="s">
        <v>88</v>
      </c>
      <c r="AC5" s="18" t="s">
        <v>89</v>
      </c>
      <c r="AD5" s="18" t="s">
        <v>90</v>
      </c>
      <c r="AE5" s="18" t="s">
        <v>91</v>
      </c>
      <c r="AF5" s="18" t="s">
        <v>92</v>
      </c>
      <c r="AG5" s="18" t="s">
        <v>93</v>
      </c>
      <c r="AH5" s="18" t="s">
        <v>94</v>
      </c>
      <c r="AI5" s="18" t="s">
        <v>31</v>
      </c>
      <c r="AJ5" s="18" t="s">
        <v>85</v>
      </c>
      <c r="AK5" s="18" t="s">
        <v>86</v>
      </c>
      <c r="AL5" s="18" t="s">
        <v>87</v>
      </c>
      <c r="AM5" s="18" t="s">
        <v>88</v>
      </c>
      <c r="AN5" s="18" t="s">
        <v>89</v>
      </c>
      <c r="AO5" s="18" t="s">
        <v>90</v>
      </c>
      <c r="AP5" s="18" t="s">
        <v>91</v>
      </c>
      <c r="AQ5" s="18" t="s">
        <v>92</v>
      </c>
      <c r="AR5" s="18" t="s">
        <v>93</v>
      </c>
      <c r="AS5" s="18" t="s">
        <v>94</v>
      </c>
      <c r="AT5" s="18" t="s">
        <v>95</v>
      </c>
      <c r="AU5" s="18" t="s">
        <v>85</v>
      </c>
      <c r="AV5" s="18" t="s">
        <v>86</v>
      </c>
      <c r="AW5" s="18" t="s">
        <v>87</v>
      </c>
      <c r="AX5" s="18" t="s">
        <v>88</v>
      </c>
      <c r="AY5" s="18" t="s">
        <v>89</v>
      </c>
      <c r="AZ5" s="18" t="s">
        <v>90</v>
      </c>
      <c r="BA5" s="18" t="s">
        <v>91</v>
      </c>
      <c r="BB5" s="18" t="s">
        <v>92</v>
      </c>
      <c r="BC5" s="18" t="s">
        <v>93</v>
      </c>
      <c r="BD5" s="18" t="s">
        <v>94</v>
      </c>
      <c r="BE5" s="18" t="s">
        <v>95</v>
      </c>
      <c r="BF5" s="18" t="s">
        <v>85</v>
      </c>
      <c r="BG5" s="18" t="s">
        <v>86</v>
      </c>
      <c r="BH5" s="18" t="s">
        <v>87</v>
      </c>
      <c r="BI5" s="18" t="s">
        <v>88</v>
      </c>
      <c r="BJ5" s="18" t="s">
        <v>89</v>
      </c>
      <c r="BK5" s="18" t="s">
        <v>90</v>
      </c>
      <c r="BL5" s="18" t="s">
        <v>91</v>
      </c>
      <c r="BM5" s="18" t="s">
        <v>92</v>
      </c>
      <c r="BN5" s="18" t="s">
        <v>93</v>
      </c>
      <c r="BO5" s="18" t="s">
        <v>94</v>
      </c>
      <c r="BP5" s="18" t="s">
        <v>95</v>
      </c>
      <c r="BQ5" s="18" t="s">
        <v>85</v>
      </c>
      <c r="BR5" s="18" t="s">
        <v>86</v>
      </c>
      <c r="BS5" s="18" t="s">
        <v>87</v>
      </c>
      <c r="BT5" s="18" t="s">
        <v>88</v>
      </c>
      <c r="BU5" s="18" t="s">
        <v>89</v>
      </c>
      <c r="BV5" s="18" t="s">
        <v>90</v>
      </c>
      <c r="BW5" s="18" t="s">
        <v>91</v>
      </c>
      <c r="BX5" s="18" t="s">
        <v>92</v>
      </c>
      <c r="BY5" s="18" t="s">
        <v>93</v>
      </c>
      <c r="BZ5" s="18" t="s">
        <v>94</v>
      </c>
      <c r="CA5" s="18" t="s">
        <v>95</v>
      </c>
      <c r="CB5" s="18" t="s">
        <v>85</v>
      </c>
      <c r="CC5" s="18" t="s">
        <v>86</v>
      </c>
      <c r="CD5" s="18" t="s">
        <v>87</v>
      </c>
      <c r="CE5" s="18" t="s">
        <v>88</v>
      </c>
      <c r="CF5" s="18" t="s">
        <v>89</v>
      </c>
      <c r="CG5" s="18" t="s">
        <v>90</v>
      </c>
      <c r="CH5" s="18" t="s">
        <v>91</v>
      </c>
      <c r="CI5" s="18" t="s">
        <v>92</v>
      </c>
      <c r="CJ5" s="18" t="s">
        <v>93</v>
      </c>
      <c r="CK5" s="18" t="s">
        <v>94</v>
      </c>
      <c r="CL5" s="18" t="s">
        <v>95</v>
      </c>
      <c r="CM5" s="18" t="s">
        <v>85</v>
      </c>
      <c r="CN5" s="18" t="s">
        <v>86</v>
      </c>
      <c r="CO5" s="18" t="s">
        <v>87</v>
      </c>
      <c r="CP5" s="18" t="s">
        <v>88</v>
      </c>
      <c r="CQ5" s="18" t="s">
        <v>89</v>
      </c>
      <c r="CR5" s="18" t="s">
        <v>90</v>
      </c>
      <c r="CS5" s="18" t="s">
        <v>91</v>
      </c>
      <c r="CT5" s="18" t="s">
        <v>92</v>
      </c>
      <c r="CU5" s="18" t="s">
        <v>93</v>
      </c>
      <c r="CV5" s="18" t="s">
        <v>94</v>
      </c>
      <c r="CW5" s="18" t="s">
        <v>95</v>
      </c>
      <c r="CX5" s="18" t="s">
        <v>85</v>
      </c>
      <c r="CY5" s="18" t="s">
        <v>86</v>
      </c>
      <c r="CZ5" s="18" t="s">
        <v>87</v>
      </c>
      <c r="DA5" s="18" t="s">
        <v>88</v>
      </c>
      <c r="DB5" s="18" t="s">
        <v>89</v>
      </c>
      <c r="DC5" s="18" t="s">
        <v>90</v>
      </c>
      <c r="DD5" s="18" t="s">
        <v>91</v>
      </c>
      <c r="DE5" s="18" t="s">
        <v>92</v>
      </c>
      <c r="DF5" s="18" t="s">
        <v>93</v>
      </c>
      <c r="DG5" s="18" t="s">
        <v>94</v>
      </c>
      <c r="DH5" s="18" t="s">
        <v>95</v>
      </c>
      <c r="DI5" s="18" t="s">
        <v>85</v>
      </c>
      <c r="DJ5" s="18" t="s">
        <v>86</v>
      </c>
      <c r="DK5" s="18" t="s">
        <v>87</v>
      </c>
      <c r="DL5" s="18" t="s">
        <v>88</v>
      </c>
      <c r="DM5" s="18" t="s">
        <v>89</v>
      </c>
      <c r="DN5" s="18" t="s">
        <v>90</v>
      </c>
      <c r="DO5" s="18" t="s">
        <v>91</v>
      </c>
      <c r="DP5" s="18" t="s">
        <v>92</v>
      </c>
      <c r="DQ5" s="18" t="s">
        <v>93</v>
      </c>
      <c r="DR5" s="18" t="s">
        <v>94</v>
      </c>
      <c r="DS5" s="18" t="s">
        <v>95</v>
      </c>
      <c r="DT5" s="18" t="s">
        <v>85</v>
      </c>
      <c r="DU5" s="18" t="s">
        <v>86</v>
      </c>
      <c r="DV5" s="18" t="s">
        <v>87</v>
      </c>
      <c r="DW5" s="18" t="s">
        <v>88</v>
      </c>
      <c r="DX5" s="18" t="s">
        <v>89</v>
      </c>
      <c r="DY5" s="18" t="s">
        <v>90</v>
      </c>
      <c r="DZ5" s="18" t="s">
        <v>91</v>
      </c>
      <c r="EA5" s="18" t="s">
        <v>92</v>
      </c>
      <c r="EB5" s="18" t="s">
        <v>93</v>
      </c>
      <c r="EC5" s="18" t="s">
        <v>94</v>
      </c>
      <c r="ED5" s="18" t="s">
        <v>95</v>
      </c>
      <c r="EE5" s="18" t="s">
        <v>85</v>
      </c>
      <c r="EF5" s="18" t="s">
        <v>86</v>
      </c>
      <c r="EG5" s="18" t="s">
        <v>87</v>
      </c>
      <c r="EH5" s="18" t="s">
        <v>88</v>
      </c>
      <c r="EI5" s="18" t="s">
        <v>89</v>
      </c>
      <c r="EJ5" s="18" t="s">
        <v>90</v>
      </c>
      <c r="EK5" s="18" t="s">
        <v>91</v>
      </c>
      <c r="EL5" s="18" t="s">
        <v>92</v>
      </c>
      <c r="EM5" s="18" t="s">
        <v>93</v>
      </c>
      <c r="EN5" s="18" t="s">
        <v>94</v>
      </c>
      <c r="EO5" s="18" t="s">
        <v>95</v>
      </c>
    </row>
    <row r="6" spans="1:145" s="22" customFormat="1" x14ac:dyDescent="0.15">
      <c r="A6" s="14" t="s">
        <v>96</v>
      </c>
      <c r="B6" s="19">
        <f>B7</f>
        <v>2022</v>
      </c>
      <c r="C6" s="19">
        <f t="shared" ref="C6:X6" si="3">C7</f>
        <v>343684</v>
      </c>
      <c r="D6" s="19">
        <f t="shared" si="3"/>
        <v>47</v>
      </c>
      <c r="E6" s="19">
        <f t="shared" si="3"/>
        <v>17</v>
      </c>
      <c r="F6" s="19">
        <f t="shared" si="3"/>
        <v>4</v>
      </c>
      <c r="G6" s="19">
        <f t="shared" si="3"/>
        <v>0</v>
      </c>
      <c r="H6" s="19" t="str">
        <f t="shared" si="3"/>
        <v>広島県　安芸太田町</v>
      </c>
      <c r="I6" s="19" t="str">
        <f t="shared" si="3"/>
        <v>法非適用</v>
      </c>
      <c r="J6" s="19" t="str">
        <f t="shared" si="3"/>
        <v>下水道事業</v>
      </c>
      <c r="K6" s="19" t="str">
        <f t="shared" si="3"/>
        <v>特定環境保全公共下水道</v>
      </c>
      <c r="L6" s="19" t="str">
        <f t="shared" si="3"/>
        <v>D2</v>
      </c>
      <c r="M6" s="19" t="str">
        <f t="shared" si="3"/>
        <v>非設置</v>
      </c>
      <c r="N6" s="20" t="str">
        <f t="shared" si="3"/>
        <v>-</v>
      </c>
      <c r="O6" s="20" t="str">
        <f t="shared" si="3"/>
        <v>該当数値なし</v>
      </c>
      <c r="P6" s="20">
        <f t="shared" si="3"/>
        <v>42.17</v>
      </c>
      <c r="Q6" s="20">
        <f t="shared" si="3"/>
        <v>99.53</v>
      </c>
      <c r="R6" s="20">
        <f t="shared" si="3"/>
        <v>3918</v>
      </c>
      <c r="S6" s="20">
        <f t="shared" si="3"/>
        <v>5700</v>
      </c>
      <c r="T6" s="20">
        <f t="shared" si="3"/>
        <v>341.89</v>
      </c>
      <c r="U6" s="20">
        <f t="shared" si="3"/>
        <v>16.670000000000002</v>
      </c>
      <c r="V6" s="20">
        <f t="shared" si="3"/>
        <v>2376</v>
      </c>
      <c r="W6" s="20">
        <f t="shared" si="3"/>
        <v>1.53</v>
      </c>
      <c r="X6" s="20">
        <f t="shared" si="3"/>
        <v>1552.94</v>
      </c>
      <c r="Y6" s="21">
        <f>IF(Y7="",NA(),Y7)</f>
        <v>80.95</v>
      </c>
      <c r="Z6" s="21">
        <f t="shared" ref="Z6:AH6" si="4">IF(Z7="",NA(),Z7)</f>
        <v>84.73</v>
      </c>
      <c r="AA6" s="21">
        <f t="shared" si="4"/>
        <v>85.03</v>
      </c>
      <c r="AB6" s="21">
        <f t="shared" si="4"/>
        <v>76.790000000000006</v>
      </c>
      <c r="AC6" s="21">
        <f t="shared" si="4"/>
        <v>74.58</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2629.12</v>
      </c>
      <c r="BG6" s="21">
        <f t="shared" ref="BG6:BO6" si="7">IF(BG7="",NA(),BG7)</f>
        <v>1945.14</v>
      </c>
      <c r="BH6" s="21">
        <f t="shared" si="7"/>
        <v>1651.86</v>
      </c>
      <c r="BI6" s="21">
        <f t="shared" si="7"/>
        <v>1618.78</v>
      </c>
      <c r="BJ6" s="21">
        <f t="shared" si="7"/>
        <v>1127.76</v>
      </c>
      <c r="BK6" s="21">
        <f t="shared" si="7"/>
        <v>1194.1500000000001</v>
      </c>
      <c r="BL6" s="21">
        <f t="shared" si="7"/>
        <v>1206.79</v>
      </c>
      <c r="BM6" s="21">
        <f t="shared" si="7"/>
        <v>1258.43</v>
      </c>
      <c r="BN6" s="21">
        <f t="shared" si="7"/>
        <v>1163.75</v>
      </c>
      <c r="BO6" s="21">
        <f t="shared" si="7"/>
        <v>1195.47</v>
      </c>
      <c r="BP6" s="20" t="str">
        <f>IF(BP7="","",IF(BP7="-","【-】","【"&amp;SUBSTITUTE(TEXT(BP7,"#,##0.00"),"-","△")&amp;"】"))</f>
        <v>【1,182.11】</v>
      </c>
      <c r="BQ6" s="21">
        <f>IF(BQ7="",NA(),BQ7)</f>
        <v>46.17</v>
      </c>
      <c r="BR6" s="21">
        <f t="shared" ref="BR6:BZ6" si="8">IF(BR7="",NA(),BR7)</f>
        <v>58.15</v>
      </c>
      <c r="BS6" s="21">
        <f t="shared" si="8"/>
        <v>60.51</v>
      </c>
      <c r="BT6" s="21">
        <f t="shared" si="8"/>
        <v>52.52</v>
      </c>
      <c r="BU6" s="21">
        <f t="shared" si="8"/>
        <v>65.12</v>
      </c>
      <c r="BV6" s="21">
        <f t="shared" si="8"/>
        <v>72.260000000000005</v>
      </c>
      <c r="BW6" s="21">
        <f t="shared" si="8"/>
        <v>71.84</v>
      </c>
      <c r="BX6" s="21">
        <f t="shared" si="8"/>
        <v>73.36</v>
      </c>
      <c r="BY6" s="21">
        <f t="shared" si="8"/>
        <v>72.599999999999994</v>
      </c>
      <c r="BZ6" s="21">
        <f t="shared" si="8"/>
        <v>69.430000000000007</v>
      </c>
      <c r="CA6" s="20" t="str">
        <f>IF(CA7="","",IF(CA7="-","【-】","【"&amp;SUBSTITUTE(TEXT(CA7,"#,##0.00"),"-","△")&amp;"】"))</f>
        <v>【73.78】</v>
      </c>
      <c r="CB6" s="21">
        <f>IF(CB7="",NA(),CB7)</f>
        <v>483.11</v>
      </c>
      <c r="CC6" s="21">
        <f t="shared" ref="CC6:CK6" si="9">IF(CC7="",NA(),CC7)</f>
        <v>451.4</v>
      </c>
      <c r="CD6" s="21">
        <f t="shared" si="9"/>
        <v>460.97</v>
      </c>
      <c r="CE6" s="21">
        <f t="shared" si="9"/>
        <v>480.01</v>
      </c>
      <c r="CF6" s="21">
        <f t="shared" si="9"/>
        <v>526.74</v>
      </c>
      <c r="CG6" s="21">
        <f t="shared" si="9"/>
        <v>230.02</v>
      </c>
      <c r="CH6" s="21">
        <f t="shared" si="9"/>
        <v>228.47</v>
      </c>
      <c r="CI6" s="21">
        <f t="shared" si="9"/>
        <v>224.88</v>
      </c>
      <c r="CJ6" s="21">
        <f t="shared" si="9"/>
        <v>228.64</v>
      </c>
      <c r="CK6" s="21">
        <f t="shared" si="9"/>
        <v>239.46</v>
      </c>
      <c r="CL6" s="20" t="str">
        <f>IF(CL7="","",IF(CL7="-","【-】","【"&amp;SUBSTITUTE(TEXT(CL7,"#,##0.00"),"-","△")&amp;"】"))</f>
        <v>【220.62】</v>
      </c>
      <c r="CM6" s="21">
        <f>IF(CM7="",NA(),CM7)</f>
        <v>33.619999999999997</v>
      </c>
      <c r="CN6" s="21">
        <f t="shared" ref="CN6:CV6" si="10">IF(CN7="",NA(),CN7)</f>
        <v>34.54</v>
      </c>
      <c r="CO6" s="21">
        <f t="shared" si="10"/>
        <v>34.630000000000003</v>
      </c>
      <c r="CP6" s="21">
        <f t="shared" si="10"/>
        <v>33.9</v>
      </c>
      <c r="CQ6" s="21">
        <f t="shared" si="10"/>
        <v>31.97</v>
      </c>
      <c r="CR6" s="21">
        <f t="shared" si="10"/>
        <v>42.56</v>
      </c>
      <c r="CS6" s="21">
        <f t="shared" si="10"/>
        <v>42.47</v>
      </c>
      <c r="CT6" s="21">
        <f t="shared" si="10"/>
        <v>42.4</v>
      </c>
      <c r="CU6" s="21">
        <f t="shared" si="10"/>
        <v>42.28</v>
      </c>
      <c r="CV6" s="21">
        <f t="shared" si="10"/>
        <v>41.06</v>
      </c>
      <c r="CW6" s="20" t="str">
        <f>IF(CW7="","",IF(CW7="-","【-】","【"&amp;SUBSTITUTE(TEXT(CW7,"#,##0.00"),"-","△")&amp;"】"))</f>
        <v>【42.22】</v>
      </c>
      <c r="CX6" s="21">
        <f>IF(CX7="",NA(),CX7)</f>
        <v>81.8</v>
      </c>
      <c r="CY6" s="21">
        <f t="shared" ref="CY6:DG6" si="11">IF(CY7="",NA(),CY7)</f>
        <v>82.91</v>
      </c>
      <c r="CZ6" s="21">
        <f t="shared" si="11"/>
        <v>83.77</v>
      </c>
      <c r="DA6" s="21">
        <f t="shared" si="11"/>
        <v>84.55</v>
      </c>
      <c r="DB6" s="21">
        <f t="shared" si="11"/>
        <v>85.1</v>
      </c>
      <c r="DC6" s="21">
        <f t="shared" si="11"/>
        <v>83.32</v>
      </c>
      <c r="DD6" s="21">
        <f t="shared" si="11"/>
        <v>83.75</v>
      </c>
      <c r="DE6" s="21">
        <f t="shared" si="11"/>
        <v>84.19</v>
      </c>
      <c r="DF6" s="21">
        <f t="shared" si="11"/>
        <v>84.34</v>
      </c>
      <c r="DG6" s="21">
        <f t="shared" si="11"/>
        <v>84.34</v>
      </c>
      <c r="DH6" s="20" t="str">
        <f>IF(DH7="","",IF(DH7="-","【-】","【"&amp;SUBSTITUTE(TEXT(DH7,"#,##0.00"),"-","△")&amp;"】"))</f>
        <v>【85.67】</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0.13</v>
      </c>
      <c r="EK6" s="21">
        <f t="shared" si="14"/>
        <v>0.36</v>
      </c>
      <c r="EL6" s="21">
        <f t="shared" si="14"/>
        <v>0.39</v>
      </c>
      <c r="EM6" s="21">
        <f t="shared" si="14"/>
        <v>0.1</v>
      </c>
      <c r="EN6" s="21">
        <f t="shared" si="14"/>
        <v>0.08</v>
      </c>
      <c r="EO6" s="20" t="str">
        <f>IF(EO7="","",IF(EO7="-","【-】","【"&amp;SUBSTITUTE(TEXT(EO7,"#,##0.00"),"-","△")&amp;"】"))</f>
        <v>【0.13】</v>
      </c>
    </row>
    <row r="7" spans="1:145" s="22" customFormat="1" x14ac:dyDescent="0.15">
      <c r="A7" s="14"/>
      <c r="B7" s="23">
        <v>2022</v>
      </c>
      <c r="C7" s="23">
        <v>343684</v>
      </c>
      <c r="D7" s="23">
        <v>47</v>
      </c>
      <c r="E7" s="23">
        <v>17</v>
      </c>
      <c r="F7" s="23">
        <v>4</v>
      </c>
      <c r="G7" s="23">
        <v>0</v>
      </c>
      <c r="H7" s="23" t="s">
        <v>97</v>
      </c>
      <c r="I7" s="23" t="s">
        <v>98</v>
      </c>
      <c r="J7" s="23" t="s">
        <v>99</v>
      </c>
      <c r="K7" s="23" t="s">
        <v>100</v>
      </c>
      <c r="L7" s="23" t="s">
        <v>101</v>
      </c>
      <c r="M7" s="23" t="s">
        <v>102</v>
      </c>
      <c r="N7" s="24" t="s">
        <v>103</v>
      </c>
      <c r="O7" s="24" t="s">
        <v>104</v>
      </c>
      <c r="P7" s="24">
        <v>42.17</v>
      </c>
      <c r="Q7" s="24">
        <v>99.53</v>
      </c>
      <c r="R7" s="24">
        <v>3918</v>
      </c>
      <c r="S7" s="24">
        <v>5700</v>
      </c>
      <c r="T7" s="24">
        <v>341.89</v>
      </c>
      <c r="U7" s="24">
        <v>16.670000000000002</v>
      </c>
      <c r="V7" s="24">
        <v>2376</v>
      </c>
      <c r="W7" s="24">
        <v>1.53</v>
      </c>
      <c r="X7" s="24">
        <v>1552.94</v>
      </c>
      <c r="Y7" s="24">
        <v>80.95</v>
      </c>
      <c r="Z7" s="24">
        <v>84.73</v>
      </c>
      <c r="AA7" s="24">
        <v>85.03</v>
      </c>
      <c r="AB7" s="24">
        <v>76.790000000000006</v>
      </c>
      <c r="AC7" s="24">
        <v>74.58</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2629.12</v>
      </c>
      <c r="BG7" s="24">
        <v>1945.14</v>
      </c>
      <c r="BH7" s="24">
        <v>1651.86</v>
      </c>
      <c r="BI7" s="24">
        <v>1618.78</v>
      </c>
      <c r="BJ7" s="24">
        <v>1127.76</v>
      </c>
      <c r="BK7" s="24">
        <v>1194.1500000000001</v>
      </c>
      <c r="BL7" s="24">
        <v>1206.79</v>
      </c>
      <c r="BM7" s="24">
        <v>1258.43</v>
      </c>
      <c r="BN7" s="24">
        <v>1163.75</v>
      </c>
      <c r="BO7" s="24">
        <v>1195.47</v>
      </c>
      <c r="BP7" s="24">
        <v>1182.1099999999999</v>
      </c>
      <c r="BQ7" s="24">
        <v>46.17</v>
      </c>
      <c r="BR7" s="24">
        <v>58.15</v>
      </c>
      <c r="BS7" s="24">
        <v>60.51</v>
      </c>
      <c r="BT7" s="24">
        <v>52.52</v>
      </c>
      <c r="BU7" s="24">
        <v>65.12</v>
      </c>
      <c r="BV7" s="24">
        <v>72.260000000000005</v>
      </c>
      <c r="BW7" s="24">
        <v>71.84</v>
      </c>
      <c r="BX7" s="24">
        <v>73.36</v>
      </c>
      <c r="BY7" s="24">
        <v>72.599999999999994</v>
      </c>
      <c r="BZ7" s="24">
        <v>69.430000000000007</v>
      </c>
      <c r="CA7" s="24">
        <v>73.78</v>
      </c>
      <c r="CB7" s="24">
        <v>483.11</v>
      </c>
      <c r="CC7" s="24">
        <v>451.4</v>
      </c>
      <c r="CD7" s="24">
        <v>460.97</v>
      </c>
      <c r="CE7" s="24">
        <v>480.01</v>
      </c>
      <c r="CF7" s="24">
        <v>526.74</v>
      </c>
      <c r="CG7" s="24">
        <v>230.02</v>
      </c>
      <c r="CH7" s="24">
        <v>228.47</v>
      </c>
      <c r="CI7" s="24">
        <v>224.88</v>
      </c>
      <c r="CJ7" s="24">
        <v>228.64</v>
      </c>
      <c r="CK7" s="24">
        <v>239.46</v>
      </c>
      <c r="CL7" s="24">
        <v>220.62</v>
      </c>
      <c r="CM7" s="24">
        <v>33.619999999999997</v>
      </c>
      <c r="CN7" s="24">
        <v>34.54</v>
      </c>
      <c r="CO7" s="24">
        <v>34.630000000000003</v>
      </c>
      <c r="CP7" s="24">
        <v>33.9</v>
      </c>
      <c r="CQ7" s="24">
        <v>31.97</v>
      </c>
      <c r="CR7" s="24">
        <v>42.56</v>
      </c>
      <c r="CS7" s="24">
        <v>42.47</v>
      </c>
      <c r="CT7" s="24">
        <v>42.4</v>
      </c>
      <c r="CU7" s="24">
        <v>42.28</v>
      </c>
      <c r="CV7" s="24">
        <v>41.06</v>
      </c>
      <c r="CW7" s="24">
        <v>42.22</v>
      </c>
      <c r="CX7" s="24">
        <v>81.8</v>
      </c>
      <c r="CY7" s="24">
        <v>82.91</v>
      </c>
      <c r="CZ7" s="24">
        <v>83.77</v>
      </c>
      <c r="DA7" s="24">
        <v>84.55</v>
      </c>
      <c r="DB7" s="24">
        <v>85.1</v>
      </c>
      <c r="DC7" s="24">
        <v>83.32</v>
      </c>
      <c r="DD7" s="24">
        <v>83.75</v>
      </c>
      <c r="DE7" s="24">
        <v>84.19</v>
      </c>
      <c r="DF7" s="24">
        <v>84.34</v>
      </c>
      <c r="DG7" s="24">
        <v>84.34</v>
      </c>
      <c r="DH7" s="24">
        <v>85.67</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0.13</v>
      </c>
      <c r="EK7" s="24">
        <v>0.36</v>
      </c>
      <c r="EL7" s="24">
        <v>0.39</v>
      </c>
      <c r="EM7" s="24">
        <v>0.1</v>
      </c>
      <c r="EN7" s="24">
        <v>0.08</v>
      </c>
      <c r="EO7" s="24">
        <v>0.13</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105</v>
      </c>
      <c r="C9" s="26" t="s">
        <v>106</v>
      </c>
      <c r="D9" s="26" t="s">
        <v>107</v>
      </c>
      <c r="E9" s="26" t="s">
        <v>108</v>
      </c>
      <c r="F9" s="26" t="s">
        <v>109</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47</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110</v>
      </c>
    </row>
    <row r="12" spans="1:145" x14ac:dyDescent="0.15">
      <c r="B12">
        <v>1</v>
      </c>
      <c r="C12">
        <v>1</v>
      </c>
      <c r="D12">
        <v>2</v>
      </c>
      <c r="E12">
        <v>3</v>
      </c>
      <c r="F12">
        <v>4</v>
      </c>
      <c r="G12" t="s">
        <v>111</v>
      </c>
    </row>
    <row r="13" spans="1:145" x14ac:dyDescent="0.15">
      <c r="B13" t="s">
        <v>112</v>
      </c>
      <c r="C13" t="s">
        <v>113</v>
      </c>
      <c r="D13" t="s">
        <v>113</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池野 優子</cp:lastModifiedBy>
  <dcterms:created xsi:type="dcterms:W3CDTF">2023-12-12T02:50:57Z</dcterms:created>
  <dcterms:modified xsi:type="dcterms:W3CDTF">2024-02-08T02:19:28Z</dcterms:modified>
  <cp:category/>
</cp:coreProperties>
</file>