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yuukoi\Downloads\"/>
    </mc:Choice>
  </mc:AlternateContent>
  <xr:revisionPtr revIDLastSave="0" documentId="13_ncr:1_{8D993091-F201-4B9B-A8AA-3AC598AF55EB}" xr6:coauthVersionLast="47" xr6:coauthVersionMax="47" xr10:uidLastSave="{00000000-0000-0000-0000-000000000000}"/>
  <workbookProtection workbookAlgorithmName="SHA-512" workbookHashValue="Us+vsfSCvXYa2v4mYJugqR0RwiUIw7eagyZ37nlglKbAfFUc/6GyizqYhf5oNzSbWCq4/u5+7JFQkiXgSxvH4g==" workbookSaltValue="Zy1v5HAyDTrWipmTksBpO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AT8" i="4" s="1"/>
  <c r="S6" i="5"/>
  <c r="R6" i="5"/>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J86" i="4"/>
  <c r="I86" i="4"/>
  <c r="E86" i="4"/>
  <c r="AT10" i="4"/>
  <c r="AD10" i="4"/>
  <c r="AL8" i="4"/>
  <c r="P8" i="4"/>
</calcChain>
</file>

<file path=xl/sharedStrings.xml><?xml version="1.0" encoding="utf-8"?>
<sst xmlns="http://schemas.openxmlformats.org/spreadsheetml/2006/main" count="236" uniqueCount="120">
  <si>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</si>
  <si>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</si>
  <si>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</si>
  <si>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</si>
  <si>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</si>
  <si>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</si>
  <si>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</si>
  <si>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</si>
  <si>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</si>
  <si>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</si>
  <si>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</si>
  <si>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</si>
  <si>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</si>
  <si>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</si>
  <si>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</si>
  <si>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</si>
  <si>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</si>
  <si>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</si>
  <si>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</si>
  <si>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</si>
  <si>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</si>
  <si>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</si>
  <si>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</si>
  <si>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</si>
  <si>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</si>
  <si>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</si>
  <si>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</si>
  <si>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</si>
  <si>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</si>
  <si>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</si>
  <si>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</si>
  <si>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</si>
  <si>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</si>
  <si>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</si>
  <si>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</si>
  <si>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</si>
  <si>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</si>
  <si>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</si>
  <si>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</si>
  <si>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</si>
  <si>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</si>
  <si>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</si>
  <si>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</si>
  <si>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</si>
  <si>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</si>
  <si>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</si>
  <si>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</si>
  <si>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</si>
  <si>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</si>
  <si>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</si>
  <si>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</si>
  <si>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</si>
  <si>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</si>
  <si>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</si>
  <si>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</si>
  <si>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</si>
  <si>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</si>
  <si>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</si>
  <si>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</si>
  <si>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</si>
  <si>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</si>
  <si>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</si>
  <si>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</si>
  <si>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</si>
  <si>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</si>
  <si>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</si>
  <si>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</si>
  <si>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</si>
  <si>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</si>
  <si>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</si>
  <si>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</si>
  <si>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</si>
  <si>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</si>
  <si>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</si>
  <si>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</si>
  <si>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</si>
  <si>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</si>
  <si>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</si>
  <si>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</si>
  <si>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</si>
  <si>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</si>
  <si>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</si>
  <si>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</si>
  <si>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</si>
  <si>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</si>
  <si>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</si>
  <si>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</si>
  <si>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</si>
  <si>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</si>
  <si>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</si>
  <si>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</si>
  <si>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</si>
  <si>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</si>
  <si>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</si>
  <si>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</si>
  <si>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</si>
  <si>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</si>
  <si>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</si>
  <si>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</si>
  <si>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</si>
  <si>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</si>
  <si>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</si>
  <si>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</si>
  <si>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</si>
  <si>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</si>
  <si>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</si>
  <si>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</si>
  <si>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</si>
  <si>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</si>
  <si>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</si>
  <si>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</si>
  <si>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</si>
  <si>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</si>
  <si>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</si>
  <si>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</si>
  <si>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</si>
  <si>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</si>
  <si>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供用開始後20年以上経過しており、各処理施設の老朽化は否めない。故障等の場合は緊急で対応している状況である。　　　　　　　　　　　　　　　　　　　　　　　　
　処理施設について、令和2年度に策定した「汚水処理施設整備再編構想プラン」の検討結果を踏まえ概ね10年以内での適正な統廃合となるよう取組んでいく。　　　　　　　　　　　　　　　　　　　　　
　管渠については、耐用年数を経過していないため更新計画未策定。</t>
    <phoneticPr fontId="4"/>
  </si>
  <si>
    <t>　施設維持管理経費の増額と使用料収入が減少傾向にある中で地方債償還金が大きな負担となっている。本町の農業集落排水事業は一般会計に依存している状況であり、料金改定等経営改善に向けた取組みが必要である。　　　　　　　　　　　　　　　
　処理施設について、令和2年度に策定した「汚水処理施設整備再編構想プラン」の検討結果を踏まえ、概ね10年以内での適正な統廃合となるよう取組んでいく。　　　　　　　　　　　　　　　　　　　　　　　
　管渠については、耐用年数を経過していないため更新計画未策定。</t>
    <rPh sb="1" eb="3">
      <t>シセツ</t>
    </rPh>
    <rPh sb="3" eb="7">
      <t>イジカンリ</t>
    </rPh>
    <rPh sb="7" eb="9">
      <t>ケイヒ</t>
    </rPh>
    <rPh sb="19" eb="21">
      <t>ゲンショウ</t>
    </rPh>
    <rPh sb="21" eb="23">
      <t>ケイコウ</t>
    </rPh>
    <rPh sb="26" eb="27">
      <t>ナカ</t>
    </rPh>
    <rPh sb="47" eb="49">
      <t>ホンチョウ</t>
    </rPh>
    <rPh sb="50" eb="52">
      <t>ノウギョウ</t>
    </rPh>
    <rPh sb="52" eb="56">
      <t>シュウラクハイスイ</t>
    </rPh>
    <rPh sb="56" eb="58">
      <t>ジギョウ</t>
    </rPh>
    <phoneticPr fontId="4"/>
  </si>
  <si>
    <t>①収益的収支比率…施設の維持管理経費は増加し、使用料収入は減少傾向にあるため収益的収支の比率は低下している。本町の農業集落排水事業は継続的に一般会計に依存している状況であり、維持管理経費の軽減策と料金改定等経営改善に向けた取組が必要である。
④企業債残高対事業規模比率…R4では類似団体を上回る数値となっているが地方債現在高は年々減少している。
⑤経費回収率…継続的に一般会計に依存している状況である。料金改定等経営改善に向けた取組みが必要である。
⑥汚水処理原価…平成30年度からは横ばい傾向であり、継続的に類似団体よりも上回る数値となっている。地理的要因等により処理費用が高くなることが考えられる。また、今後の人口減少に伴い有収水量の更なる減少が見込まれることから厳しい状況である。
⑦施設利用率…継続的に類似団体を下回る数値となっている。供用開始当初より人口減少等状況が変化しており、町内の下水集合処理の在り方について統廃合を含め検討している。
⑧水洗化率…類似団体よりも高い数値で推移しているが、未だ100％未満であるため、今後も未接続世帯への依頼文書や戸別訪問により加入促進に努める。</t>
    <rPh sb="9" eb="11">
      <t>シセツ</t>
    </rPh>
    <rPh sb="12" eb="16">
      <t>イジカンリ</t>
    </rPh>
    <rPh sb="16" eb="18">
      <t>ケイヒ</t>
    </rPh>
    <rPh sb="19" eb="21">
      <t>ゾウカ</t>
    </rPh>
    <rPh sb="23" eb="26">
      <t>シヨウリョウ</t>
    </rPh>
    <rPh sb="26" eb="28">
      <t>シュウニュウ</t>
    </rPh>
    <rPh sb="29" eb="31">
      <t>ゲンショウ</t>
    </rPh>
    <rPh sb="31" eb="33">
      <t>ケイコウ</t>
    </rPh>
    <rPh sb="38" eb="40">
      <t>シュウエキ</t>
    </rPh>
    <rPh sb="40" eb="43">
      <t>テキシュウシ</t>
    </rPh>
    <rPh sb="44" eb="46">
      <t>ヒリツ</t>
    </rPh>
    <rPh sb="47" eb="49">
      <t>テイカ</t>
    </rPh>
    <rPh sb="54" eb="56">
      <t>ホンチョウ</t>
    </rPh>
    <rPh sb="57" eb="59">
      <t>ノウギョウ</t>
    </rPh>
    <rPh sb="59" eb="63">
      <t>シュウラクハイスイ</t>
    </rPh>
    <rPh sb="63" eb="65">
      <t>ジギョウ</t>
    </rPh>
    <rPh sb="87" eb="91">
      <t>イジカンリ</t>
    </rPh>
    <rPh sb="91" eb="93">
      <t>ケイヒ</t>
    </rPh>
    <rPh sb="94" eb="97">
      <t>ケイゲンサク</t>
    </rPh>
    <rPh sb="295" eb="296">
      <t>カンガ</t>
    </rPh>
    <rPh sb="307" eb="309">
      <t>ジンコウ</t>
    </rPh>
    <rPh sb="309" eb="311">
      <t>ゲンショウ</t>
    </rPh>
    <rPh sb="312" eb="313">
      <t>トモナ</t>
    </rPh>
    <rPh sb="319" eb="320">
      <t>サラ</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</si>
</sst>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5D9-4C61-AA40-E5649E16817C}"/>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0.01</c:v>
                </c:pt>
                <c:pt idx="1">
                  <c:v>0.02</c:v>
                </c:pt>
                <c:pt idx="2">
                  <c:v>0.25</c:v>
                </c:pt>
                <c:pt idx="3">
                  <c:v>0.05</c:v>
                </c:pt>
                <c:pt idx="4">
                  <c:v>0.03</c:v>
                </c:pt>
              </c:numCache>
            </c:numRef>
          </c:val>
          <c:smooth val="0"/>
          <c:extLst>
            <c:ext xmlns:c16="http://schemas.microsoft.com/office/drawing/2014/chart" uri="{C3380CC4-5D6E-409C-BE32-E72D297353CC}">
              <c16:uniqueId val="{00000001-B5D9-4C61-AA40-E5649E16817C}"/>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37.49</c:v>
                </c:pt>
                <c:pt idx="1">
                  <c:v>38.06</c:v>
                </c:pt>
                <c:pt idx="2">
                  <c:v>39.659999999999997</c:v>
                </c:pt>
                <c:pt idx="3">
                  <c:v>38.51</c:v>
                </c:pt>
                <c:pt idx="4">
                  <c:v>36.57</c:v>
                </c:pt>
              </c:numCache>
            </c:numRef>
          </c:val>
          <c:extLst>
            <c:ext xmlns:c16="http://schemas.microsoft.com/office/drawing/2014/chart" uri="{C3380CC4-5D6E-409C-BE32-E72D297353CC}">
              <c16:uniqueId val="{00000000-1585-41E5-A9CA-6AAA97A2950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50.68</c:v>
                </c:pt>
                <c:pt idx="1">
                  <c:v>50.14</c:v>
                </c:pt>
                <c:pt idx="2">
                  <c:v>54.83</c:v>
                </c:pt>
                <c:pt idx="3">
                  <c:v>66.53</c:v>
                </c:pt>
                <c:pt idx="4">
                  <c:v>52.35</c:v>
                </c:pt>
              </c:numCache>
            </c:numRef>
          </c:val>
          <c:smooth val="0"/>
          <c:extLst>
            <c:ext xmlns:c16="http://schemas.microsoft.com/office/drawing/2014/chart" uri="{C3380CC4-5D6E-409C-BE32-E72D297353CC}">
              <c16:uniqueId val="{00000001-1585-41E5-A9CA-6AAA97A2950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89.15</c:v>
                </c:pt>
                <c:pt idx="1">
                  <c:v>89.06</c:v>
                </c:pt>
                <c:pt idx="2">
                  <c:v>89.09</c:v>
                </c:pt>
                <c:pt idx="3">
                  <c:v>89.39</c:v>
                </c:pt>
                <c:pt idx="4">
                  <c:v>89.57</c:v>
                </c:pt>
              </c:numCache>
            </c:numRef>
          </c:val>
          <c:extLst>
            <c:ext xmlns:c16="http://schemas.microsoft.com/office/drawing/2014/chart" uri="{C3380CC4-5D6E-409C-BE32-E72D297353CC}">
              <c16:uniqueId val="{00000000-DB9F-4CA8-AF43-B92EF2FDC17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84.86</c:v>
                </c:pt>
                <c:pt idx="1">
                  <c:v>84.98</c:v>
                </c:pt>
                <c:pt idx="2">
                  <c:v>84.7</c:v>
                </c:pt>
                <c:pt idx="3">
                  <c:v>84.67</c:v>
                </c:pt>
                <c:pt idx="4">
                  <c:v>84.39</c:v>
                </c:pt>
              </c:numCache>
            </c:numRef>
          </c:val>
          <c:smooth val="0"/>
          <c:extLst>
            <c:ext xmlns:c16="http://schemas.microsoft.com/office/drawing/2014/chart" uri="{C3380CC4-5D6E-409C-BE32-E72D297353CC}">
              <c16:uniqueId val="{00000001-DB9F-4CA8-AF43-B92EF2FDC17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83.22</c:v>
                </c:pt>
                <c:pt idx="1">
                  <c:v>81.92</c:v>
                </c:pt>
                <c:pt idx="2">
                  <c:v>85.78</c:v>
                </c:pt>
                <c:pt idx="3">
                  <c:v>79.77</c:v>
                </c:pt>
                <c:pt idx="4">
                  <c:v>79.45</c:v>
                </c:pt>
              </c:numCache>
            </c:numRef>
          </c:val>
          <c:extLst>
            <c:ext xmlns:c16="http://schemas.microsoft.com/office/drawing/2014/chart" uri="{C3380CC4-5D6E-409C-BE32-E72D297353CC}">
              <c16:uniqueId val="{00000000-5444-4B34-A30B-58CFD00F6412}"/>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5444-4B34-A30B-58CFD00F6412}"/>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6E5-4F77-80D6-8A17CD801E86}"/>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6E5-4F77-80D6-8A17CD801E86}"/>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E3B-42BE-92CE-212CE2B14847}"/>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E3B-42BE-92CE-212CE2B14847}"/>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5B9-4677-9745-4FD119D0796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5B9-4677-9745-4FD119D0796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A9C-4AB3-9BB9-75C7C9B713FE}"/>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A9C-4AB3-9BB9-75C7C9B713FE}"/>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1838.9</c:v>
                </c:pt>
                <c:pt idx="1">
                  <c:v>1668.01</c:v>
                </c:pt>
                <c:pt idx="2">
                  <c:v>1399.75</c:v>
                </c:pt>
                <c:pt idx="3">
                  <c:v>1261.7</c:v>
                </c:pt>
                <c:pt idx="4">
                  <c:v>1075.07</c:v>
                </c:pt>
              </c:numCache>
            </c:numRef>
          </c:val>
          <c:extLst>
            <c:ext xmlns:c16="http://schemas.microsoft.com/office/drawing/2014/chart" uri="{C3380CC4-5D6E-409C-BE32-E72D297353CC}">
              <c16:uniqueId val="{00000000-8BE8-4C2C-95E1-95C70965AACA}"/>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789.46</c:v>
                </c:pt>
                <c:pt idx="1">
                  <c:v>826.83</c:v>
                </c:pt>
                <c:pt idx="2">
                  <c:v>867.83</c:v>
                </c:pt>
                <c:pt idx="3">
                  <c:v>791.76</c:v>
                </c:pt>
                <c:pt idx="4">
                  <c:v>900.82</c:v>
                </c:pt>
              </c:numCache>
            </c:numRef>
          </c:val>
          <c:smooth val="0"/>
          <c:extLst>
            <c:ext xmlns:c16="http://schemas.microsoft.com/office/drawing/2014/chart" uri="{C3380CC4-5D6E-409C-BE32-E72D297353CC}">
              <c16:uniqueId val="{00000001-8BE8-4C2C-95E1-95C70965AACA}"/>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51.64</c:v>
                </c:pt>
                <c:pt idx="1">
                  <c:v>52.49</c:v>
                </c:pt>
                <c:pt idx="2">
                  <c:v>60.09</c:v>
                </c:pt>
                <c:pt idx="3">
                  <c:v>51.59</c:v>
                </c:pt>
                <c:pt idx="4">
                  <c:v>54.04</c:v>
                </c:pt>
              </c:numCache>
            </c:numRef>
          </c:val>
          <c:extLst>
            <c:ext xmlns:c16="http://schemas.microsoft.com/office/drawing/2014/chart" uri="{C3380CC4-5D6E-409C-BE32-E72D297353CC}">
              <c16:uniqueId val="{00000000-98F7-4C1E-AFF9-3D98134F4DB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57.77</c:v>
                </c:pt>
                <c:pt idx="1">
                  <c:v>57.31</c:v>
                </c:pt>
                <c:pt idx="2">
                  <c:v>57.08</c:v>
                </c:pt>
                <c:pt idx="3">
                  <c:v>56.26</c:v>
                </c:pt>
                <c:pt idx="4">
                  <c:v>52.94</c:v>
                </c:pt>
              </c:numCache>
            </c:numRef>
          </c:val>
          <c:smooth val="0"/>
          <c:extLst>
            <c:ext xmlns:c16="http://schemas.microsoft.com/office/drawing/2014/chart" uri="{C3380CC4-5D6E-409C-BE32-E72D297353CC}">
              <c16:uniqueId val="{00000001-98F7-4C1E-AFF9-3D98134F4DB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435.1</c:v>
                </c:pt>
                <c:pt idx="1">
                  <c:v>438.4</c:v>
                </c:pt>
                <c:pt idx="2">
                  <c:v>387.52</c:v>
                </c:pt>
                <c:pt idx="3">
                  <c:v>452.12</c:v>
                </c:pt>
                <c:pt idx="4">
                  <c:v>432.34</c:v>
                </c:pt>
              </c:numCache>
            </c:numRef>
          </c:val>
          <c:extLst>
            <c:ext xmlns:c16="http://schemas.microsoft.com/office/drawing/2014/chart" uri="{C3380CC4-5D6E-409C-BE32-E72D297353CC}">
              <c16:uniqueId val="{00000000-CFD5-410E-9FCF-795C28A034EA}"/>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274.35000000000002</c:v>
                </c:pt>
                <c:pt idx="1">
                  <c:v>273.52</c:v>
                </c:pt>
                <c:pt idx="2">
                  <c:v>274.99</c:v>
                </c:pt>
                <c:pt idx="3">
                  <c:v>282.08999999999997</c:v>
                </c:pt>
                <c:pt idx="4">
                  <c:v>303.27999999999997</c:v>
                </c:pt>
              </c:numCache>
            </c:numRef>
          </c:val>
          <c:smooth val="0"/>
          <c:extLst>
            <c:ext xmlns:c16="http://schemas.microsoft.com/office/drawing/2014/chart" uri="{C3380CC4-5D6E-409C-BE32-E72D297353CC}">
              <c16:uniqueId val="{00000001-CFD5-410E-9FCF-795C28A034EA}"/>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【809.19】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【52.55】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【273.68】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Q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安芸太田町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農業集落排水</v>
      </c>
      <c r="Q8" s="71"/>
      <c r="R8" s="71"/>
      <c r="S8" s="71"/>
      <c r="T8" s="71"/>
      <c r="U8" s="71"/>
      <c r="V8" s="71"/>
      <c r="W8" s="71" t="str">
        <f>データ!L6</f>
        <v>F2</v>
      </c>
      <c r="X8" s="71"/>
      <c r="Y8" s="71"/>
      <c r="Z8" s="71"/>
      <c r="AA8" s="71"/>
      <c r="AB8" s="71"/>
      <c r="AC8" s="71"/>
      <c r="AD8" s="72" t="str">
        <f>データ!$M$6</f>
        <v>非設置</v>
      </c>
      <c r="AE8" s="72"/>
      <c r="AF8" s="72"/>
      <c r="AG8" s="72"/>
      <c r="AH8" s="72"/>
      <c r="AI8" s="72"/>
      <c r="AJ8" s="72"/>
      <c r="AK8" s="3"/>
      <c r="AL8" s="45">
        <f>データ!S6</f>
        <v>5700</v>
      </c>
      <c r="AM8" s="45"/>
      <c r="AN8" s="45"/>
      <c r="AO8" s="45"/>
      <c r="AP8" s="45"/>
      <c r="AQ8" s="45"/>
      <c r="AR8" s="45"/>
      <c r="AS8" s="45"/>
      <c r="AT8" s="46">
        <f>データ!T6</f>
        <v>341.89</v>
      </c>
      <c r="AU8" s="46"/>
      <c r="AV8" s="46"/>
      <c r="AW8" s="46"/>
      <c r="AX8" s="46"/>
      <c r="AY8" s="46"/>
      <c r="AZ8" s="46"/>
      <c r="BA8" s="46"/>
      <c r="BB8" s="46">
        <f>データ!U6</f>
        <v>16.670000000000002</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20.25</v>
      </c>
      <c r="Q10" s="46"/>
      <c r="R10" s="46"/>
      <c r="S10" s="46"/>
      <c r="T10" s="46"/>
      <c r="U10" s="46"/>
      <c r="V10" s="46"/>
      <c r="W10" s="46">
        <f>データ!Q6</f>
        <v>98.54</v>
      </c>
      <c r="X10" s="46"/>
      <c r="Y10" s="46"/>
      <c r="Z10" s="46"/>
      <c r="AA10" s="46"/>
      <c r="AB10" s="46"/>
      <c r="AC10" s="46"/>
      <c r="AD10" s="45">
        <f>データ!R6</f>
        <v>3918</v>
      </c>
      <c r="AE10" s="45"/>
      <c r="AF10" s="45"/>
      <c r="AG10" s="45"/>
      <c r="AH10" s="45"/>
      <c r="AI10" s="45"/>
      <c r="AJ10" s="45"/>
      <c r="AK10" s="2"/>
      <c r="AL10" s="45">
        <f>データ!V6</f>
        <v>1141</v>
      </c>
      <c r="AM10" s="45"/>
      <c r="AN10" s="45"/>
      <c r="AO10" s="45"/>
      <c r="AP10" s="45"/>
      <c r="AQ10" s="45"/>
      <c r="AR10" s="45"/>
      <c r="AS10" s="45"/>
      <c r="AT10" s="46">
        <f>データ!W6</f>
        <v>0.4</v>
      </c>
      <c r="AU10" s="46"/>
      <c r="AV10" s="46"/>
      <c r="AW10" s="46"/>
      <c r="AX10" s="46"/>
      <c r="AY10" s="46"/>
      <c r="AZ10" s="46"/>
      <c r="BA10" s="46"/>
      <c r="BB10" s="46">
        <f>データ!X6</f>
        <v>2852.5</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119</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【809.19】</v>
      </c>
      <c r="I86" s="12" t="str">
        <f>データ!CA6</f>
        <v>【57.02】</v>
      </c>
      <c r="J86" s="12" t="str">
        <f>データ!CL6</f>
        <v>【273.68】</v>
      </c>
      <c r="K86" s="12" t="str">
        <f>データ!CW6</f>
        <v>【52.55】</v>
      </c>
      <c r="L86" s="12" t="str">
        <f>データ!DH6</f>
        <v>【87.30】</v>
      </c>
      <c r="M86" s="12" t="s">
        <v>44</v>
      </c>
      <c r="N86" s="12" t="s">
        <v>44</v>
      </c>
      <c r="O86" s="12" t="str">
        <f>データ!EO6</f>
        <v>【0.02】</v>
      </c>
    </row>
  </sheetData>
  <sheetProtection algorithmName="SHA-512" hashValue="dNh1qWLQBdvWHN3L2/TOemhzHUggy/ZxXQ0nef3H31aO5zC29Em6Xfda8p7AbZiWKQGUmRaQGXh171bC7q93MA==" saltValue="omCwZ1JeLKHoV6/jQAprVA=="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343684</v>
      </c>
      <c r="D6" s="19">
        <f t="shared" si="3"/>
        <v>47</v>
      </c>
      <c r="E6" s="19">
        <f t="shared" si="3"/>
        <v>17</v>
      </c>
      <c r="F6" s="19">
        <f t="shared" si="3"/>
        <v>5</v>
      </c>
      <c r="G6" s="19">
        <f t="shared" si="3"/>
        <v>0</v>
      </c>
      <c r="H6" s="19" t="str">
        <f t="shared" si="3"/>
        <v>広島県　安芸太田町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20.25</v>
      </c>
      <c r="Q6" s="20">
        <f t="shared" si="3"/>
        <v>98.54</v>
      </c>
      <c r="R6" s="20">
        <f t="shared" si="3"/>
        <v>3918</v>
      </c>
      <c r="S6" s="20">
        <f t="shared" si="3"/>
        <v>5700</v>
      </c>
      <c r="T6" s="20">
        <f t="shared" si="3"/>
        <v>341.89</v>
      </c>
      <c r="U6" s="20">
        <f t="shared" si="3"/>
        <v>16.670000000000002</v>
      </c>
      <c r="V6" s="20">
        <f t="shared" si="3"/>
        <v>1141</v>
      </c>
      <c r="W6" s="20">
        <f t="shared" si="3"/>
        <v>0.4</v>
      </c>
      <c r="X6" s="20">
        <f t="shared" si="3"/>
        <v>2852.5</v>
      </c>
      <c r="Y6" s="21">
        <f>IF(Y7="",NA(),Y7)</f>
        <v>83.22</v>
      </c>
      <c r="Z6" s="21">
        <f t="shared" ref="Z6:AH6" si="4">IF(Z7="",NA(),Z7)</f>
        <v>81.92</v>
      </c>
      <c r="AA6" s="21">
        <f t="shared" si="4"/>
        <v>85.78</v>
      </c>
      <c r="AB6" s="21">
        <f t="shared" si="4"/>
        <v>79.77</v>
      </c>
      <c r="AC6" s="21">
        <f t="shared" si="4"/>
        <v>79.45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1838.9</v>
      </c>
      <c r="BG6" s="21">
        <f t="shared" ref="BG6:BO6" si="7">IF(BG7="",NA(),BG7)</f>
        <v>1668.01</v>
      </c>
      <c r="BH6" s="21">
        <f t="shared" si="7"/>
        <v>1399.75</v>
      </c>
      <c r="BI6" s="21">
        <f t="shared" si="7"/>
        <v>1261.7</v>
      </c>
      <c r="BJ6" s="21">
        <f t="shared" si="7"/>
        <v>1075.07</v>
      </c>
      <c r="BK6" s="21">
        <f t="shared" si="7"/>
        <v>789.46</v>
      </c>
      <c r="BL6" s="21">
        <f t="shared" si="7"/>
        <v>826.83</v>
      </c>
      <c r="BM6" s="21">
        <f t="shared" si="7"/>
        <v>867.83</v>
      </c>
      <c r="BN6" s="21">
        <f t="shared" si="7"/>
        <v>791.76</v>
      </c>
      <c r="BO6" s="21">
        <f t="shared" si="7"/>
        <v>900.82</v>
      </c>
      <c r="BP6" s="20" t="str">
        <f>IF(BP7="","",IF(BP7="-","【-】","【"&amp;SUBSTITUTE(TEXT(BP7,"#,##0.00"),"-","△")&amp;"】"))</f>
        <v>【809.19】</v>
      </c>
      <c r="BQ6" s="21">
        <f>IF(BQ7="",NA(),BQ7)</f>
        <v>51.64</v>
      </c>
      <c r="BR6" s="21">
        <f t="shared" ref="BR6:BZ6" si="8">IF(BR7="",NA(),BR7)</f>
        <v>52.49</v>
      </c>
      <c r="BS6" s="21">
        <f t="shared" si="8"/>
        <v>60.09</v>
      </c>
      <c r="BT6" s="21">
        <f t="shared" si="8"/>
        <v>51.59</v>
      </c>
      <c r="BU6" s="21">
        <f t="shared" si="8"/>
        <v>54.04</v>
      </c>
      <c r="BV6" s="21">
        <f t="shared" si="8"/>
        <v>57.77</v>
      </c>
      <c r="BW6" s="21">
        <f t="shared" si="8"/>
        <v>57.31</v>
      </c>
      <c r="BX6" s="21">
        <f t="shared" si="8"/>
        <v>57.08</v>
      </c>
      <c r="BY6" s="21">
        <f t="shared" si="8"/>
        <v>56.26</v>
      </c>
      <c r="BZ6" s="21">
        <f t="shared" si="8"/>
        <v>52.94</v>
      </c>
      <c r="CA6" s="20" t="str">
        <f>IF(CA7="","",IF(CA7="-","【-】","【"&amp;SUBSTITUTE(TEXT(CA7,"#,##0.00"),"-","△")&amp;"】"))</f>
        <v>【57.02】</v>
      </c>
      <c r="CB6" s="21">
        <f>IF(CB7="",NA(),CB7)</f>
        <v>435.1</v>
      </c>
      <c r="CC6" s="21">
        <f t="shared" ref="CC6:CK6" si="9">IF(CC7="",NA(),CC7)</f>
        <v>438.4</v>
      </c>
      <c r="CD6" s="21">
        <f t="shared" si="9"/>
        <v>387.52</v>
      </c>
      <c r="CE6" s="21">
        <f t="shared" si="9"/>
        <v>452.12</v>
      </c>
      <c r="CF6" s="21">
        <f t="shared" si="9"/>
        <v>432.34</v>
      </c>
      <c r="CG6" s="21">
        <f t="shared" si="9"/>
        <v>274.35000000000002</v>
      </c>
      <c r="CH6" s="21">
        <f t="shared" si="9"/>
        <v>273.52</v>
      </c>
      <c r="CI6" s="21">
        <f t="shared" si="9"/>
        <v>274.99</v>
      </c>
      <c r="CJ6" s="21">
        <f t="shared" si="9"/>
        <v>282.08999999999997</v>
      </c>
      <c r="CK6" s="21">
        <f t="shared" si="9"/>
        <v>303.27999999999997</v>
      </c>
      <c r="CL6" s="20" t="str">
        <f>IF(CL7="","",IF(CL7="-","【-】","【"&amp;SUBSTITUTE(TEXT(CL7,"#,##0.00"),"-","△")&amp;"】"))</f>
        <v>【273.68】</v>
      </c>
      <c r="CM6" s="21">
        <f>IF(CM7="",NA(),CM7)</f>
        <v>37.49</v>
      </c>
      <c r="CN6" s="21">
        <f t="shared" ref="CN6:CV6" si="10">IF(CN7="",NA(),CN7)</f>
        <v>38.06</v>
      </c>
      <c r="CO6" s="21">
        <f t="shared" si="10"/>
        <v>39.659999999999997</v>
      </c>
      <c r="CP6" s="21">
        <f t="shared" si="10"/>
        <v>38.51</v>
      </c>
      <c r="CQ6" s="21">
        <f t="shared" si="10"/>
        <v>36.57</v>
      </c>
      <c r="CR6" s="21">
        <f t="shared" si="10"/>
        <v>50.68</v>
      </c>
      <c r="CS6" s="21">
        <f t="shared" si="10"/>
        <v>50.14</v>
      </c>
      <c r="CT6" s="21">
        <f t="shared" si="10"/>
        <v>54.83</v>
      </c>
      <c r="CU6" s="21">
        <f t="shared" si="10"/>
        <v>66.53</v>
      </c>
      <c r="CV6" s="21">
        <f t="shared" si="10"/>
        <v>52.35</v>
      </c>
      <c r="CW6" s="20" t="str">
        <f>IF(CW7="","",IF(CW7="-","【-】","【"&amp;SUBSTITUTE(TEXT(CW7,"#,##0.00"),"-","△")&amp;"】"))</f>
        <v>【52.55】</v>
      </c>
      <c r="CX6" s="21">
        <f>IF(CX7="",NA(),CX7)</f>
        <v>89.15</v>
      </c>
      <c r="CY6" s="21">
        <f t="shared" ref="CY6:DG6" si="11">IF(CY7="",NA(),CY7)</f>
        <v>89.06</v>
      </c>
      <c r="CZ6" s="21">
        <f t="shared" si="11"/>
        <v>89.09</v>
      </c>
      <c r="DA6" s="21">
        <f t="shared" si="11"/>
        <v>89.39</v>
      </c>
      <c r="DB6" s="21">
        <f t="shared" si="11"/>
        <v>89.57</v>
      </c>
      <c r="DC6" s="21">
        <f t="shared" si="11"/>
        <v>84.86</v>
      </c>
      <c r="DD6" s="21">
        <f t="shared" si="11"/>
        <v>84.98</v>
      </c>
      <c r="DE6" s="21">
        <f t="shared" si="11"/>
        <v>84.7</v>
      </c>
      <c r="DF6" s="21">
        <f t="shared" si="11"/>
        <v>84.67</v>
      </c>
      <c r="DG6" s="21">
        <f t="shared" si="11"/>
        <v>84.39</v>
      </c>
      <c r="DH6" s="20" t="str">
        <f>IF(DH7="","",IF(DH7="-","【-】","【"&amp;SUBSTITUTE(TEXT(DH7,"#,##0.00"),"-","△")&amp;"】"))</f>
        <v>【87.30】</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0.01</v>
      </c>
      <c r="EK6" s="21">
        <f t="shared" si="14"/>
        <v>0.02</v>
      </c>
      <c r="EL6" s="21">
        <f t="shared" si="14"/>
        <v>0.25</v>
      </c>
      <c r="EM6" s="21">
        <f t="shared" si="14"/>
        <v>0.05</v>
      </c>
      <c r="EN6" s="21">
        <f t="shared" si="14"/>
        <v>0.03</v>
      </c>
      <c r="EO6" s="20" t="str">
        <f>IF(EO7="","",IF(EO7="-","【-】","【"&amp;SUBSTITUTE(TEXT(EO7,"#,##0.00"),"-","△")&amp;"】"))</f>
        <v>【0.02】</v>
      </c>
    </row>
    <row r="7" spans="1:145" s="22" customFormat="1" x14ac:dyDescent="0.15">
      <c r="A7" s="14"/>
      <c r="B7" s="23">
        <v>2022</v>
      </c>
      <c r="C7" s="23">
        <v>343684</v>
      </c>
      <c r="D7" s="23">
        <v>47</v>
      </c>
      <c r="E7" s="23">
        <v>17</v>
      </c>
      <c r="F7" s="23">
        <v>5</v>
      </c>
      <c r="G7" s="23">
        <v>0</v>
      </c>
      <c r="H7" s="23" t="s">
        <v>98</v>
      </c>
      <c r="I7" s="23" t="s">
        <v>99</v>
      </c>
      <c r="J7" s="23" t="s">
        <v>100</v>
      </c>
      <c r="K7" s="23" t="s">
        <v>101</v>
      </c>
      <c r="L7" s="23" t="s">
        <v>102</v>
      </c>
      <c r="M7" s="23" t="s">
        <v>103</v>
      </c>
      <c r="N7" s="24" t="s">
        <v>104</v>
      </c>
      <c r="O7" s="24" t="s">
        <v>105</v>
      </c>
      <c r="P7" s="24">
        <v>20.25</v>
      </c>
      <c r="Q7" s="24">
        <v>98.54</v>
      </c>
      <c r="R7" s="24">
        <v>3918</v>
      </c>
      <c r="S7" s="24">
        <v>5700</v>
      </c>
      <c r="T7" s="24">
        <v>341.89</v>
      </c>
      <c r="U7" s="24">
        <v>16.670000000000002</v>
      </c>
      <c r="V7" s="24">
        <v>1141</v>
      </c>
      <c r="W7" s="24">
        <v>0.4</v>
      </c>
      <c r="X7" s="24">
        <v>2852.5</v>
      </c>
      <c r="Y7" s="24">
        <v>83.22</v>
      </c>
      <c r="Z7" s="24">
        <v>81.92</v>
      </c>
      <c r="AA7" s="24">
        <v>85.78</v>
      </c>
      <c r="AB7" s="24">
        <v>79.77</v>
      </c>
      <c r="AC7" s="24">
        <v>79.45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1838.9</v>
      </c>
      <c r="BG7" s="24">
        <v>1668.01</v>
      </c>
      <c r="BH7" s="24">
        <v>1399.75</v>
      </c>
      <c r="BI7" s="24">
        <v>1261.7</v>
      </c>
      <c r="BJ7" s="24">
        <v>1075.07</v>
      </c>
      <c r="BK7" s="24">
        <v>789.46</v>
      </c>
      <c r="BL7" s="24">
        <v>826.83</v>
      </c>
      <c r="BM7" s="24">
        <v>867.83</v>
      </c>
      <c r="BN7" s="24">
        <v>791.76</v>
      </c>
      <c r="BO7" s="24">
        <v>900.82</v>
      </c>
      <c r="BP7" s="24">
        <v>809.19</v>
      </c>
      <c r="BQ7" s="24">
        <v>51.64</v>
      </c>
      <c r="BR7" s="24">
        <v>52.49</v>
      </c>
      <c r="BS7" s="24">
        <v>60.09</v>
      </c>
      <c r="BT7" s="24">
        <v>51.59</v>
      </c>
      <c r="BU7" s="24">
        <v>54.04</v>
      </c>
      <c r="BV7" s="24">
        <v>57.77</v>
      </c>
      <c r="BW7" s="24">
        <v>57.31</v>
      </c>
      <c r="BX7" s="24">
        <v>57.08</v>
      </c>
      <c r="BY7" s="24">
        <v>56.26</v>
      </c>
      <c r="BZ7" s="24">
        <v>52.94</v>
      </c>
      <c r="CA7" s="24">
        <v>57.02</v>
      </c>
      <c r="CB7" s="24">
        <v>435.1</v>
      </c>
      <c r="CC7" s="24">
        <v>438.4</v>
      </c>
      <c r="CD7" s="24">
        <v>387.52</v>
      </c>
      <c r="CE7" s="24">
        <v>452.12</v>
      </c>
      <c r="CF7" s="24">
        <v>432.34</v>
      </c>
      <c r="CG7" s="24">
        <v>274.35000000000002</v>
      </c>
      <c r="CH7" s="24">
        <v>273.52</v>
      </c>
      <c r="CI7" s="24">
        <v>274.99</v>
      </c>
      <c r="CJ7" s="24">
        <v>282.08999999999997</v>
      </c>
      <c r="CK7" s="24">
        <v>303.27999999999997</v>
      </c>
      <c r="CL7" s="24">
        <v>273.68</v>
      </c>
      <c r="CM7" s="24">
        <v>37.49</v>
      </c>
      <c r="CN7" s="24">
        <v>38.06</v>
      </c>
      <c r="CO7" s="24">
        <v>39.659999999999997</v>
      </c>
      <c r="CP7" s="24">
        <v>38.51</v>
      </c>
      <c r="CQ7" s="24">
        <v>36.57</v>
      </c>
      <c r="CR7" s="24">
        <v>50.68</v>
      </c>
      <c r="CS7" s="24">
        <v>50.14</v>
      </c>
      <c r="CT7" s="24">
        <v>54.83</v>
      </c>
      <c r="CU7" s="24">
        <v>66.53</v>
      </c>
      <c r="CV7" s="24">
        <v>52.35</v>
      </c>
      <c r="CW7" s="24">
        <v>52.55</v>
      </c>
      <c r="CX7" s="24">
        <v>89.15</v>
      </c>
      <c r="CY7" s="24">
        <v>89.06</v>
      </c>
      <c r="CZ7" s="24">
        <v>89.09</v>
      </c>
      <c r="DA7" s="24">
        <v>89.39</v>
      </c>
      <c r="DB7" s="24">
        <v>89.57</v>
      </c>
      <c r="DC7" s="24">
        <v>84.86</v>
      </c>
      <c r="DD7" s="24">
        <v>84.98</v>
      </c>
      <c r="DE7" s="24">
        <v>84.7</v>
      </c>
      <c r="DF7" s="24">
        <v>84.67</v>
      </c>
      <c r="DG7" s="24">
        <v>84.39</v>
      </c>
      <c r="DH7" s="24">
        <v>87.3</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0.01</v>
      </c>
      <c r="EK7" s="24">
        <v>0.02</v>
      </c>
      <c r="EL7" s="24">
        <v>0.25</v>
      </c>
      <c r="EM7" s="24">
        <v>0.05</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114</v>
      </c>
      <c r="E13" t="s">
        <v>114</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池野 優子</cp:lastModifiedBy>
  <cp:lastPrinted>2024-02-06T05:24:56Z</cp:lastPrinted>
  <dcterms:created xsi:type="dcterms:W3CDTF">2023-12-12T02:55:31Z</dcterms:created>
  <dcterms:modified xsi:type="dcterms:W3CDTF">2024-02-08T02:18:09Z</dcterms:modified>
  <cp:category/>
</cp:coreProperties>
</file>