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1.11\世羅町\上下水道課\庶務係\07　その他　庶務\◆調査物・提出物\調査照会（町内各課）\（財政課）\Ｒ５\公営企業に係る経営比較分析表の分析について\"/>
    </mc:Choice>
  </mc:AlternateContent>
  <xr:revisionPtr revIDLastSave="0" documentId="8_{97EE8628-F459-45E9-8E05-8EC726C34865}" xr6:coauthVersionLast="47" xr6:coauthVersionMax="47" xr10:uidLastSave="{00000000-0000-0000-0000-000000000000}"/>
  <workbookProtection workbookAlgorithmName="SHA-512" workbookHashValue="1SmGmNmkjtPcLAFlH+mnw6RJ0rWY5oGUvU8X56HHSJGZYgoIq+ggiBcWX7IyCpXhMRoZH0UZ+g3vu9rU9pLOyg==" workbookSaltValue="YiRIldqDMfi7Jf+yE0ays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I10" i="4"/>
  <c r="B10"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<sst xmlns="http://schemas.openxmlformats.org/spreadsheetml/2006/main" count="228" uniqueCount="113">
  <si>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</si>
  <si>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</si>
  <si>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</si>
  <si>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</si>
  <si>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</si>
  <si>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</si>
  <si>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</si>
  <si>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</si>
  <si>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</si>
  <si>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</si>
  <si>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</si>
  <si>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</si>
  <si>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</si>
  <si>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</si>
  <si>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</si>
  <si>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</si>
  <si>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</si>
  <si>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</si>
  <si>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</si>
  <si>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</si>
  <si>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</si>
  <si>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</si>
  <si>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</si>
  <si>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</si>
  <si>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</si>
  <si>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</si>
  <si>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</si>
  <si>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</si>
  <si>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</si>
  <si>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</si>
  <si>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</si>
  <si>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</si>
  <si>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</si>
  <si>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</si>
  <si>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</si>
  <si>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</si>
  <si>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</si>
  <si>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</si>
  <si>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</si>
  <si>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</si>
  <si>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</si>
  <si>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</si>
  <si>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</si>
  <si>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</si>
  <si>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</si>
  <si>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</si>
  <si>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</si>
  <si>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</si>
  <si>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</si>
  <si>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</si>
  <si>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</si>
  <si>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</si>
  <si>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</si>
  <si>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</si>
  <si>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</si>
  <si>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</si>
  <si>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</si>
  <si>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</si>
  <si>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</si>
  <si>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</si>
  <si>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</si>
  <si>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</si>
  <si>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</si>
  <si>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</si>
  <si>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</si>
  <si>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</si>
  <si>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</si>
  <si>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</si>
  <si>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</si>
  <si>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</si>
  <si>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</si>
  <si>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</si>
  <si>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</si>
  <si>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</si>
  <si>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</si>
  <si>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</si>
  <si>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</si>
  <si>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</si>
  <si>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</si>
  <si>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</si>
  <si>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</si>
  <si>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</si>
  <si>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</si>
  <si>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</si>
  <si>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</si>
  <si>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</si>
  <si>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</si>
  <si>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</si>
  <si>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</si>
  <si>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</si>
  <si>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</si>
  <si>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</si>
  <si>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</si>
  <si>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世羅町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</si>
  <si>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</si>
  <si>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</si>
  <si>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</si>
  <si>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</si>
  <si>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</si>
  <si>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</si>
  <si>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</si>
  <si>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</si>
  <si>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</si>
  <si>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</si>
  <si>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</si>
  <si>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</si>
  <si>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</si>
  <si>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</si>
  <si>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</si>
  <si>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</si>
  <si>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0"/>
        <rFont val="ＭＳ ゴシック"/>
        <family val="3"/>
        <charset val="128"/>
      </rPr>
      <t>本町の経常収支比率は、111.84％であり、全国平均（108.7％）や類似団体平均値（104.82％）のいずれからも上回った。これに伴い令和４年度から累積欠損金比率が0％となった。これは、地方公営企業会計制度の見直しに伴い平成26年度から令和３年度までの建設改良費に充てた企業債等に係る元金償還金に対する繰入金の収益化を特別利益として計上したため。</t>
    </r>
    <r>
      <rPr>
        <sz val="11"/>
        <rFont val="ＭＳ ゴシック"/>
        <family val="3"/>
        <charset val="128"/>
      </rPr>
      <t xml:space="preserve">
　</t>
    </r>
    <r>
      <rPr>
        <sz val="10"/>
        <rFont val="ＭＳ ゴシック"/>
        <family val="3"/>
        <charset val="128"/>
      </rPr>
      <t>また、企業債残高対給水収益比率も前年より改善されたとはいえ、平成17年度から平成21年度に渡り実施した村づくり交付金事業に伴う企業債発行が大きく影響し、606.68％と依然全国平均（268.07％）や類似団体平均値（538.33％）を大きく上回っている。
　供用開始から約60年経過し、老朽化による施設の更新も年々増加傾向にあるため、水道施設耐震化計画等各種計画に基づき計画的な施設の更新に向け施設規模の見直しや、適切な料金確保のため料金改定など健全な事業運営に向け取り組む必要がある。</t>
    </r>
    <rPh sb="59" eb="60">
      <t>ウエ</t>
    </rPh>
    <rPh sb="67" eb="68">
      <t>トモナ</t>
    </rPh>
    <rPh sb="69" eb="71">
      <t>レイワ</t>
    </rPh>
    <rPh sb="72" eb="73">
      <t>ネン</t>
    </rPh>
    <rPh sb="73" eb="74">
      <t>ド</t>
    </rPh>
    <rPh sb="76" eb="80">
      <t>ルイセキケッソン</t>
    </rPh>
    <rPh sb="80" eb="81">
      <t>キン</t>
    </rPh>
    <rPh sb="81" eb="83">
      <t>ヒリツ</t>
    </rPh>
    <rPh sb="95" eb="97">
      <t>チホウ</t>
    </rPh>
    <rPh sb="97" eb="99">
      <t>コウエイ</t>
    </rPh>
    <rPh sb="99" eb="101">
      <t>キギョウ</t>
    </rPh>
    <rPh sb="101" eb="103">
      <t>カイケイ</t>
    </rPh>
    <rPh sb="103" eb="105">
      <t>セイド</t>
    </rPh>
    <rPh sb="106" eb="108">
      <t>ミナオ</t>
    </rPh>
    <rPh sb="110" eb="111">
      <t>トモナ</t>
    </rPh>
    <rPh sb="112" eb="114">
      <t>ヘイセイ</t>
    </rPh>
    <rPh sb="128" eb="133">
      <t>ケンセツカイリョウヒ</t>
    </rPh>
    <rPh sb="134" eb="135">
      <t>ア</t>
    </rPh>
    <rPh sb="137" eb="140">
      <t>キギョウサイ</t>
    </rPh>
    <rPh sb="140" eb="141">
      <t>トウ</t>
    </rPh>
    <rPh sb="142" eb="143">
      <t>カカ</t>
    </rPh>
    <rPh sb="144" eb="146">
      <t>ガンキン</t>
    </rPh>
    <rPh sb="146" eb="148">
      <t>ショウカン</t>
    </rPh>
    <rPh sb="148" eb="149">
      <t>キン</t>
    </rPh>
    <rPh sb="150" eb="151">
      <t>タイ</t>
    </rPh>
    <rPh sb="153" eb="155">
      <t>クリイレ</t>
    </rPh>
    <rPh sb="155" eb="156">
      <t>キン</t>
    </rPh>
    <rPh sb="157" eb="159">
      <t>シュウエキ</t>
    </rPh>
    <rPh sb="159" eb="160">
      <t>カ</t>
    </rPh>
    <rPh sb="161" eb="163">
      <t>トクベツ</t>
    </rPh>
    <rPh sb="163" eb="165">
      <t>リエキ</t>
    </rPh>
    <rPh sb="168" eb="170">
      <t>ケイジョウ</t>
    </rPh>
    <phoneticPr fontId="4"/>
  </si>
  <si>
    <t>　施設の老朽化度合いを示す有形固定資産減価償却率は54.55％と、全国平均（51.51％）とほぼ同じ結果である。
　今後、経年化による施設や管路も老朽資産の増加が見込まれるため、水道施設耐震化計画に基づき優先順位や工法、また、財源面を考慮しながら適切な維持管理や更新に取り組む必要がある。</t>
    <rPh sb="1" eb="3">
      <t>シセツ</t>
    </rPh>
    <rPh sb="4" eb="7">
      <t>ロウキュウカ</t>
    </rPh>
    <rPh sb="7" eb="9">
      <t>ドア</t>
    </rPh>
    <rPh sb="11" eb="12">
      <t>シメ</t>
    </rPh>
    <rPh sb="13" eb="15">
      <t>ユウケイ</t>
    </rPh>
    <rPh sb="15" eb="17">
      <t>コテイ</t>
    </rPh>
    <rPh sb="17" eb="19">
      <t>シサン</t>
    </rPh>
    <rPh sb="19" eb="21">
      <t>ゲンカ</t>
    </rPh>
    <rPh sb="21" eb="23">
      <t>ショウキャク</t>
    </rPh>
    <rPh sb="23" eb="24">
      <t>リツ</t>
    </rPh>
    <rPh sb="33" eb="35">
      <t>ゼンコク</t>
    </rPh>
    <rPh sb="35" eb="37">
      <t>ヘイキン</t>
    </rPh>
    <rPh sb="48" eb="49">
      <t>オナ</t>
    </rPh>
    <rPh sb="50" eb="52">
      <t>ケッカ</t>
    </rPh>
    <rPh sb="58" eb="60">
      <t>コンゴ</t>
    </rPh>
    <rPh sb="61" eb="63">
      <t>ケイネン</t>
    </rPh>
    <rPh sb="63" eb="64">
      <t>カ</t>
    </rPh>
    <rPh sb="67" eb="69">
      <t>シセツ</t>
    </rPh>
    <rPh sb="70" eb="72">
      <t>カンロ</t>
    </rPh>
    <phoneticPr fontId="4"/>
  </si>
  <si>
    <t>　本町の上水道事業における経営状況は、簡易水道事業と統合したことにより年々累積欠損金が増加し厳しい局面に立たされていたが、建設改良費に充てた企業債等に係る元利償還金に対する繰入金の収益化に伴い、令和４年度は経常収支も黒字に転換した。
　しかしながら財源の骨幹である給水収益は、少子高齢化による給水人口の減少などにより減少が見込まれる。
　その反面、施設は老朽化により更新が避けられない状況にある。
　以上のことを踏まえ、今後は厳しい状況下のもと各種計画に基づき、中長期的な展望による経営改善に早急に努める必要がある。</t>
    <rPh sb="1" eb="3">
      <t>ホンチョウ</t>
    </rPh>
    <rPh sb="4" eb="7">
      <t>ジョウスイドウ</t>
    </rPh>
    <rPh sb="7" eb="9">
      <t>ジギョウ</t>
    </rPh>
    <rPh sb="13" eb="15">
      <t>ケイエイ</t>
    </rPh>
    <rPh sb="15" eb="17">
      <t>ジョウキョウ</t>
    </rPh>
    <rPh sb="19" eb="21">
      <t>カンイ</t>
    </rPh>
    <rPh sb="21" eb="23">
      <t>スイドウ</t>
    </rPh>
    <rPh sb="23" eb="25">
      <t>ジギョウ</t>
    </rPh>
    <rPh sb="26" eb="28">
      <t>トウゴウ</t>
    </rPh>
    <rPh sb="35" eb="37">
      <t>ネンネン</t>
    </rPh>
    <rPh sb="37" eb="39">
      <t>ルイセキ</t>
    </rPh>
    <rPh sb="39" eb="42">
      <t>ケッソンキン</t>
    </rPh>
    <rPh sb="43" eb="45">
      <t>ゾウカ</t>
    </rPh>
    <rPh sb="46" eb="47">
      <t>キビ</t>
    </rPh>
    <rPh sb="49" eb="51">
      <t>キョクメン</t>
    </rPh>
    <rPh sb="52" eb="53">
      <t>タ</t>
    </rPh>
    <rPh sb="61" eb="63">
      <t>ケンセツ</t>
    </rPh>
    <rPh sb="63" eb="66">
      <t>カイリョウヒ</t>
    </rPh>
    <rPh sb="67" eb="68">
      <t>ア</t>
    </rPh>
    <rPh sb="70" eb="73">
      <t>キギョウサイ</t>
    </rPh>
    <rPh sb="73" eb="74">
      <t>トウ</t>
    </rPh>
    <rPh sb="75" eb="76">
      <t>カカ</t>
    </rPh>
    <rPh sb="77" eb="79">
      <t>ガンリ</t>
    </rPh>
    <rPh sb="79" eb="81">
      <t>ショウカン</t>
    </rPh>
    <rPh sb="81" eb="82">
      <t>キン</t>
    </rPh>
    <rPh sb="83" eb="84">
      <t>タイ</t>
    </rPh>
    <rPh sb="86" eb="89">
      <t>クリイレキン</t>
    </rPh>
    <rPh sb="90" eb="93">
      <t>シュウエキカ</t>
    </rPh>
    <rPh sb="94" eb="95">
      <t>トモナ</t>
    </rPh>
    <rPh sb="97" eb="99">
      <t>レイワ</t>
    </rPh>
    <rPh sb="100" eb="102">
      <t>ネンド</t>
    </rPh>
    <rPh sb="103" eb="105">
      <t>ケイジョウ</t>
    </rPh>
    <rPh sb="105" eb="107">
      <t>シュウシ</t>
    </rPh>
    <rPh sb="108" eb="110">
      <t>クロジ</t>
    </rPh>
    <rPh sb="111" eb="113">
      <t>テンカン</t>
    </rPh>
    <rPh sb="124" eb="126">
      <t>ザイゲン</t>
    </rPh>
    <rPh sb="127" eb="129">
      <t>コッカン</t>
    </rPh>
    <rPh sb="132" eb="134">
      <t>キュウスイ</t>
    </rPh>
    <rPh sb="134" eb="136">
      <t>シュウエキ</t>
    </rPh>
    <rPh sb="138" eb="140">
      <t>ショウシ</t>
    </rPh>
    <rPh sb="140" eb="143">
      <t>コウレイカ</t>
    </rPh>
    <rPh sb="146" eb="148">
      <t>キュウスイ</t>
    </rPh>
    <rPh sb="148" eb="150">
      <t>ジンコウ</t>
    </rPh>
    <rPh sb="151" eb="153">
      <t>ゲンショウ</t>
    </rPh>
    <rPh sb="158" eb="160">
      <t>ゲンショウ</t>
    </rPh>
    <rPh sb="161" eb="163">
      <t>ミコ</t>
    </rPh>
    <rPh sb="171" eb="173">
      <t>ハンメン</t>
    </rPh>
    <rPh sb="174" eb="176">
      <t>シセツ</t>
    </rPh>
    <rPh sb="177" eb="180">
      <t>ロウキュウカ</t>
    </rPh>
    <rPh sb="183" eb="185">
      <t>コウシン</t>
    </rPh>
    <rPh sb="186" eb="187">
      <t>サ</t>
    </rPh>
    <rPh sb="192" eb="194">
      <t>ジョウキョウ</t>
    </rPh>
    <rPh sb="200" eb="202">
      <t>イジョウ</t>
    </rPh>
    <rPh sb="206" eb="207">
      <t>フ</t>
    </rPh>
    <rPh sb="210" eb="212">
      <t>コンゴ</t>
    </rPh>
    <rPh sb="213" eb="214">
      <t>キビ</t>
    </rPh>
    <rPh sb="216" eb="219">
      <t>ジョウキョウカ</t>
    </rPh>
    <rPh sb="222" eb="224">
      <t>カクシュ</t>
    </rPh>
    <rPh sb="224" eb="226">
      <t>ケイカク</t>
    </rPh>
    <rPh sb="227" eb="228">
      <t>モト</t>
    </rPh>
    <rPh sb="231" eb="235">
      <t>チュウチョウキテキ</t>
    </rPh>
    <rPh sb="236" eb="238">
      <t>テンボウ</t>
    </rPh>
    <rPh sb="241" eb="243">
      <t>ケイエイ</t>
    </rPh>
    <rPh sb="243" eb="245">
      <t>カイゼン</t>
    </rPh>
    <rPh sb="246" eb="248">
      <t>サッキュウ</t>
    </rPh>
    <rPh sb="249" eb="250">
      <t>ツト</t>
    </rPh>
    <rPh sb="252" eb="254">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</si>
</sst>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7D1FE8F8-E05B-4EF1-92E8-7D9A6FBF52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41-41B8-A75C-FFEE42DB78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D41-41B8-A75C-FFEE42DB78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55.23</c:v>
                </c:pt>
                <c:pt idx="1">
                  <c:v>54.89</c:v>
                </c:pt>
                <c:pt idx="2">
                  <c:v>54.34</c:v>
                </c:pt>
                <c:pt idx="3">
                  <c:v>53.17</c:v>
                </c:pt>
                <c:pt idx="4">
                  <c:v>53.36</c:v>
                </c:pt>
              </c:numCache>
            </c:numRef>
          </c:val>
          <c:extLst>
            <c:ext xmlns:c16="http://schemas.microsoft.com/office/drawing/2014/chart" uri="{C3380CC4-5D6E-409C-BE32-E72D297353CC}">
              <c16:uniqueId val="{00000000-C514-4401-92DF-18EB252042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C514-4401-92DF-18EB252042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92.42</c:v>
                </c:pt>
                <c:pt idx="1">
                  <c:v>91.52</c:v>
                </c:pt>
                <c:pt idx="2">
                  <c:v>93.41</c:v>
                </c:pt>
                <c:pt idx="3">
                  <c:v>94.22</c:v>
                </c:pt>
                <c:pt idx="4">
                  <c:v>94.17</c:v>
                </c:pt>
              </c:numCache>
            </c:numRef>
          </c:val>
          <c:extLst>
            <c:ext xmlns:c16="http://schemas.microsoft.com/office/drawing/2014/chart" uri="{C3380CC4-5D6E-409C-BE32-E72D297353CC}">
              <c16:uniqueId val="{00000000-C07D-4573-9C8A-E5DE3D3EE3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C07D-4573-9C8A-E5DE3D3EE3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93.43</c:v>
                </c:pt>
                <c:pt idx="1">
                  <c:v>95.87</c:v>
                </c:pt>
                <c:pt idx="2">
                  <c:v>90.84</c:v>
                </c:pt>
                <c:pt idx="3">
                  <c:v>91.35</c:v>
                </c:pt>
                <c:pt idx="4">
                  <c:v>111.84</c:v>
                </c:pt>
              </c:numCache>
            </c:numRef>
          </c:val>
          <c:extLst>
            <c:ext xmlns:c16="http://schemas.microsoft.com/office/drawing/2014/chart" uri="{C3380CC4-5D6E-409C-BE32-E72D297353CC}">
              <c16:uniqueId val="{00000000-DD5B-4E68-BE89-D7AD3F4FE6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DD5B-4E68-BE89-D7AD3F4FE6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47.83</c:v>
                </c:pt>
                <c:pt idx="1">
                  <c:v>49.62</c:v>
                </c:pt>
                <c:pt idx="2">
                  <c:v>51.31</c:v>
                </c:pt>
                <c:pt idx="3">
                  <c:v>52.96</c:v>
                </c:pt>
                <c:pt idx="4">
                  <c:v>54.55</c:v>
                </c:pt>
              </c:numCache>
            </c:numRef>
          </c:val>
          <c:extLst>
            <c:ext xmlns:c16="http://schemas.microsoft.com/office/drawing/2014/chart" uri="{C3380CC4-5D6E-409C-BE32-E72D297353CC}">
              <c16:uniqueId val="{00000000-A970-41C5-8D63-856C52192C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A970-41C5-8D63-856C52192C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12-48AE-94ED-FBC5B54913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9512-48AE-94ED-FBC5B54913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50.9</c:v>
                </c:pt>
                <c:pt idx="1">
                  <c:v>42.65</c:v>
                </c:pt>
                <c:pt idx="2">
                  <c:v>60.79</c:v>
                </c:pt>
                <c:pt idx="3">
                  <c:v>77.86</c:v>
                </c:pt>
                <c:pt idx="4" formatCode="#,##0.00;&quot;△&quot;#,##0.00">
                  <c:v>0</c:v>
                </c:pt>
              </c:numCache>
            </c:numRef>
          </c:val>
          <c:extLst>
            <c:ext xmlns:c16="http://schemas.microsoft.com/office/drawing/2014/chart" uri="{C3380CC4-5D6E-409C-BE32-E72D297353CC}">
              <c16:uniqueId val="{00000000-04F8-4087-A9C8-685C064625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04F8-4087-A9C8-685C064625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1174.6300000000001</c:v>
                </c:pt>
                <c:pt idx="1">
                  <c:v>636.12</c:v>
                </c:pt>
                <c:pt idx="2">
                  <c:v>714.53</c:v>
                </c:pt>
                <c:pt idx="3">
                  <c:v>749.42</c:v>
                </c:pt>
                <c:pt idx="4">
                  <c:v>768.5</c:v>
                </c:pt>
              </c:numCache>
            </c:numRef>
          </c:val>
          <c:extLst>
            <c:ext xmlns:c16="http://schemas.microsoft.com/office/drawing/2014/chart" uri="{C3380CC4-5D6E-409C-BE32-E72D297353CC}">
              <c16:uniqueId val="{00000000-D4AA-491A-8947-07382AE302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D4AA-491A-8947-07382AE302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983.58</c:v>
                </c:pt>
                <c:pt idx="1">
                  <c:v>884.53</c:v>
                </c:pt>
                <c:pt idx="2">
                  <c:v>773.53</c:v>
                </c:pt>
                <c:pt idx="3">
                  <c:v>687.93</c:v>
                </c:pt>
                <c:pt idx="4">
                  <c:v>606.67999999999995</c:v>
                </c:pt>
              </c:numCache>
            </c:numRef>
          </c:val>
          <c:extLst>
            <c:ext xmlns:c16="http://schemas.microsoft.com/office/drawing/2014/chart" uri="{C3380CC4-5D6E-409C-BE32-E72D297353CC}">
              <c16:uniqueId val="{00000000-CF9D-481B-8BE3-AACEF50F21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CF9D-481B-8BE3-AACEF50F21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59.19</c:v>
                </c:pt>
                <c:pt idx="1">
                  <c:v>65.44</c:v>
                </c:pt>
                <c:pt idx="2">
                  <c:v>65.900000000000006</c:v>
                </c:pt>
                <c:pt idx="3">
                  <c:v>65.78</c:v>
                </c:pt>
                <c:pt idx="4">
                  <c:v>94.16</c:v>
                </c:pt>
              </c:numCache>
            </c:numRef>
          </c:val>
          <c:extLst>
            <c:ext xmlns:c16="http://schemas.microsoft.com/office/drawing/2014/chart" uri="{C3380CC4-5D6E-409C-BE32-E72D297353CC}">
              <c16:uniqueId val="{00000000-780C-4B1A-9CFA-5D30AD9774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780C-4B1A-9CFA-5D30AD9774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354.35</c:v>
                </c:pt>
                <c:pt idx="1">
                  <c:v>319.56</c:v>
                </c:pt>
                <c:pt idx="2">
                  <c:v>314.73</c:v>
                </c:pt>
                <c:pt idx="3">
                  <c:v>316.61</c:v>
                </c:pt>
                <c:pt idx="4">
                  <c:v>221.29</c:v>
                </c:pt>
              </c:numCache>
            </c:numRef>
          </c:val>
          <c:extLst>
            <c:ext xmlns:c16="http://schemas.microsoft.com/office/drawing/2014/chart" uri="{C3380CC4-5D6E-409C-BE32-E72D297353CC}">
              <c16:uniqueId val="{00000000-3B81-4CB0-952D-D3F1317179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3B81-4CB0-952D-D3F1317179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広島県　世羅町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15167</v>
      </c>
      <c r="AM8" s="45"/>
      <c r="AN8" s="45"/>
      <c r="AO8" s="45"/>
      <c r="AP8" s="45"/>
      <c r="AQ8" s="45"/>
      <c r="AR8" s="45"/>
      <c r="AS8" s="45"/>
      <c r="AT8" s="46">
        <f>データ!$S$6</f>
        <v>278.14</v>
      </c>
      <c r="AU8" s="47"/>
      <c r="AV8" s="47"/>
      <c r="AW8" s="47"/>
      <c r="AX8" s="47"/>
      <c r="AY8" s="47"/>
      <c r="AZ8" s="47"/>
      <c r="BA8" s="47"/>
      <c r="BB8" s="48">
        <f>データ!$T$6</f>
        <v>54.53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79.47</v>
      </c>
      <c r="J10" s="47"/>
      <c r="K10" s="47"/>
      <c r="L10" s="47"/>
      <c r="M10" s="47"/>
      <c r="N10" s="47"/>
      <c r="O10" s="81"/>
      <c r="P10" s="48">
        <f>データ!$P$6</f>
        <v>58.39</v>
      </c>
      <c r="Q10" s="48"/>
      <c r="R10" s="48"/>
      <c r="S10" s="48"/>
      <c r="T10" s="48"/>
      <c r="U10" s="48"/>
      <c r="V10" s="48"/>
      <c r="W10" s="45">
        <f>データ!$Q$6</f>
        <v>3520</v>
      </c>
      <c r="X10" s="45"/>
      <c r="Y10" s="45"/>
      <c r="Z10" s="45"/>
      <c r="AA10" s="45"/>
      <c r="AB10" s="45"/>
      <c r="AC10" s="45"/>
      <c r="AD10" s="2"/>
      <c r="AE10" s="2"/>
      <c r="AF10" s="2"/>
      <c r="AG10" s="2"/>
      <c r="AH10" s="2"/>
      <c r="AI10" s="2"/>
      <c r="AJ10" s="2"/>
      <c r="AK10" s="2"/>
      <c r="AL10" s="45">
        <f>データ!$U$6</f>
        <v>8800</v>
      </c>
      <c r="AM10" s="45"/>
      <c r="AN10" s="45"/>
      <c r="AO10" s="45"/>
      <c r="AP10" s="45"/>
      <c r="AQ10" s="45"/>
      <c r="AR10" s="45"/>
      <c r="AS10" s="45"/>
      <c r="AT10" s="46">
        <f>データ!$V$6</f>
        <v>52</v>
      </c>
      <c r="AU10" s="47"/>
      <c r="AV10" s="47"/>
      <c r="AW10" s="47"/>
      <c r="AX10" s="47"/>
      <c r="AY10" s="47"/>
      <c r="AZ10" s="47"/>
      <c r="BA10" s="47"/>
      <c r="BB10" s="48">
        <f>データ!$W$6</f>
        <v>169.23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Q+VxhO2SLjlDHxdR05QOBb9LIVFoQLzR+FTyg29/MvrECZzwuKLnqNjdjWXfrdODQLAcz33y9Iv5FGrJLzsrw==" saltValue="RNblc/lxzAD8Q2HiHTHJ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344621</v>
      </c>
      <c r="D6" s="20">
        <f t="shared" si="3"/>
        <v>46</v>
      </c>
      <c r="E6" s="20">
        <f t="shared" si="3"/>
        <v>1</v>
      </c>
      <c r="F6" s="20">
        <f t="shared" si="3"/>
        <v>0</v>
      </c>
      <c r="G6" s="20">
        <f t="shared" si="3"/>
        <v>1</v>
      </c>
      <c r="H6" s="20" t="str">
        <f t="shared" si="3"/>
        <v>広島県　世羅町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79.47</v>
      </c>
      <c r="P6" s="21">
        <f t="shared" si="3"/>
        <v>58.39</v>
      </c>
      <c r="Q6" s="21">
        <f t="shared" si="3"/>
        <v>3520</v>
      </c>
      <c r="R6" s="21">
        <f t="shared" si="3"/>
        <v>15167</v>
      </c>
      <c r="S6" s="21">
        <f t="shared" si="3"/>
        <v>278.14</v>
      </c>
      <c r="T6" s="21">
        <f t="shared" si="3"/>
        <v>54.53</v>
      </c>
      <c r="U6" s="21">
        <f t="shared" si="3"/>
        <v>8800</v>
      </c>
      <c r="V6" s="21">
        <f t="shared" si="3"/>
        <v>52</v>
      </c>
      <c r="W6" s="21">
        <f t="shared" si="3"/>
        <v>169.23</v>
      </c>
      <c r="X6" s="22">
        <f>IF(X7="",NA(),X7)</f>
        <v>93.43</v>
      </c>
      <c r="Y6" s="22">
        <f t="shared" ref="Y6:AG6" si="4">IF(Y7="",NA(),Y7)</f>
        <v>95.87</v>
      </c>
      <c r="Z6" s="22">
        <f t="shared" si="4"/>
        <v>90.84</v>
      </c>
      <c r="AA6" s="22">
        <f t="shared" si="4"/>
        <v>91.35</v>
      </c>
      <c r="AB6" s="22">
        <f t="shared" si="4"/>
        <v>111.84</v>
      </c>
      <c r="AC6" s="22">
        <f t="shared" si="4"/>
        <v>103.81</v>
      </c>
      <c r="AD6" s="22">
        <f t="shared" si="4"/>
        <v>104.35</v>
      </c>
      <c r="AE6" s="22">
        <f t="shared" si="4"/>
        <v>105.34</v>
      </c>
      <c r="AF6" s="22">
        <f t="shared" si="4"/>
        <v>105.77</v>
      </c>
      <c r="AG6" s="22">
        <f t="shared" si="4"/>
        <v>104.82</v>
      </c>
      <c r="AH6" s="21" t="str">
        <f>IF(AH7="","",IF(AH7="-","【-】","【"&amp;SUBSTITUTE(TEXT(AH7,"#,##0.00"),"-","△")&amp;"】"))</f>
        <v>【108.70】</v>
      </c>
      <c r="AI6" s="22">
        <f>IF(AI7="",NA(),AI7)</f>
        <v>50.9</v>
      </c>
      <c r="AJ6" s="22">
        <f t="shared" ref="AJ6:AR6" si="5">IF(AJ7="",NA(),AJ7)</f>
        <v>42.65</v>
      </c>
      <c r="AK6" s="22">
        <f t="shared" si="5"/>
        <v>60.79</v>
      </c>
      <c r="AL6" s="22">
        <f t="shared" si="5"/>
        <v>77.86</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1174.6300000000001</v>
      </c>
      <c r="AU6" s="22">
        <f t="shared" ref="AU6:BC6" si="6">IF(AU7="",NA(),AU7)</f>
        <v>636.12</v>
      </c>
      <c r="AV6" s="22">
        <f t="shared" si="6"/>
        <v>714.53</v>
      </c>
      <c r="AW6" s="22">
        <f t="shared" si="6"/>
        <v>749.42</v>
      </c>
      <c r="AX6" s="22">
        <f t="shared" si="6"/>
        <v>768.5</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983.58</v>
      </c>
      <c r="BF6" s="22">
        <f t="shared" ref="BF6:BN6" si="7">IF(BF7="",NA(),BF7)</f>
        <v>884.53</v>
      </c>
      <c r="BG6" s="22">
        <f t="shared" si="7"/>
        <v>773.53</v>
      </c>
      <c r="BH6" s="22">
        <f t="shared" si="7"/>
        <v>687.93</v>
      </c>
      <c r="BI6" s="22">
        <f t="shared" si="7"/>
        <v>606.67999999999995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59.19</v>
      </c>
      <c r="BQ6" s="22">
        <f t="shared" ref="BQ6:BY6" si="8">IF(BQ7="",NA(),BQ7)</f>
        <v>65.44</v>
      </c>
      <c r="BR6" s="22">
        <f t="shared" si="8"/>
        <v>65.900000000000006</v>
      </c>
      <c r="BS6" s="22">
        <f t="shared" si="8"/>
        <v>65.78</v>
      </c>
      <c r="BT6" s="22">
        <f t="shared" si="8"/>
        <v>94.16</v>
      </c>
      <c r="BU6" s="22">
        <f t="shared" si="8"/>
        <v>84.77</v>
      </c>
      <c r="BV6" s="22">
        <f t="shared" si="8"/>
        <v>87.11</v>
      </c>
      <c r="BW6" s="22">
        <f t="shared" si="8"/>
        <v>82.78</v>
      </c>
      <c r="BX6" s="22">
        <f t="shared" si="8"/>
        <v>84.82</v>
      </c>
      <c r="BY6" s="22">
        <f t="shared" si="8"/>
        <v>82.29</v>
      </c>
      <c r="BZ6" s="21" t="str">
        <f>IF(BZ7="","",IF(BZ7="-","【-】","【"&amp;SUBSTITUTE(TEXT(BZ7,"#,##0.00"),"-","△")&amp;"】"))</f>
        <v>【97.47】</v>
      </c>
      <c r="CA6" s="22">
        <f>IF(CA7="",NA(),CA7)</f>
        <v>354.35</v>
      </c>
      <c r="CB6" s="22">
        <f t="shared" ref="CB6:CJ6" si="9">IF(CB7="",NA(),CB7)</f>
        <v>319.56</v>
      </c>
      <c r="CC6" s="22">
        <f t="shared" si="9"/>
        <v>314.73</v>
      </c>
      <c r="CD6" s="22">
        <f t="shared" si="9"/>
        <v>316.61</v>
      </c>
      <c r="CE6" s="22">
        <f t="shared" si="9"/>
        <v>221.29</v>
      </c>
      <c r="CF6" s="22">
        <f t="shared" si="9"/>
        <v>227.27</v>
      </c>
      <c r="CG6" s="22">
        <f t="shared" si="9"/>
        <v>223.98</v>
      </c>
      <c r="CH6" s="22">
        <f t="shared" si="9"/>
        <v>225.09</v>
      </c>
      <c r="CI6" s="22">
        <f t="shared" si="9"/>
        <v>224.82</v>
      </c>
      <c r="CJ6" s="22">
        <f t="shared" si="9"/>
        <v>230.85</v>
      </c>
      <c r="CK6" s="21" t="str">
        <f>IF(CK7="","",IF(CK7="-","【-】","【"&amp;SUBSTITUTE(TEXT(CK7,"#,##0.00"),"-","△")&amp;"】"))</f>
        <v>【174.75】</v>
      </c>
      <c r="CL6" s="22">
        <f>IF(CL7="",NA(),CL7)</f>
        <v>55.23</v>
      </c>
      <c r="CM6" s="22">
        <f t="shared" ref="CM6:CU6" si="10">IF(CM7="",NA(),CM7)</f>
        <v>54.89</v>
      </c>
      <c r="CN6" s="22">
        <f t="shared" si="10"/>
        <v>54.34</v>
      </c>
      <c r="CO6" s="22">
        <f t="shared" si="10"/>
        <v>53.17</v>
      </c>
      <c r="CP6" s="22">
        <f t="shared" si="10"/>
        <v>53.36</v>
      </c>
      <c r="CQ6" s="22">
        <f t="shared" si="10"/>
        <v>50.29</v>
      </c>
      <c r="CR6" s="22">
        <f t="shared" si="10"/>
        <v>49.64</v>
      </c>
      <c r="CS6" s="22">
        <f t="shared" si="10"/>
        <v>49.38</v>
      </c>
      <c r="CT6" s="22">
        <f t="shared" si="10"/>
        <v>50.09</v>
      </c>
      <c r="CU6" s="22">
        <f t="shared" si="10"/>
        <v>50.1</v>
      </c>
      <c r="CV6" s="21" t="str">
        <f>IF(CV7="","",IF(CV7="-","【-】","【"&amp;SUBSTITUTE(TEXT(CV7,"#,##0.00"),"-","△")&amp;"】"))</f>
        <v>【59.97】</v>
      </c>
      <c r="CW6" s="22">
        <f>IF(CW7="",NA(),CW7)</f>
        <v>92.42</v>
      </c>
      <c r="CX6" s="22">
        <f t="shared" ref="CX6:DF6" si="11">IF(CX7="",NA(),CX7)</f>
        <v>91.52</v>
      </c>
      <c r="CY6" s="22">
        <f t="shared" si="11"/>
        <v>93.41</v>
      </c>
      <c r="CZ6" s="22">
        <f t="shared" si="11"/>
        <v>94.22</v>
      </c>
      <c r="DA6" s="22">
        <f t="shared" si="11"/>
        <v>94.17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47.83</v>
      </c>
      <c r="DI6" s="22">
        <f t="shared" ref="DI6:DQ6" si="12">IF(DI7="",NA(),DI7)</f>
        <v>49.62</v>
      </c>
      <c r="DJ6" s="22">
        <f t="shared" si="12"/>
        <v>51.31</v>
      </c>
      <c r="DK6" s="22">
        <f t="shared" si="12"/>
        <v>52.96</v>
      </c>
      <c r="DL6" s="22">
        <f t="shared" si="12"/>
        <v>54.55</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344621</v>
      </c>
      <c r="D7" s="24">
        <v>46</v>
      </c>
      <c r="E7" s="24">
        <v>1</v>
      </c>
      <c r="F7" s="24">
        <v>0</v>
      </c>
      <c r="G7" s="24">
        <v>1</v>
      </c>
      <c r="H7" s="24" t="s">
        <v>93</v>
      </c>
      <c r="I7" s="24" t="s">
        <v>94</v>
      </c>
      <c r="J7" s="24" t="s">
        <v>95</v>
      </c>
      <c r="K7" s="24" t="s">
        <v>96</v>
      </c>
      <c r="L7" s="24" t="s">
        <v>97</v>
      </c>
      <c r="M7" s="24" t="s">
        <v>98</v>
      </c>
      <c r="N7" s="25" t="s">
        <v>99</v>
      </c>
      <c r="O7" s="25">
        <v>79.47</v>
      </c>
      <c r="P7" s="25">
        <v>58.39</v>
      </c>
      <c r="Q7" s="25">
        <v>3520</v>
      </c>
      <c r="R7" s="25">
        <v>15167</v>
      </c>
      <c r="S7" s="25">
        <v>278.14</v>
      </c>
      <c r="T7" s="25">
        <v>54.53</v>
      </c>
      <c r="U7" s="25">
        <v>8800</v>
      </c>
      <c r="V7" s="25">
        <v>52</v>
      </c>
      <c r="W7" s="25">
        <v>169.23</v>
      </c>
      <c r="X7" s="25">
        <v>93.43</v>
      </c>
      <c r="Y7" s="25">
        <v>95.87</v>
      </c>
      <c r="Z7" s="25">
        <v>90.84</v>
      </c>
      <c r="AA7" s="25">
        <v>91.35</v>
      </c>
      <c r="AB7" s="25">
        <v>111.84</v>
      </c>
      <c r="AC7" s="25">
        <v>103.81</v>
      </c>
      <c r="AD7" s="25">
        <v>104.35</v>
      </c>
      <c r="AE7" s="25">
        <v>105.34</v>
      </c>
      <c r="AF7" s="25">
        <v>105.77</v>
      </c>
      <c r="AG7" s="25">
        <v>104.82</v>
      </c>
      <c r="AH7" s="25">
        <v>108.7</v>
      </c>
      <c r="AI7" s="25">
        <v>50.9</v>
      </c>
      <c r="AJ7" s="25">
        <v>42.65</v>
      </c>
      <c r="AK7" s="25">
        <v>60.79</v>
      </c>
      <c r="AL7" s="25">
        <v>77.86</v>
      </c>
      <c r="AM7" s="25">
        <v>0</v>
      </c>
      <c r="AN7" s="25">
        <v>25.66</v>
      </c>
      <c r="AO7" s="25">
        <v>21.69</v>
      </c>
      <c r="AP7" s="25">
        <v>24.04</v>
      </c>
      <c r="AQ7" s="25">
        <v>28.03</v>
      </c>
      <c r="AR7" s="25">
        <v>26.73</v>
      </c>
      <c r="AS7" s="25">
        <v>1.34</v>
      </c>
      <c r="AT7" s="25">
        <v>1174.6300000000001</v>
      </c>
      <c r="AU7" s="25">
        <v>636.12</v>
      </c>
      <c r="AV7" s="25">
        <v>714.53</v>
      </c>
      <c r="AW7" s="25">
        <v>749.42</v>
      </c>
      <c r="AX7" s="25">
        <v>768.5</v>
      </c>
      <c r="AY7" s="25">
        <v>300.14</v>
      </c>
      <c r="AZ7" s="25">
        <v>301.04000000000002</v>
      </c>
      <c r="BA7" s="25">
        <v>305.08</v>
      </c>
      <c r="BB7" s="25">
        <v>305.33999999999997</v>
      </c>
      <c r="BC7" s="25">
        <v>310.01</v>
      </c>
      <c r="BD7" s="25">
        <v>252.29</v>
      </c>
      <c r="BE7" s="25">
        <v>983.58</v>
      </c>
      <c r="BF7" s="25">
        <v>884.53</v>
      </c>
      <c r="BG7" s="25">
        <v>773.53</v>
      </c>
      <c r="BH7" s="25">
        <v>687.93</v>
      </c>
      <c r="BI7" s="25">
        <v>606.67999999999995</v>
      </c>
      <c r="BJ7" s="25">
        <v>566.65</v>
      </c>
      <c r="BK7" s="25">
        <v>551.62</v>
      </c>
      <c r="BL7" s="25">
        <v>585.59</v>
      </c>
      <c r="BM7" s="25">
        <v>561.34</v>
      </c>
      <c r="BN7" s="25">
        <v>538.33000000000004</v>
      </c>
      <c r="BO7" s="25">
        <v>268.07</v>
      </c>
      <c r="BP7" s="25">
        <v>59.19</v>
      </c>
      <c r="BQ7" s="25">
        <v>65.44</v>
      </c>
      <c r="BR7" s="25">
        <v>65.900000000000006</v>
      </c>
      <c r="BS7" s="25">
        <v>65.78</v>
      </c>
      <c r="BT7" s="25">
        <v>94.16</v>
      </c>
      <c r="BU7" s="25">
        <v>84.77</v>
      </c>
      <c r="BV7" s="25">
        <v>87.11</v>
      </c>
      <c r="BW7" s="25">
        <v>82.78</v>
      </c>
      <c r="BX7" s="25">
        <v>84.82</v>
      </c>
      <c r="BY7" s="25">
        <v>82.29</v>
      </c>
      <c r="BZ7" s="25">
        <v>97.47</v>
      </c>
      <c r="CA7" s="25">
        <v>354.35</v>
      </c>
      <c r="CB7" s="25">
        <v>319.56</v>
      </c>
      <c r="CC7" s="25">
        <v>314.73</v>
      </c>
      <c r="CD7" s="25">
        <v>316.61</v>
      </c>
      <c r="CE7" s="25">
        <v>221.29</v>
      </c>
      <c r="CF7" s="25">
        <v>227.27</v>
      </c>
      <c r="CG7" s="25">
        <v>223.98</v>
      </c>
      <c r="CH7" s="25">
        <v>225.09</v>
      </c>
      <c r="CI7" s="25">
        <v>224.82</v>
      </c>
      <c r="CJ7" s="25">
        <v>230.85</v>
      </c>
      <c r="CK7" s="25">
        <v>174.75</v>
      </c>
      <c r="CL7" s="25">
        <v>55.23</v>
      </c>
      <c r="CM7" s="25">
        <v>54.89</v>
      </c>
      <c r="CN7" s="25">
        <v>54.34</v>
      </c>
      <c r="CO7" s="25">
        <v>53.17</v>
      </c>
      <c r="CP7" s="25">
        <v>53.36</v>
      </c>
      <c r="CQ7" s="25">
        <v>50.29</v>
      </c>
      <c r="CR7" s="25">
        <v>49.64</v>
      </c>
      <c r="CS7" s="25">
        <v>49.38</v>
      </c>
      <c r="CT7" s="25">
        <v>50.09</v>
      </c>
      <c r="CU7" s="25">
        <v>50.1</v>
      </c>
      <c r="CV7" s="25">
        <v>59.97</v>
      </c>
      <c r="CW7" s="25">
        <v>92.42</v>
      </c>
      <c r="CX7" s="25">
        <v>91.52</v>
      </c>
      <c r="CY7" s="25">
        <v>93.41</v>
      </c>
      <c r="CZ7" s="25">
        <v>94.22</v>
      </c>
      <c r="DA7" s="25">
        <v>94.17</v>
      </c>
      <c r="DB7" s="25">
        <v>77.73</v>
      </c>
      <c r="DC7" s="25">
        <v>78.09</v>
      </c>
      <c r="DD7" s="25">
        <v>78.010000000000005</v>
      </c>
      <c r="DE7" s="25">
        <v>77.599999999999994</v>
      </c>
      <c r="DF7" s="25">
        <v>77.3</v>
      </c>
      <c r="DG7" s="25">
        <v>89.76</v>
      </c>
      <c r="DH7" s="25">
        <v>47.83</v>
      </c>
      <c r="DI7" s="25">
        <v>49.62</v>
      </c>
      <c r="DJ7" s="25">
        <v>51.31</v>
      </c>
      <c r="DK7" s="25">
        <v>52.96</v>
      </c>
      <c r="DL7" s="25">
        <v>54.55</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id-suidou015@sera.local</cp:lastModifiedBy>
  <cp:lastPrinted>2024-02-05T05:50:36Z</cp:lastPrinted>
  <dcterms:created xsi:type="dcterms:W3CDTF">2023-12-05T00:59:31Z</dcterms:created>
  <dcterms:modified xsi:type="dcterms:W3CDTF">2024-02-05T10:16:29Z</dcterms:modified>
  <cp:category/>
</cp:coreProperties>
</file>