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10.1.1.11\世羅町\財政課\●地方公営企業（起債除き）\R05地方公営企業\【060117】■【0205〆】公営企業に係る経営比較分析表（令和4年度決算）の分析等について（依頼）\県提出\"/>
    </mc:Choice>
  </mc:AlternateContent>
  <xr:revisionPtr revIDLastSave="0" documentId="13_ncr:1_{E5F6397C-7DD1-4106-A3C7-00C8AF835BA7}" xr6:coauthVersionLast="36" xr6:coauthVersionMax="47" xr10:uidLastSave="{00000000-0000-0000-0000-000000000000}"/>
  <workbookProtection workbookAlgorithmName="SHA-512" workbookHashValue="LrisIcqO2T4JNjaRwUDnuXx/pKEf2CzFB+yTkp/FyUgMDDL7vq/4Ip9Stf2TE+V6rcRHUUJAc/n1ZtTUB9oanQ==" workbookSaltValue="iartngJZFD7E7vINQ634Rw==" workbookSpinCount="100000" lockStructure="1"/>
  <bookViews>
    <workbookView xWindow="0" yWindow="0" windowWidth="28800" windowHeight="1143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AD10" i="4" s="1"/>
  <c r="Q6" i="5"/>
  <c r="W10" i="4" s="1"/>
  <c r="P6" i="5"/>
  <c r="O6" i="5"/>
  <c r="I10" i="4" s="1"/>
  <c r="N6" i="5"/>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H85" i="4"/>
  <c r="G85" i="4"/>
  <c r="BB10" i="4"/>
  <c r="P10" i="4"/>
  <c r="B10" i="4"/>
  <c r="BB8" i="4"/>
  <c r="AT8" i="4"/>
  <c r="AD8" i="4"/>
  <c r="W8" i="4"/>
  <c r="P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<sst xmlns="http://schemas.openxmlformats.org/spreadsheetml/2006/main" count="231" uniqueCount="117">
  <si>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</si>
  <si>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</si>
  <si>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</si>
  <si>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</si>
  <si>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</si>
  <si>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</si>
  <si>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</si>
  <si>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</si>
  <si>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</si>
  <si>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</si>
  <si>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</si>
  <si>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</si>
  <si>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</si>
  <si>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</si>
  <si>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</si>
  <si>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</si>
  <si>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</si>
  <si>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</si>
  <si>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</si>
  <si>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</si>
  <si>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</si>
  <si>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</si>
  <si>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</si>
  <si>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</si>
  <si>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</si>
  <si>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</si>
  <si>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</si>
  <si>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</si>
  <si>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</si>
  <si>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</si>
  <si>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</si>
  <si>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</si>
  <si>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</si>
  <si>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</si>
  <si>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</si>
  <si>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</si>
  <si>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</si>
  <si>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</si>
  <si>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</si>
  <si>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</si>
  <si>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</si>
  <si>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</si>
  <si>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</si>
  <si>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</si>
  <si>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</si>
  <si>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</si>
  <si>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</si>
  <si>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</si>
  <si>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</si>
  <si>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</si>
  <si>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</si>
  <si>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</si>
  <si>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</si>
  <si>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</si>
  <si>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</si>
  <si>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</si>
  <si>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</si>
  <si>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</si>
  <si>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</si>
  <si>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</si>
  <si>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</si>
  <si>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</si>
  <si>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</si>
  <si>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</si>
  <si>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</si>
  <si>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</si>
  <si>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</si>
  <si>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</si>
  <si>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</si>
  <si>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</si>
  <si>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</si>
  <si>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</si>
  <si>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</si>
  <si>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</si>
  <si>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</si>
  <si>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</si>
  <si>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</si>
  <si>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</si>
  <si>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</si>
  <si>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</si>
  <si>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</si>
  <si>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</si>
  <si>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</si>
  <si>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</si>
  <si>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</si>
  <si>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</si>
  <si>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</si>
  <si>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</si>
  <si>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</si>
  <si>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</si>
  <si>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</si>
  <si>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</si>
  <si>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</si>
  <si>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</si>
  <si>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</si>
  <si>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</si>
  <si>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</si>
  <si>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</si>
  <si>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</si>
  <si>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公共下水道</t>
  </si>
  <si>
    <t>Cd3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</si>
  <si>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</si>
  <si>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</si>
  <si>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</si>
  <si>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</si>
  <si>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</si>
  <si>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</si>
  <si>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</si>
  <si>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</si>
  <si>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</si>
  <si>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</si>
  <si>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</si>
  <si>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</si>
  <si>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</si>
  <si>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本町の公共下水道事業の供用開始は平成21年度からで、計画処理面積97㏊に対し令和４年度末の整備面積は85㏊である。
　資産の老朽化度合いを示す有形固定資産減価償却率は、31.98％と全国平均(39.74％)を下回っている。
　今後は施設の更新時期を踏まえ、経営戦略により、経費の平準化を図りながら財政健全化に向け施設の維持管理に努める必要がある。</t>
    <rPh sb="1" eb="3">
      <t>ホンチョウ</t>
    </rPh>
    <rPh sb="4" eb="6">
      <t>コウキョウ</t>
    </rPh>
    <rPh sb="6" eb="8">
      <t>ゲスイ</t>
    </rPh>
    <rPh sb="8" eb="9">
      <t>ドウ</t>
    </rPh>
    <rPh sb="9" eb="11">
      <t>ジギョウ</t>
    </rPh>
    <rPh sb="12" eb="14">
      <t>キョウヨウ</t>
    </rPh>
    <rPh sb="14" eb="16">
      <t>カイシ</t>
    </rPh>
    <rPh sb="17" eb="19">
      <t>ヘイセイ</t>
    </rPh>
    <rPh sb="21" eb="22">
      <t>ネン</t>
    </rPh>
    <rPh sb="22" eb="23">
      <t>ド</t>
    </rPh>
    <rPh sb="27" eb="29">
      <t>ケイカク</t>
    </rPh>
    <rPh sb="29" eb="31">
      <t>ショリ</t>
    </rPh>
    <rPh sb="31" eb="33">
      <t>メンセキ</t>
    </rPh>
    <rPh sb="37" eb="38">
      <t>タイ</t>
    </rPh>
    <rPh sb="39" eb="41">
      <t>レイワ</t>
    </rPh>
    <rPh sb="42" eb="44">
      <t>ネンド</t>
    </rPh>
    <rPh sb="44" eb="45">
      <t>マツ</t>
    </rPh>
    <rPh sb="46" eb="48">
      <t>セイビ</t>
    </rPh>
    <rPh sb="48" eb="50">
      <t>メンセキ</t>
    </rPh>
    <rPh sb="60" eb="62">
      <t>シサン</t>
    </rPh>
    <rPh sb="63" eb="66">
      <t>ロウキュウカ</t>
    </rPh>
    <rPh sb="66" eb="68">
      <t>ドア</t>
    </rPh>
    <rPh sb="70" eb="71">
      <t>シメ</t>
    </rPh>
    <rPh sb="72" eb="74">
      <t>ユウケイ</t>
    </rPh>
    <rPh sb="74" eb="76">
      <t>コテイ</t>
    </rPh>
    <rPh sb="76" eb="78">
      <t>シサン</t>
    </rPh>
    <rPh sb="78" eb="80">
      <t>ゲンカ</t>
    </rPh>
    <rPh sb="80" eb="82">
      <t>ショウキャク</t>
    </rPh>
    <rPh sb="82" eb="83">
      <t>リツ</t>
    </rPh>
    <rPh sb="92" eb="94">
      <t>ゼンコク</t>
    </rPh>
    <rPh sb="94" eb="96">
      <t>ヘイキン</t>
    </rPh>
    <rPh sb="105" eb="107">
      <t>シタマワ</t>
    </rPh>
    <rPh sb="114" eb="116">
      <t>コンゴ</t>
    </rPh>
    <rPh sb="117" eb="119">
      <t>シセツ</t>
    </rPh>
    <rPh sb="120" eb="122">
      <t>コウシン</t>
    </rPh>
    <rPh sb="122" eb="124">
      <t>ジキ</t>
    </rPh>
    <rPh sb="125" eb="126">
      <t>フ</t>
    </rPh>
    <rPh sb="129" eb="131">
      <t>ケイエイ</t>
    </rPh>
    <rPh sb="131" eb="133">
      <t>センリャク</t>
    </rPh>
    <rPh sb="137" eb="139">
      <t>ケイヒ</t>
    </rPh>
    <rPh sb="140" eb="143">
      <t>ヘイジュンカ</t>
    </rPh>
    <rPh sb="144" eb="145">
      <t>ハカ</t>
    </rPh>
    <rPh sb="155" eb="156">
      <t>ム</t>
    </rPh>
    <rPh sb="157" eb="159">
      <t>シセツ</t>
    </rPh>
    <rPh sb="160" eb="162">
      <t>イジ</t>
    </rPh>
    <rPh sb="162" eb="164">
      <t>カンリ</t>
    </rPh>
    <rPh sb="165" eb="166">
      <t>ツト</t>
    </rPh>
    <rPh sb="168" eb="170">
      <t>ヒツヨウ</t>
    </rPh>
    <phoneticPr fontId="4"/>
  </si>
  <si>
    <t>　本町の公共下水道事業は平成12年度に事業着手し、鋭意整備を推進してきた。平成21年に一部供用開始しており、現在整備計画区域内の整備途上である。しかしながら、少子高齢化による人口減少等から普及率が伸びないため、経費回収率などの経営の効率性、また施設の効率性に関する指標はいずれも低く経営状況は非常に厳しい。
　今後も積極的な普及促進を行うことで水洗化率の向上による経営の効率性を目指し、地方債償還による負担を考慮しながら計画的な整備を行っていく必要がある。</t>
    <rPh sb="1" eb="3">
      <t>ホンチョウ</t>
    </rPh>
    <rPh sb="4" eb="6">
      <t>コウキョウ</t>
    </rPh>
    <rPh sb="6" eb="9">
      <t>ゲスイドウ</t>
    </rPh>
    <rPh sb="9" eb="11">
      <t>ジギョウ</t>
    </rPh>
    <rPh sb="12" eb="14">
      <t>ヘイセイ</t>
    </rPh>
    <rPh sb="16" eb="18">
      <t>ネンド</t>
    </rPh>
    <rPh sb="19" eb="21">
      <t>ジギョウ</t>
    </rPh>
    <rPh sb="21" eb="23">
      <t>チャクシュ</t>
    </rPh>
    <rPh sb="25" eb="27">
      <t>エイイ</t>
    </rPh>
    <rPh sb="27" eb="29">
      <t>セイビ</t>
    </rPh>
    <rPh sb="30" eb="32">
      <t>スイシン</t>
    </rPh>
    <rPh sb="37" eb="39">
      <t>ヘイセイ</t>
    </rPh>
    <rPh sb="41" eb="42">
      <t>ネン</t>
    </rPh>
    <rPh sb="43" eb="45">
      <t>イチブ</t>
    </rPh>
    <rPh sb="45" eb="47">
      <t>キョウヨウ</t>
    </rPh>
    <rPh sb="47" eb="49">
      <t>カイシ</t>
    </rPh>
    <rPh sb="54" eb="56">
      <t>ゲンザイ</t>
    </rPh>
    <rPh sb="56" eb="58">
      <t>セイビ</t>
    </rPh>
    <rPh sb="58" eb="60">
      <t>ケイカク</t>
    </rPh>
    <rPh sb="60" eb="63">
      <t>クイキナイ</t>
    </rPh>
    <rPh sb="64" eb="66">
      <t>セイビ</t>
    </rPh>
    <rPh sb="66" eb="68">
      <t>トジョウ</t>
    </rPh>
    <rPh sb="79" eb="81">
      <t>ショウシ</t>
    </rPh>
    <rPh sb="81" eb="84">
      <t>コウレイカ</t>
    </rPh>
    <rPh sb="87" eb="89">
      <t>ジンコウ</t>
    </rPh>
    <rPh sb="89" eb="91">
      <t>ゲンショウ</t>
    </rPh>
    <rPh sb="91" eb="92">
      <t>ナド</t>
    </rPh>
    <rPh sb="94" eb="96">
      <t>フキュウ</t>
    </rPh>
    <rPh sb="96" eb="97">
      <t>リツ</t>
    </rPh>
    <rPh sb="98" eb="99">
      <t>ノ</t>
    </rPh>
    <rPh sb="105" eb="107">
      <t>ケイヒ</t>
    </rPh>
    <rPh sb="107" eb="109">
      <t>カイシュウ</t>
    </rPh>
    <rPh sb="109" eb="110">
      <t>リツ</t>
    </rPh>
    <rPh sb="113" eb="115">
      <t>ケイエイ</t>
    </rPh>
    <rPh sb="116" eb="118">
      <t>コウリツ</t>
    </rPh>
    <rPh sb="118" eb="119">
      <t>セイ</t>
    </rPh>
    <rPh sb="122" eb="124">
      <t>シセツ</t>
    </rPh>
    <rPh sb="125" eb="128">
      <t>コウリツセイ</t>
    </rPh>
    <rPh sb="129" eb="130">
      <t>カン</t>
    </rPh>
    <rPh sb="132" eb="134">
      <t>シヒョウ</t>
    </rPh>
    <rPh sb="139" eb="140">
      <t>ヒク</t>
    </rPh>
    <rPh sb="141" eb="143">
      <t>ケイエイ</t>
    </rPh>
    <rPh sb="143" eb="145">
      <t>ジョウキョウ</t>
    </rPh>
    <rPh sb="146" eb="148">
      <t>ヒジョウ</t>
    </rPh>
    <rPh sb="149" eb="150">
      <t>キビ</t>
    </rPh>
    <rPh sb="155" eb="157">
      <t>コンゴ</t>
    </rPh>
    <rPh sb="158" eb="161">
      <t>セッキョクテキ</t>
    </rPh>
    <rPh sb="162" eb="164">
      <t>フキュウ</t>
    </rPh>
    <rPh sb="164" eb="166">
      <t>ソクシン</t>
    </rPh>
    <rPh sb="167" eb="168">
      <t>オコナ</t>
    </rPh>
    <rPh sb="172" eb="175">
      <t>スイセンカ</t>
    </rPh>
    <rPh sb="175" eb="176">
      <t>リツ</t>
    </rPh>
    <rPh sb="177" eb="179">
      <t>コウジョウ</t>
    </rPh>
    <rPh sb="182" eb="184">
      <t>ケイエイ</t>
    </rPh>
    <rPh sb="185" eb="188">
      <t>コウリツセイ</t>
    </rPh>
    <rPh sb="189" eb="191">
      <t>メザ</t>
    </rPh>
    <rPh sb="193" eb="196">
      <t>チホウサイ</t>
    </rPh>
    <rPh sb="196" eb="198">
      <t>ショウカン</t>
    </rPh>
    <rPh sb="201" eb="203">
      <t>フタン</t>
    </rPh>
    <rPh sb="204" eb="206">
      <t>コウリョ</t>
    </rPh>
    <rPh sb="210" eb="213">
      <t>ケイカクテキ</t>
    </rPh>
    <rPh sb="214" eb="216">
      <t>セイビ</t>
    </rPh>
    <rPh sb="217" eb="218">
      <t>オコナ</t>
    </rPh>
    <rPh sb="222" eb="224">
      <t>ヒツヨウ</t>
    </rPh>
    <phoneticPr fontId="16"/>
  </si>
  <si>
    <t>　本町の単年度収支は、地方公営企業会計制度の見直しに伴い平成26年度から令和３年度までの建設改良費に充てた企業債等に係る元金償還金に対する繰入金の収益化を特別利益として計上したことにより黒字となった。経常収支比率は101.92％となり、累積欠損額が減少したため、累積欠損金比率も36.12％となった。
　本町の公共下水道事業の処理施設供用開始は平成21年度からで、未だ整備中であることや少子高齢化により当初計画で見込んでいた接続件数が伸び悩んでいる。加えて、供用開始前に合併浄化槽
を設置していた件数も多く、新たに公共下水道への接続替えが難しい状況である。
　実際に汚水処理を行っている人口の割合を示した水洗化率は53.34％で、全国平均（95.82％）や類似団体平均値（67.57％）と比較すると大きく下回っているため、経費回収率も24.85％と低く公共下水道にかかる経費を使用料で賄えていない。
　また、営業収益が低いため、有収水量１㎥当たりの汚水処理原価は923.92円（全国平均：138.29円、類似団体平均値：628.99円）と非常に高額で効率的な汚水処理が行えていないことが分かる。
　今後も、引き続き積極的な普及促進に努め、水洗化率の向上を図ることによって健全で効率的な経営が出来るよう努める必要がある。　</t>
    <rPh sb="152" eb="154">
      <t>ホンチョウ</t>
    </rPh>
    <rPh sb="155" eb="157">
      <t>コウキョウ</t>
    </rPh>
    <rPh sb="157" eb="160">
      <t>ゲスイドウ</t>
    </rPh>
    <rPh sb="160" eb="162">
      <t>ジギョウ</t>
    </rPh>
    <rPh sb="163" eb="165">
      <t>ショリ</t>
    </rPh>
    <rPh sb="165" eb="167">
      <t>シセツ</t>
    </rPh>
    <rPh sb="167" eb="169">
      <t>キョウヨウ</t>
    </rPh>
    <rPh sb="169" eb="171">
      <t>カイシ</t>
    </rPh>
    <rPh sb="176" eb="178">
      <t>ネンド</t>
    </rPh>
    <rPh sb="182" eb="183">
      <t>イマ</t>
    </rPh>
    <rPh sb="184" eb="187">
      <t>セイビチュウ</t>
    </rPh>
    <rPh sb="193" eb="195">
      <t>ショウシ</t>
    </rPh>
    <rPh sb="195" eb="198">
      <t>コウレイカ</t>
    </rPh>
    <rPh sb="201" eb="203">
      <t>トウショ</t>
    </rPh>
    <rPh sb="203" eb="205">
      <t>ケイカク</t>
    </rPh>
    <rPh sb="206" eb="208">
      <t>ミコ</t>
    </rPh>
    <rPh sb="212" eb="214">
      <t>セツゾク</t>
    </rPh>
    <rPh sb="214" eb="216">
      <t>ケンスウ</t>
    </rPh>
    <rPh sb="217" eb="218">
      <t>ノ</t>
    </rPh>
    <rPh sb="219" eb="220">
      <t>ナヤ</t>
    </rPh>
    <rPh sb="225" eb="226">
      <t>クワ</t>
    </rPh>
    <rPh sb="229" eb="231">
      <t>キョウヨウ</t>
    </rPh>
    <rPh sb="231" eb="233">
      <t>カイシ</t>
    </rPh>
    <rPh sb="233" eb="234">
      <t>マエ</t>
    </rPh>
    <rPh sb="235" eb="237">
      <t>ガッペイ</t>
    </rPh>
    <rPh sb="237" eb="240">
      <t>ジョウカソウ</t>
    </rPh>
    <rPh sb="242" eb="244">
      <t>セッチ</t>
    </rPh>
    <rPh sb="248" eb="250">
      <t>ケンスウ</t>
    </rPh>
    <rPh sb="251" eb="252">
      <t>オオ</t>
    </rPh>
    <rPh sb="254" eb="255">
      <t>アラ</t>
    </rPh>
    <rPh sb="257" eb="259">
      <t>コウキョウ</t>
    </rPh>
    <rPh sb="259" eb="262">
      <t>ゲスイドウ</t>
    </rPh>
    <rPh sb="264" eb="266">
      <t>セツゾク</t>
    </rPh>
    <rPh sb="266" eb="267">
      <t>ガ</t>
    </rPh>
    <rPh sb="269" eb="270">
      <t>ムズカ</t>
    </rPh>
    <rPh sb="272" eb="274">
      <t>ジョウキョウ</t>
    </rPh>
    <rPh sb="280" eb="282">
      <t>ジッサイ</t>
    </rPh>
    <rPh sb="283" eb="285">
      <t>オスイ</t>
    </rPh>
    <rPh sb="285" eb="287">
      <t>ショリ</t>
    </rPh>
    <rPh sb="288" eb="289">
      <t>オコナ</t>
    </rPh>
    <rPh sb="293" eb="295">
      <t>ジンコウ</t>
    </rPh>
    <rPh sb="296" eb="298">
      <t>ワリアイ</t>
    </rPh>
    <rPh sb="299" eb="300">
      <t>シメ</t>
    </rPh>
    <rPh sb="302" eb="305">
      <t>スイセンカ</t>
    </rPh>
    <rPh sb="305" eb="306">
      <t>リツ</t>
    </rPh>
    <rPh sb="315" eb="317">
      <t>ゼンコク</t>
    </rPh>
    <rPh sb="317" eb="319">
      <t>ヘイキン</t>
    </rPh>
    <rPh sb="328" eb="330">
      <t>ルイジ</t>
    </rPh>
    <rPh sb="330" eb="332">
      <t>ダンタイ</t>
    </rPh>
    <rPh sb="332" eb="335">
      <t>ヘイキンチ</t>
    </rPh>
    <rPh sb="344" eb="346">
      <t>ヒカク</t>
    </rPh>
    <rPh sb="349" eb="350">
      <t>オオ</t>
    </rPh>
    <rPh sb="352" eb="354">
      <t>シタマワ</t>
    </rPh>
    <rPh sb="361" eb="363">
      <t>ケイヒ</t>
    </rPh>
    <rPh sb="363" eb="365">
      <t>カイシュウ</t>
    </rPh>
    <rPh sb="365" eb="366">
      <t>リツ</t>
    </rPh>
    <rPh sb="374" eb="375">
      <t>ヒク</t>
    </rPh>
    <rPh sb="376" eb="378">
      <t>コウキョウ</t>
    </rPh>
    <rPh sb="378" eb="381">
      <t>ゲスイドウ</t>
    </rPh>
    <rPh sb="385" eb="387">
      <t>ケイヒ</t>
    </rPh>
    <rPh sb="388" eb="390">
      <t>シヨウ</t>
    </rPh>
    <rPh sb="390" eb="391">
      <t>リョウ</t>
    </rPh>
    <rPh sb="392" eb="393">
      <t>マカナ</t>
    </rPh>
    <rPh sb="404" eb="406">
      <t>エイギョウ</t>
    </rPh>
    <rPh sb="406" eb="408">
      <t>シュウエキ</t>
    </rPh>
    <rPh sb="409" eb="410">
      <t>ヒク</t>
    </rPh>
    <rPh sb="414" eb="416">
      <t>ユウシュウ</t>
    </rPh>
    <rPh sb="416" eb="418">
      <t>スイリョウ</t>
    </rPh>
    <rPh sb="420" eb="421">
      <t>ア</t>
    </rPh>
    <rPh sb="424" eb="426">
      <t>オスイ</t>
    </rPh>
    <rPh sb="426" eb="428">
      <t>ショリ</t>
    </rPh>
    <rPh sb="428" eb="430">
      <t>ゲンカ</t>
    </rPh>
    <rPh sb="437" eb="438">
      <t>エン</t>
    </rPh>
    <rPh sb="439" eb="441">
      <t>ゼンコク</t>
    </rPh>
    <rPh sb="441" eb="443">
      <t>ヘイキン</t>
    </rPh>
    <rPh sb="450" eb="451">
      <t>エン</t>
    </rPh>
    <rPh sb="452" eb="454">
      <t>ルイジ</t>
    </rPh>
    <rPh sb="454" eb="456">
      <t>ダンタイ</t>
    </rPh>
    <rPh sb="456" eb="459">
      <t>ヘイキンチ</t>
    </rPh>
    <rPh sb="466" eb="467">
      <t>エン</t>
    </rPh>
    <rPh sb="469" eb="471">
      <t>ヒジョウ</t>
    </rPh>
    <rPh sb="472" eb="474">
      <t>コウガク</t>
    </rPh>
    <rPh sb="475" eb="478">
      <t>コウリツテキ</t>
    </rPh>
    <rPh sb="479" eb="481">
      <t>オスイ</t>
    </rPh>
    <rPh sb="481" eb="483">
      <t>ショリ</t>
    </rPh>
    <rPh sb="484" eb="485">
      <t>オコナ</t>
    </rPh>
    <rPh sb="493" eb="494">
      <t>ワ</t>
    </rPh>
    <rPh sb="499" eb="501">
      <t>コンゴ</t>
    </rPh>
    <rPh sb="503" eb="504">
      <t>ヒ</t>
    </rPh>
    <rPh sb="505" eb="506">
      <t>ツヅ</t>
    </rPh>
    <rPh sb="507" eb="510">
      <t>セッキョクテキ</t>
    </rPh>
    <rPh sb="511" eb="513">
      <t>フキュウ</t>
    </rPh>
    <rPh sb="513" eb="515">
      <t>ソクシン</t>
    </rPh>
    <rPh sb="516" eb="517">
      <t>ツト</t>
    </rPh>
    <rPh sb="519" eb="522">
      <t>スイセンカ</t>
    </rPh>
    <rPh sb="522" eb="523">
      <t>リツ</t>
    </rPh>
    <rPh sb="524" eb="526">
      <t>コウジョウ</t>
    </rPh>
    <rPh sb="527" eb="528">
      <t>ハカ</t>
    </rPh>
    <rPh sb="535" eb="537">
      <t>ケンゼン</t>
    </rPh>
    <rPh sb="538" eb="541">
      <t>コウリツテキ</t>
    </rPh>
    <rPh sb="542" eb="544">
      <t>ケイエイ</t>
    </rPh>
    <rPh sb="545" eb="547">
      <t>デキ</t>
    </rPh>
    <rPh sb="550" eb="551">
      <t>ツト</t>
    </rPh>
    <rPh sb="553" eb="55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</si>
</sst>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194A18FA-AB2B-45B8-92BC-AFDB3C05CC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2D0-42F1-AF96-1C176BCA6A9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0.56999999999999995</c:v>
                </c:pt>
                <c:pt idx="1">
                  <c:v>0</c:v>
                </c:pt>
                <c:pt idx="2">
                  <c:v>0</c:v>
                </c:pt>
                <c:pt idx="3">
                  <c:v>0</c:v>
                </c:pt>
                <c:pt idx="4" formatCode="#,##0.00;&quot;△&quot;#,##0.00;&quot;-&quot;">
                  <c:v>3.35</c:v>
                </c:pt>
              </c:numCache>
            </c:numRef>
          </c:val>
          <c:smooth val="0"/>
          <c:extLst>
            <c:ext xmlns:c16="http://schemas.microsoft.com/office/drawing/2014/chart" uri="{C3380CC4-5D6E-409C-BE32-E72D297353CC}">
              <c16:uniqueId val="{00000001-42D0-42F1-AF96-1C176BCA6A9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39.700000000000003</c:v>
                </c:pt>
                <c:pt idx="1">
                  <c:v>39.700000000000003</c:v>
                </c:pt>
                <c:pt idx="2">
                  <c:v>41</c:v>
                </c:pt>
                <c:pt idx="3">
                  <c:v>56.7</c:v>
                </c:pt>
                <c:pt idx="4">
                  <c:v>61.5</c:v>
                </c:pt>
              </c:numCache>
            </c:numRef>
          </c:val>
          <c:extLst>
            <c:ext xmlns:c16="http://schemas.microsoft.com/office/drawing/2014/chart" uri="{C3380CC4-5D6E-409C-BE32-E72D297353CC}">
              <c16:uniqueId val="{00000000-4FC7-4642-806A-6B492CA8EAE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36.97</c:v>
                </c:pt>
                <c:pt idx="1">
                  <c:v>39.51</c:v>
                </c:pt>
                <c:pt idx="2">
                  <c:v>41.6</c:v>
                </c:pt>
                <c:pt idx="3">
                  <c:v>43.76</c:v>
                </c:pt>
                <c:pt idx="4">
                  <c:v>40.72</c:v>
                </c:pt>
              </c:numCache>
            </c:numRef>
          </c:val>
          <c:smooth val="0"/>
          <c:extLst>
            <c:ext xmlns:c16="http://schemas.microsoft.com/office/drawing/2014/chart" uri="{C3380CC4-5D6E-409C-BE32-E72D297353CC}">
              <c16:uniqueId val="{00000001-4FC7-4642-806A-6B492CA8EAE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52.57</c:v>
                </c:pt>
                <c:pt idx="1">
                  <c:v>49.44</c:v>
                </c:pt>
                <c:pt idx="2">
                  <c:v>44.21</c:v>
                </c:pt>
                <c:pt idx="3">
                  <c:v>51.62</c:v>
                </c:pt>
                <c:pt idx="4">
                  <c:v>53.34</c:v>
                </c:pt>
              </c:numCache>
            </c:numRef>
          </c:val>
          <c:extLst>
            <c:ext xmlns:c16="http://schemas.microsoft.com/office/drawing/2014/chart" uri="{C3380CC4-5D6E-409C-BE32-E72D297353CC}">
              <c16:uniqueId val="{00000000-9EB7-4850-9F17-28948D8BC91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67.12</c:v>
                </c:pt>
                <c:pt idx="1">
                  <c:v>61.03</c:v>
                </c:pt>
                <c:pt idx="2">
                  <c:v>64.790000000000006</c:v>
                </c:pt>
                <c:pt idx="3">
                  <c:v>65.75</c:v>
                </c:pt>
                <c:pt idx="4">
                  <c:v>67.569999999999993</c:v>
                </c:pt>
              </c:numCache>
            </c:numRef>
          </c:val>
          <c:smooth val="0"/>
          <c:extLst>
            <c:ext xmlns:c16="http://schemas.microsoft.com/office/drawing/2014/chart" uri="{C3380CC4-5D6E-409C-BE32-E72D297353CC}">
              <c16:uniqueId val="{00000001-9EB7-4850-9F17-28948D8BC91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72.58</c:v>
                </c:pt>
                <c:pt idx="1">
                  <c:v>79.89</c:v>
                </c:pt>
                <c:pt idx="2">
                  <c:v>88.78</c:v>
                </c:pt>
                <c:pt idx="3">
                  <c:v>85.95</c:v>
                </c:pt>
                <c:pt idx="4">
                  <c:v>101.92</c:v>
                </c:pt>
              </c:numCache>
            </c:numRef>
          </c:val>
          <c:extLst>
            <c:ext xmlns:c16="http://schemas.microsoft.com/office/drawing/2014/chart" uri="{C3380CC4-5D6E-409C-BE32-E72D297353CC}">
              <c16:uniqueId val="{00000000-8BAC-4E46-9373-D9191171C0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formatCode="#,##0.00;&quot;△&quot;#,##0.00;&quot;-&quot;">
                  <c:v>103.18</c:v>
                </c:pt>
                <c:pt idx="1">
                  <c:v>#N/A</c:v>
                </c:pt>
                <c:pt idx="2" formatCode="#,##0.00;&quot;△&quot;#,##0.00;&quot;-&quot;">
                  <c:v>98.59</c:v>
                </c:pt>
                <c:pt idx="3" formatCode="#,##0.00;&quot;△&quot;#,##0.00;&quot;-&quot;">
                  <c:v>105.85</c:v>
                </c:pt>
                <c:pt idx="4" formatCode="#,##0.00;&quot;△&quot;#,##0.00;&quot;-&quot;">
                  <c:v>108.08</c:v>
                </c:pt>
              </c:numCache>
            </c:numRef>
          </c:val>
          <c:smooth val="0"/>
          <c:extLst>
            <c:ext xmlns:c16="http://schemas.microsoft.com/office/drawing/2014/chart" uri="{C3380CC4-5D6E-409C-BE32-E72D297353CC}">
              <c16:uniqueId val="{00000001-8BAC-4E46-9373-D9191171C0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21.72</c:v>
                </c:pt>
                <c:pt idx="1">
                  <c:v>23.6</c:v>
                </c:pt>
                <c:pt idx="2">
                  <c:v>26.49</c:v>
                </c:pt>
                <c:pt idx="3">
                  <c:v>28.94</c:v>
                </c:pt>
                <c:pt idx="4">
                  <c:v>31.98</c:v>
                </c:pt>
              </c:numCache>
            </c:numRef>
          </c:val>
          <c:extLst>
            <c:ext xmlns:c16="http://schemas.microsoft.com/office/drawing/2014/chart" uri="{C3380CC4-5D6E-409C-BE32-E72D297353CC}">
              <c16:uniqueId val="{00000000-7868-4CB8-A553-130500DEE24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formatCode="#,##0.00;&quot;△&quot;#,##0.00;&quot;-&quot;">
                  <c:v>11.86</c:v>
                </c:pt>
                <c:pt idx="1">
                  <c:v>#N/A</c:v>
                </c:pt>
                <c:pt idx="2" formatCode="#,##0.00;&quot;△&quot;#,##0.00;&quot;-&quot;">
                  <c:v>10.82</c:v>
                </c:pt>
                <c:pt idx="3" formatCode="#,##0.00;&quot;△&quot;#,##0.00;&quot;-&quot;">
                  <c:v>15.36</c:v>
                </c:pt>
                <c:pt idx="4" formatCode="#,##0.00;&quot;△&quot;#,##0.00;&quot;-&quot;">
                  <c:v>13.17</c:v>
                </c:pt>
              </c:numCache>
            </c:numRef>
          </c:val>
          <c:smooth val="0"/>
          <c:extLst>
            <c:ext xmlns:c16="http://schemas.microsoft.com/office/drawing/2014/chart" uri="{C3380CC4-5D6E-409C-BE32-E72D297353CC}">
              <c16:uniqueId val="{00000001-7868-4CB8-A553-130500DEE24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63-4884-BD7C-04C62F8C224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#N/A</c:v>
                </c:pt>
                <c:pt idx="2">
                  <c:v>0</c:v>
                </c:pt>
                <c:pt idx="3">
                  <c:v>0</c:v>
                </c:pt>
                <c:pt idx="4">
                  <c:v>0</c:v>
                </c:pt>
              </c:numCache>
            </c:numRef>
          </c:val>
          <c:smooth val="0"/>
          <c:extLst>
            <c:ext xmlns:c16="http://schemas.microsoft.com/office/drawing/2014/chart" uri="{C3380CC4-5D6E-409C-BE32-E72D297353CC}">
              <c16:uniqueId val="{00000001-2F63-4884-BD7C-04C62F8C224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733.89</c:v>
                </c:pt>
                <c:pt idx="1">
                  <c:v>889.42</c:v>
                </c:pt>
                <c:pt idx="2">
                  <c:v>965.08</c:v>
                </c:pt>
                <c:pt idx="3">
                  <c:v>1020.56</c:v>
                </c:pt>
                <c:pt idx="4">
                  <c:v>36.119999999999997</c:v>
                </c:pt>
              </c:numCache>
            </c:numRef>
          </c:val>
          <c:extLst>
            <c:ext xmlns:c16="http://schemas.microsoft.com/office/drawing/2014/chart" uri="{C3380CC4-5D6E-409C-BE32-E72D297353CC}">
              <c16:uniqueId val="{00000000-28B4-4DFB-9AE4-1C8C671A53E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formatCode="#,##0.00;&quot;△&quot;#,##0.00;&quot;-&quot;">
                  <c:v>54.64</c:v>
                </c:pt>
                <c:pt idx="1">
                  <c:v>#N/A</c:v>
                </c:pt>
                <c:pt idx="2" formatCode="#,##0.00;&quot;△&quot;#,##0.00;&quot;-&quot;">
                  <c:v>79.680000000000007</c:v>
                </c:pt>
                <c:pt idx="3" formatCode="#,##0.00;&quot;△&quot;#,##0.00;&quot;-&quot;">
                  <c:v>106.88</c:v>
                </c:pt>
                <c:pt idx="4" formatCode="#,##0.00;&quot;△&quot;#,##0.00;&quot;-&quot;">
                  <c:v>15</c:v>
                </c:pt>
              </c:numCache>
            </c:numRef>
          </c:val>
          <c:smooth val="0"/>
          <c:extLst>
            <c:ext xmlns:c16="http://schemas.microsoft.com/office/drawing/2014/chart" uri="{C3380CC4-5D6E-409C-BE32-E72D297353CC}">
              <c16:uniqueId val="{00000001-28B4-4DFB-9AE4-1C8C671A53E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94.28</c:v>
                </c:pt>
                <c:pt idx="1">
                  <c:v>102.12</c:v>
                </c:pt>
                <c:pt idx="2">
                  <c:v>335.53</c:v>
                </c:pt>
                <c:pt idx="3">
                  <c:v>325.64999999999998</c:v>
                </c:pt>
                <c:pt idx="4">
                  <c:v>284.39</c:v>
                </c:pt>
              </c:numCache>
            </c:numRef>
          </c:val>
          <c:extLst>
            <c:ext xmlns:c16="http://schemas.microsoft.com/office/drawing/2014/chart" uri="{C3380CC4-5D6E-409C-BE32-E72D297353CC}">
              <c16:uniqueId val="{00000000-D8F6-4895-A2D2-E7AC39B3C7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formatCode="#,##0.00;&quot;△&quot;#,##0.00;&quot;-&quot;">
                  <c:v>75.55</c:v>
                </c:pt>
                <c:pt idx="1">
                  <c:v>#N/A</c:v>
                </c:pt>
                <c:pt idx="2" formatCode="#,##0.00;&quot;△&quot;#,##0.00;&quot;-&quot;">
                  <c:v>183.7</c:v>
                </c:pt>
                <c:pt idx="3" formatCode="#,##0.00;&quot;△&quot;#,##0.00;&quot;-&quot;">
                  <c:v>157.30000000000001</c:v>
                </c:pt>
                <c:pt idx="4" formatCode="#,##0.00;&quot;△&quot;#,##0.00;&quot;-&quot;">
                  <c:v>224.97</c:v>
                </c:pt>
              </c:numCache>
            </c:numRef>
          </c:val>
          <c:smooth val="0"/>
          <c:extLst>
            <c:ext xmlns:c16="http://schemas.microsoft.com/office/drawing/2014/chart" uri="{C3380CC4-5D6E-409C-BE32-E72D297353CC}">
              <c16:uniqueId val="{00000001-D8F6-4895-A2D2-E7AC39B3C7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42C-426E-9A34-F75CB32F51B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1689.65</c:v>
                </c:pt>
                <c:pt idx="1">
                  <c:v>808.77</c:v>
                </c:pt>
                <c:pt idx="2">
                  <c:v>560.16</c:v>
                </c:pt>
                <c:pt idx="3">
                  <c:v>954.29</c:v>
                </c:pt>
                <c:pt idx="4">
                  <c:v>1332.23</c:v>
                </c:pt>
              </c:numCache>
            </c:numRef>
          </c:val>
          <c:smooth val="0"/>
          <c:extLst>
            <c:ext xmlns:c16="http://schemas.microsoft.com/office/drawing/2014/chart" uri="{C3380CC4-5D6E-409C-BE32-E72D297353CC}">
              <c16:uniqueId val="{00000001-342C-426E-9A34-F75CB32F51B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21.04</c:v>
                </c:pt>
                <c:pt idx="1">
                  <c:v>22.89</c:v>
                </c:pt>
                <c:pt idx="2">
                  <c:v>28.71</c:v>
                </c:pt>
                <c:pt idx="3">
                  <c:v>27.44</c:v>
                </c:pt>
                <c:pt idx="4">
                  <c:v>24.85</c:v>
                </c:pt>
              </c:numCache>
            </c:numRef>
          </c:val>
          <c:extLst>
            <c:ext xmlns:c16="http://schemas.microsoft.com/office/drawing/2014/chart" uri="{C3380CC4-5D6E-409C-BE32-E72D297353CC}">
              <c16:uniqueId val="{00000000-698D-4070-84D5-EEC64FB1722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58.12</c:v>
                </c:pt>
                <c:pt idx="1">
                  <c:v>48.2</c:v>
                </c:pt>
                <c:pt idx="2">
                  <c:v>30.88</c:v>
                </c:pt>
                <c:pt idx="3">
                  <c:v>34.03</c:v>
                </c:pt>
                <c:pt idx="4">
                  <c:v>26.53</c:v>
                </c:pt>
              </c:numCache>
            </c:numRef>
          </c:val>
          <c:smooth val="0"/>
          <c:extLst>
            <c:ext xmlns:c16="http://schemas.microsoft.com/office/drawing/2014/chart" uri="{C3380CC4-5D6E-409C-BE32-E72D297353CC}">
              <c16:uniqueId val="{00000001-698D-4070-84D5-EEC64FB1722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1021.61</c:v>
                </c:pt>
                <c:pt idx="1">
                  <c:v>933.2</c:v>
                </c:pt>
                <c:pt idx="2">
                  <c:v>796.69</c:v>
                </c:pt>
                <c:pt idx="3">
                  <c:v>832.01</c:v>
                </c:pt>
                <c:pt idx="4">
                  <c:v>923.92</c:v>
                </c:pt>
              </c:numCache>
            </c:numRef>
          </c:val>
          <c:extLst>
            <c:ext xmlns:c16="http://schemas.microsoft.com/office/drawing/2014/chart" uri="{C3380CC4-5D6E-409C-BE32-E72D297353CC}">
              <c16:uniqueId val="{00000000-6B75-4D36-9BEA-FA56D24C719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304.98</c:v>
                </c:pt>
                <c:pt idx="1">
                  <c:v>345.96</c:v>
                </c:pt>
                <c:pt idx="2">
                  <c:v>525.91999999999996</c:v>
                </c:pt>
                <c:pt idx="3">
                  <c:v>470.79</c:v>
                </c:pt>
                <c:pt idx="4">
                  <c:v>628.99</c:v>
                </c:pt>
              </c:numCache>
            </c:numRef>
          </c:val>
          <c:smooth val="0"/>
          <c:extLst>
            <c:ext xmlns:c16="http://schemas.microsoft.com/office/drawing/2014/chart" uri="{C3380CC4-5D6E-409C-BE32-E72D297353CC}">
              <c16:uniqueId val="{00000001-6B75-4D36-9BEA-FA56D24C719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A4" zoomScaleNormal="100" workbookViewId="0">
      <selection activeCell="CF35" sqref="CF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世羅町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Cd3</v>
      </c>
      <c r="X8" s="40"/>
      <c r="Y8" s="40"/>
      <c r="Z8" s="40"/>
      <c r="AA8" s="40"/>
      <c r="AB8" s="40"/>
      <c r="AC8" s="40"/>
      <c r="AD8" s="41" t="str">
        <f>データ!$M$6</f>
        <v>非設置</v>
      </c>
      <c r="AE8" s="41"/>
      <c r="AF8" s="41"/>
      <c r="AG8" s="41"/>
      <c r="AH8" s="41"/>
      <c r="AI8" s="41"/>
      <c r="AJ8" s="41"/>
      <c r="AK8" s="3"/>
      <c r="AL8" s="42">
        <f>データ!S6</f>
        <v>15167</v>
      </c>
      <c r="AM8" s="42"/>
      <c r="AN8" s="42"/>
      <c r="AO8" s="42"/>
      <c r="AP8" s="42"/>
      <c r="AQ8" s="42"/>
      <c r="AR8" s="42"/>
      <c r="AS8" s="42"/>
      <c r="AT8" s="35">
        <f>データ!T6</f>
        <v>278.14</v>
      </c>
      <c r="AU8" s="35"/>
      <c r="AV8" s="35"/>
      <c r="AW8" s="35"/>
      <c r="AX8" s="35"/>
      <c r="AY8" s="35"/>
      <c r="AZ8" s="35"/>
      <c r="BA8" s="35"/>
      <c r="BB8" s="35">
        <f>データ!U6</f>
        <v>54.53</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75.430000000000007</v>
      </c>
      <c r="J10" s="35"/>
      <c r="K10" s="35"/>
      <c r="L10" s="35"/>
      <c r="M10" s="35"/>
      <c r="N10" s="35"/>
      <c r="O10" s="35"/>
      <c r="P10" s="35">
        <f>データ!P6</f>
        <v>9.44</v>
      </c>
      <c r="Q10" s="35"/>
      <c r="R10" s="35"/>
      <c r="S10" s="35"/>
      <c r="T10" s="35"/>
      <c r="U10" s="35"/>
      <c r="V10" s="35"/>
      <c r="W10" s="35">
        <f>データ!Q6</f>
        <v>43.87</v>
      </c>
      <c r="X10" s="35"/>
      <c r="Y10" s="35"/>
      <c r="Z10" s="35"/>
      <c r="AA10" s="35"/>
      <c r="AB10" s="35"/>
      <c r="AC10" s="35"/>
      <c r="AD10" s="42">
        <f>データ!R6</f>
        <v>4950</v>
      </c>
      <c r="AE10" s="42"/>
      <c r="AF10" s="42"/>
      <c r="AG10" s="42"/>
      <c r="AH10" s="42"/>
      <c r="AI10" s="42"/>
      <c r="AJ10" s="42"/>
      <c r="AK10" s="2"/>
      <c r="AL10" s="42">
        <f>データ!V6</f>
        <v>1423</v>
      </c>
      <c r="AM10" s="42"/>
      <c r="AN10" s="42"/>
      <c r="AO10" s="42"/>
      <c r="AP10" s="42"/>
      <c r="AQ10" s="42"/>
      <c r="AR10" s="42"/>
      <c r="AS10" s="42"/>
      <c r="AT10" s="35">
        <f>データ!W6</f>
        <v>0.85</v>
      </c>
      <c r="AU10" s="35"/>
      <c r="AV10" s="35"/>
      <c r="AW10" s="35"/>
      <c r="AX10" s="35"/>
      <c r="AY10" s="35"/>
      <c r="AZ10" s="35"/>
      <c r="BA10" s="35"/>
      <c r="BB10" s="35">
        <f>データ!X6</f>
        <v>1674.12</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115</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KQk96x1asebW9FEmI9UGBOanehX4/KVFCbuZIci6XdXUwMfzZjb1P1rbcAEGvW0m9ajfTrTT8FBLHJfrBLuNjQ==" saltValue="23QND/+exqrwSqwLpAptk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344621</v>
      </c>
      <c r="D6" s="19">
        <f t="shared" si="3"/>
        <v>46</v>
      </c>
      <c r="E6" s="19">
        <f t="shared" si="3"/>
        <v>17</v>
      </c>
      <c r="F6" s="19">
        <f t="shared" si="3"/>
        <v>1</v>
      </c>
      <c r="G6" s="19">
        <f t="shared" si="3"/>
        <v>0</v>
      </c>
      <c r="H6" s="19" t="str">
        <f t="shared" si="3"/>
        <v>広島県　世羅町</v>
      </c>
      <c r="I6" s="19" t="str">
        <f t="shared" si="3"/>
        <v>法適用</v>
      </c>
      <c r="J6" s="19" t="str">
        <f t="shared" si="3"/>
        <v>下水道事業</v>
      </c>
      <c r="K6" s="19" t="str">
        <f t="shared" si="3"/>
        <v>公共下水道</v>
      </c>
      <c r="L6" s="19" t="str">
        <f t="shared" si="3"/>
        <v>Cd3</v>
      </c>
      <c r="M6" s="19" t="str">
        <f t="shared" si="3"/>
        <v>非設置</v>
      </c>
      <c r="N6" s="20" t="str">
        <f t="shared" si="3"/>
        <v>-</v>
      </c>
      <c r="O6" s="20">
        <f t="shared" si="3"/>
        <v>75.430000000000007</v>
      </c>
      <c r="P6" s="20">
        <f t="shared" si="3"/>
        <v>9.44</v>
      </c>
      <c r="Q6" s="20">
        <f t="shared" si="3"/>
        <v>43.87</v>
      </c>
      <c r="R6" s="20">
        <f t="shared" si="3"/>
        <v>4950</v>
      </c>
      <c r="S6" s="20">
        <f t="shared" si="3"/>
        <v>15167</v>
      </c>
      <c r="T6" s="20">
        <f t="shared" si="3"/>
        <v>278.14</v>
      </c>
      <c r="U6" s="20">
        <f t="shared" si="3"/>
        <v>54.53</v>
      </c>
      <c r="V6" s="20">
        <f t="shared" si="3"/>
        <v>1423</v>
      </c>
      <c r="W6" s="20">
        <f t="shared" si="3"/>
        <v>0.85</v>
      </c>
      <c r="X6" s="20">
        <f t="shared" si="3"/>
        <v>1674.12</v>
      </c>
      <c r="Y6" s="21">
        <f>IF(Y7="",NA(),Y7)</f>
        <v>72.58</v>
      </c>
      <c r="Z6" s="21">
        <f t="shared" ref="Z6:AH6" si="4">IF(Z7="",NA(),Z7)</f>
        <v>79.89</v>
      </c>
      <c r="AA6" s="21">
        <f t="shared" si="4"/>
        <v>88.78</v>
      </c>
      <c r="AB6" s="21">
        <f t="shared" si="4"/>
        <v>85.95</v>
      </c>
      <c r="AC6" s="21">
        <f t="shared" si="4"/>
        <v>101.92</v>
      </c>
      <c r="AD6" s="21">
        <f t="shared" si="4"/>
        <v>103.18</v>
      </c>
      <c r="AE6" s="20" t="e">
        <f t="shared" si="4"/>
        <v>#N/A</v>
      </c>
      <c r="AF6" s="21">
        <f t="shared" si="4"/>
        <v>98.59</v>
      </c>
      <c r="AG6" s="21">
        <f t="shared" si="4"/>
        <v>105.85</v>
      </c>
      <c r="AH6" s="21">
        <f t="shared" si="4"/>
        <v>108.08</v>
      </c>
      <c r="AI6" s="20" t="str">
        <f>IF(AI7="","",IF(AI7="-","【-】","【"&amp;SUBSTITUTE(TEXT(AI7,"#,##0.00"),"-","△")&amp;"】"))</f>
        <v>【106.11】</v>
      </c>
      <c r="AJ6" s="21">
        <f>IF(AJ7="",NA(),AJ7)</f>
        <v>733.89</v>
      </c>
      <c r="AK6" s="21">
        <f t="shared" ref="AK6:AS6" si="5">IF(AK7="",NA(),AK7)</f>
        <v>889.42</v>
      </c>
      <c r="AL6" s="21">
        <f t="shared" si="5"/>
        <v>965.08</v>
      </c>
      <c r="AM6" s="21">
        <f t="shared" si="5"/>
        <v>1020.56</v>
      </c>
      <c r="AN6" s="21">
        <f t="shared" si="5"/>
        <v>36.119999999999997</v>
      </c>
      <c r="AO6" s="21">
        <f t="shared" si="5"/>
        <v>54.64</v>
      </c>
      <c r="AP6" s="20" t="e">
        <f t="shared" si="5"/>
        <v>#N/A</v>
      </c>
      <c r="AQ6" s="21">
        <f t="shared" si="5"/>
        <v>79.680000000000007</v>
      </c>
      <c r="AR6" s="21">
        <f t="shared" si="5"/>
        <v>106.88</v>
      </c>
      <c r="AS6" s="21">
        <f t="shared" si="5"/>
        <v>15</v>
      </c>
      <c r="AT6" s="20" t="str">
        <f>IF(AT7="","",IF(AT7="-","【-】","【"&amp;SUBSTITUTE(TEXT(AT7,"#,##0.00"),"-","△")&amp;"】"))</f>
        <v>【3.15】</v>
      </c>
      <c r="AU6" s="21">
        <f>IF(AU7="",NA(),AU7)</f>
        <v>94.28</v>
      </c>
      <c r="AV6" s="21">
        <f t="shared" ref="AV6:BD6" si="6">IF(AV7="",NA(),AV7)</f>
        <v>102.12</v>
      </c>
      <c r="AW6" s="21">
        <f t="shared" si="6"/>
        <v>335.53</v>
      </c>
      <c r="AX6" s="21">
        <f t="shared" si="6"/>
        <v>325.64999999999998</v>
      </c>
      <c r="AY6" s="21">
        <f t="shared" si="6"/>
        <v>284.39</v>
      </c>
      <c r="AZ6" s="21">
        <f t="shared" si="6"/>
        <v>75.55</v>
      </c>
      <c r="BA6" s="20" t="e">
        <f t="shared" si="6"/>
        <v>#N/A</v>
      </c>
      <c r="BB6" s="21">
        <f t="shared" si="6"/>
        <v>183.7</v>
      </c>
      <c r="BC6" s="21">
        <f t="shared" si="6"/>
        <v>157.30000000000001</v>
      </c>
      <c r="BD6" s="21">
        <f t="shared" si="6"/>
        <v>224.97</v>
      </c>
      <c r="BE6" s="20" t="str">
        <f>IF(BE7="","",IF(BE7="-","【-】","【"&amp;SUBSTITUTE(TEXT(BE7,"#,##0.00"),"-","△")&amp;"】"))</f>
        <v>【73.44】</v>
      </c>
      <c r="BF6" s="20">
        <f>IF(BF7="",NA(),BF7)</f>
        <v>0</v>
      </c>
      <c r="BG6" s="20">
        <f t="shared" ref="BG6:BO6" si="7">IF(BG7="",NA(),BG7)</f>
        <v>0</v>
      </c>
      <c r="BH6" s="20">
        <f t="shared" si="7"/>
        <v>0</v>
      </c>
      <c r="BI6" s="20">
        <f t="shared" si="7"/>
        <v>0</v>
      </c>
      <c r="BJ6" s="20">
        <f t="shared" si="7"/>
        <v>0</v>
      </c>
      <c r="BK6" s="21">
        <f t="shared" si="7"/>
        <v>1689.65</v>
      </c>
      <c r="BL6" s="21">
        <f t="shared" si="7"/>
        <v>808.77</v>
      </c>
      <c r="BM6" s="21">
        <f t="shared" si="7"/>
        <v>560.16</v>
      </c>
      <c r="BN6" s="21">
        <f t="shared" si="7"/>
        <v>954.29</v>
      </c>
      <c r="BO6" s="21">
        <f t="shared" si="7"/>
        <v>1332.23</v>
      </c>
      <c r="BP6" s="20" t="str">
        <f>IF(BP7="","",IF(BP7="-","【-】","【"&amp;SUBSTITUTE(TEXT(BP7,"#,##0.00"),"-","△")&amp;"】"))</f>
        <v>【652.82】</v>
      </c>
      <c r="BQ6" s="21">
        <f>IF(BQ7="",NA(),BQ7)</f>
        <v>21.04</v>
      </c>
      <c r="BR6" s="21">
        <f t="shared" ref="BR6:BZ6" si="8">IF(BR7="",NA(),BR7)</f>
        <v>22.89</v>
      </c>
      <c r="BS6" s="21">
        <f t="shared" si="8"/>
        <v>28.71</v>
      </c>
      <c r="BT6" s="21">
        <f t="shared" si="8"/>
        <v>27.44</v>
      </c>
      <c r="BU6" s="21">
        <f t="shared" si="8"/>
        <v>24.85</v>
      </c>
      <c r="BV6" s="21">
        <f t="shared" si="8"/>
        <v>58.12</v>
      </c>
      <c r="BW6" s="21">
        <f t="shared" si="8"/>
        <v>48.2</v>
      </c>
      <c r="BX6" s="21">
        <f t="shared" si="8"/>
        <v>30.88</v>
      </c>
      <c r="BY6" s="21">
        <f t="shared" si="8"/>
        <v>34.03</v>
      </c>
      <c r="BZ6" s="21">
        <f t="shared" si="8"/>
        <v>26.53</v>
      </c>
      <c r="CA6" s="20" t="str">
        <f>IF(CA7="","",IF(CA7="-","【-】","【"&amp;SUBSTITUTE(TEXT(CA7,"#,##0.00"),"-","△")&amp;"】"))</f>
        <v>【97.61】</v>
      </c>
      <c r="CB6" s="21">
        <f>IF(CB7="",NA(),CB7)</f>
        <v>1021.61</v>
      </c>
      <c r="CC6" s="21">
        <f t="shared" ref="CC6:CK6" si="9">IF(CC7="",NA(),CC7)</f>
        <v>933.2</v>
      </c>
      <c r="CD6" s="21">
        <f t="shared" si="9"/>
        <v>796.69</v>
      </c>
      <c r="CE6" s="21">
        <f t="shared" si="9"/>
        <v>832.01</v>
      </c>
      <c r="CF6" s="21">
        <f t="shared" si="9"/>
        <v>923.92</v>
      </c>
      <c r="CG6" s="21">
        <f t="shared" si="9"/>
        <v>304.98</v>
      </c>
      <c r="CH6" s="21">
        <f t="shared" si="9"/>
        <v>345.96</v>
      </c>
      <c r="CI6" s="21">
        <f t="shared" si="9"/>
        <v>525.91999999999996</v>
      </c>
      <c r="CJ6" s="21">
        <f t="shared" si="9"/>
        <v>470.79</v>
      </c>
      <c r="CK6" s="21">
        <f t="shared" si="9"/>
        <v>628.99</v>
      </c>
      <c r="CL6" s="20" t="str">
        <f>IF(CL7="","",IF(CL7="-","【-】","【"&amp;SUBSTITUTE(TEXT(CL7,"#,##0.00"),"-","△")&amp;"】"))</f>
        <v>【138.29】</v>
      </c>
      <c r="CM6" s="21">
        <f>IF(CM7="",NA(),CM7)</f>
        <v>39.700000000000003</v>
      </c>
      <c r="CN6" s="21">
        <f t="shared" ref="CN6:CV6" si="10">IF(CN7="",NA(),CN7)</f>
        <v>39.700000000000003</v>
      </c>
      <c r="CO6" s="21">
        <f t="shared" si="10"/>
        <v>41</v>
      </c>
      <c r="CP6" s="21">
        <f t="shared" si="10"/>
        <v>56.7</v>
      </c>
      <c r="CQ6" s="21">
        <f t="shared" si="10"/>
        <v>61.5</v>
      </c>
      <c r="CR6" s="21">
        <f t="shared" si="10"/>
        <v>36.97</v>
      </c>
      <c r="CS6" s="21">
        <f t="shared" si="10"/>
        <v>39.51</v>
      </c>
      <c r="CT6" s="21">
        <f t="shared" si="10"/>
        <v>41.6</v>
      </c>
      <c r="CU6" s="21">
        <f t="shared" si="10"/>
        <v>43.76</v>
      </c>
      <c r="CV6" s="21">
        <f t="shared" si="10"/>
        <v>40.72</v>
      </c>
      <c r="CW6" s="20" t="str">
        <f>IF(CW7="","",IF(CW7="-","【-】","【"&amp;SUBSTITUTE(TEXT(CW7,"#,##0.00"),"-","△")&amp;"】"))</f>
        <v>【59.10】</v>
      </c>
      <c r="CX6" s="21">
        <f>IF(CX7="",NA(),CX7)</f>
        <v>52.57</v>
      </c>
      <c r="CY6" s="21">
        <f t="shared" ref="CY6:DG6" si="11">IF(CY7="",NA(),CY7)</f>
        <v>49.44</v>
      </c>
      <c r="CZ6" s="21">
        <f t="shared" si="11"/>
        <v>44.21</v>
      </c>
      <c r="DA6" s="21">
        <f t="shared" si="11"/>
        <v>51.62</v>
      </c>
      <c r="DB6" s="21">
        <f t="shared" si="11"/>
        <v>53.34</v>
      </c>
      <c r="DC6" s="21">
        <f t="shared" si="11"/>
        <v>67.12</v>
      </c>
      <c r="DD6" s="21">
        <f t="shared" si="11"/>
        <v>61.03</v>
      </c>
      <c r="DE6" s="21">
        <f t="shared" si="11"/>
        <v>64.790000000000006</v>
      </c>
      <c r="DF6" s="21">
        <f t="shared" si="11"/>
        <v>65.75</v>
      </c>
      <c r="DG6" s="21">
        <f t="shared" si="11"/>
        <v>67.569999999999993</v>
      </c>
      <c r="DH6" s="20" t="str">
        <f>IF(DH7="","",IF(DH7="-","【-】","【"&amp;SUBSTITUTE(TEXT(DH7,"#,##0.00"),"-","△")&amp;"】"))</f>
        <v>【95.82】</v>
      </c>
      <c r="DI6" s="21">
        <f>IF(DI7="",NA(),DI7)</f>
        <v>21.72</v>
      </c>
      <c r="DJ6" s="21">
        <f t="shared" ref="DJ6:DR6" si="12">IF(DJ7="",NA(),DJ7)</f>
        <v>23.6</v>
      </c>
      <c r="DK6" s="21">
        <f t="shared" si="12"/>
        <v>26.49</v>
      </c>
      <c r="DL6" s="21">
        <f t="shared" si="12"/>
        <v>28.94</v>
      </c>
      <c r="DM6" s="21">
        <f t="shared" si="12"/>
        <v>31.98</v>
      </c>
      <c r="DN6" s="21">
        <f t="shared" si="12"/>
        <v>11.86</v>
      </c>
      <c r="DO6" s="20" t="e">
        <f t="shared" si="12"/>
        <v>#N/A</v>
      </c>
      <c r="DP6" s="21">
        <f t="shared" si="12"/>
        <v>10.82</v>
      </c>
      <c r="DQ6" s="21">
        <f t="shared" si="12"/>
        <v>15.36</v>
      </c>
      <c r="DR6" s="21">
        <f t="shared" si="12"/>
        <v>13.17</v>
      </c>
      <c r="DS6" s="20" t="str">
        <f>IF(DS7="","",IF(DS7="-","【-】","【"&amp;SUBSTITUTE(TEXT(DS7,"#,##0.00"),"-","△")&amp;"】"))</f>
        <v>【39.74】</v>
      </c>
      <c r="DT6" s="20">
        <f>IF(DT7="",NA(),DT7)</f>
        <v>0</v>
      </c>
      <c r="DU6" s="20">
        <f t="shared" ref="DU6:EC6" si="13">IF(DU7="",NA(),DU7)</f>
        <v>0</v>
      </c>
      <c r="DV6" s="20">
        <f t="shared" si="13"/>
        <v>0</v>
      </c>
      <c r="DW6" s="20">
        <f t="shared" si="13"/>
        <v>0</v>
      </c>
      <c r="DX6" s="20">
        <f t="shared" si="13"/>
        <v>0</v>
      </c>
      <c r="DY6" s="20">
        <f t="shared" si="13"/>
        <v>0</v>
      </c>
      <c r="DZ6" s="20" t="e">
        <f t="shared" si="13"/>
        <v>#N/A</v>
      </c>
      <c r="EA6" s="20">
        <f t="shared" si="13"/>
        <v>0</v>
      </c>
      <c r="EB6" s="20">
        <f t="shared" si="13"/>
        <v>0</v>
      </c>
      <c r="EC6" s="20">
        <f t="shared" si="13"/>
        <v>0</v>
      </c>
      <c r="ED6" s="20" t="str">
        <f>IF(ED7="","",IF(ED7="-","【-】","【"&amp;SUBSTITUTE(TEXT(ED7,"#,##0.00"),"-","△")&amp;"】"))</f>
        <v>【7.62】</v>
      </c>
      <c r="EE6" s="20">
        <f>IF(EE7="",NA(),EE7)</f>
        <v>0</v>
      </c>
      <c r="EF6" s="20">
        <f t="shared" ref="EF6:EN6" si="14">IF(EF7="",NA(),EF7)</f>
        <v>0</v>
      </c>
      <c r="EG6" s="20">
        <f t="shared" si="14"/>
        <v>0</v>
      </c>
      <c r="EH6" s="20">
        <f t="shared" si="14"/>
        <v>0</v>
      </c>
      <c r="EI6" s="20">
        <f t="shared" si="14"/>
        <v>0</v>
      </c>
      <c r="EJ6" s="21">
        <f t="shared" si="14"/>
        <v>0.56999999999999995</v>
      </c>
      <c r="EK6" s="20">
        <f t="shared" si="14"/>
        <v>0</v>
      </c>
      <c r="EL6" s="20">
        <f t="shared" si="14"/>
        <v>0</v>
      </c>
      <c r="EM6" s="20">
        <f t="shared" si="14"/>
        <v>0</v>
      </c>
      <c r="EN6" s="21">
        <f t="shared" si="14"/>
        <v>3.35</v>
      </c>
      <c r="EO6" s="20" t="str">
        <f>IF(EO7="","",IF(EO7="-","【-】","【"&amp;SUBSTITUTE(TEXT(EO7,"#,##0.00"),"-","△")&amp;"】"))</f>
        <v>【0.23】</v>
      </c>
    </row>
    <row r="7" spans="1:148" s="22" customFormat="1" x14ac:dyDescent="0.15">
      <c r="A7" s="14"/>
      <c r="B7" s="23">
        <v>2022</v>
      </c>
      <c r="C7" s="23">
        <v>344621</v>
      </c>
      <c r="D7" s="23">
        <v>46</v>
      </c>
      <c r="E7" s="23">
        <v>17</v>
      </c>
      <c r="F7" s="23">
        <v>1</v>
      </c>
      <c r="G7" s="23">
        <v>0</v>
      </c>
      <c r="H7" s="23" t="s">
        <v>96</v>
      </c>
      <c r="I7" s="23" t="s">
        <v>97</v>
      </c>
      <c r="J7" s="23" t="s">
        <v>98</v>
      </c>
      <c r="K7" s="23" t="s">
        <v>99</v>
      </c>
      <c r="L7" s="23" t="s">
        <v>100</v>
      </c>
      <c r="M7" s="23" t="s">
        <v>101</v>
      </c>
      <c r="N7" s="24" t="s">
        <v>102</v>
      </c>
      <c r="O7" s="24">
        <v>75.430000000000007</v>
      </c>
      <c r="P7" s="24">
        <v>9.44</v>
      </c>
      <c r="Q7" s="24">
        <v>43.87</v>
      </c>
      <c r="R7" s="24">
        <v>4950</v>
      </c>
      <c r="S7" s="24">
        <v>15167</v>
      </c>
      <c r="T7" s="24">
        <v>278.14</v>
      </c>
      <c r="U7" s="24">
        <v>54.53</v>
      </c>
      <c r="V7" s="24">
        <v>1423</v>
      </c>
      <c r="W7" s="24">
        <v>0.85</v>
      </c>
      <c r="X7" s="24">
        <v>1674.12</v>
      </c>
      <c r="Y7" s="24">
        <v>72.58</v>
      </c>
      <c r="Z7" s="24">
        <v>79.89</v>
      </c>
      <c r="AA7" s="24">
        <v>88.78</v>
      </c>
      <c r="AB7" s="24">
        <v>85.95</v>
      </c>
      <c r="AC7" s="24">
        <v>101.92</v>
      </c>
      <c r="AD7" s="24">
        <v>103.18</v>
      </c>
      <c r="AE7" s="24"/>
      <c r="AF7" s="24">
        <v>98.59</v>
      </c>
      <c r="AG7" s="24">
        <v>105.85</v>
      </c>
      <c r="AH7" s="24">
        <v>108.08</v>
      </c>
      <c r="AI7" s="24">
        <v>106.11</v>
      </c>
      <c r="AJ7" s="24">
        <v>733.89</v>
      </c>
      <c r="AK7" s="24">
        <v>889.42</v>
      </c>
      <c r="AL7" s="24">
        <v>965.08</v>
      </c>
      <c r="AM7" s="24">
        <v>1020.56</v>
      </c>
      <c r="AN7" s="24">
        <v>36.119999999999997</v>
      </c>
      <c r="AO7" s="24">
        <v>54.64</v>
      </c>
      <c r="AP7" s="24"/>
      <c r="AQ7" s="24">
        <v>79.680000000000007</v>
      </c>
      <c r="AR7" s="24">
        <v>106.88</v>
      </c>
      <c r="AS7" s="24">
        <v>15</v>
      </c>
      <c r="AT7" s="24">
        <v>3.15</v>
      </c>
      <c r="AU7" s="24">
        <v>94.28</v>
      </c>
      <c r="AV7" s="24">
        <v>102.12</v>
      </c>
      <c r="AW7" s="24">
        <v>335.53</v>
      </c>
      <c r="AX7" s="24">
        <v>325.64999999999998</v>
      </c>
      <c r="AY7" s="24">
        <v>284.39</v>
      </c>
      <c r="AZ7" s="24">
        <v>75.55</v>
      </c>
      <c r="BA7" s="24"/>
      <c r="BB7" s="24">
        <v>183.7</v>
      </c>
      <c r="BC7" s="24">
        <v>157.30000000000001</v>
      </c>
      <c r="BD7" s="24">
        <v>224.97</v>
      </c>
      <c r="BE7" s="24">
        <v>73.44</v>
      </c>
      <c r="BF7" s="24">
        <v>0</v>
      </c>
      <c r="BG7" s="24">
        <v>0</v>
      </c>
      <c r="BH7" s="24">
        <v>0</v>
      </c>
      <c r="BI7" s="24">
        <v>0</v>
      </c>
      <c r="BJ7" s="24">
        <v>0</v>
      </c>
      <c r="BK7" s="24">
        <v>1689.65</v>
      </c>
      <c r="BL7" s="24">
        <v>808.77</v>
      </c>
      <c r="BM7" s="24">
        <v>560.16</v>
      </c>
      <c r="BN7" s="24">
        <v>954.29</v>
      </c>
      <c r="BO7" s="24">
        <v>1332.23</v>
      </c>
      <c r="BP7" s="24">
        <v>652.82000000000005</v>
      </c>
      <c r="BQ7" s="24">
        <v>21.04</v>
      </c>
      <c r="BR7" s="24">
        <v>22.89</v>
      </c>
      <c r="BS7" s="24">
        <v>28.71</v>
      </c>
      <c r="BT7" s="24">
        <v>27.44</v>
      </c>
      <c r="BU7" s="24">
        <v>24.85</v>
      </c>
      <c r="BV7" s="24">
        <v>58.12</v>
      </c>
      <c r="BW7" s="24">
        <v>48.2</v>
      </c>
      <c r="BX7" s="24">
        <v>30.88</v>
      </c>
      <c r="BY7" s="24">
        <v>34.03</v>
      </c>
      <c r="BZ7" s="24">
        <v>26.53</v>
      </c>
      <c r="CA7" s="24">
        <v>97.61</v>
      </c>
      <c r="CB7" s="24">
        <v>1021.61</v>
      </c>
      <c r="CC7" s="24">
        <v>933.2</v>
      </c>
      <c r="CD7" s="24">
        <v>796.69</v>
      </c>
      <c r="CE7" s="24">
        <v>832.01</v>
      </c>
      <c r="CF7" s="24">
        <v>923.92</v>
      </c>
      <c r="CG7" s="24">
        <v>304.98</v>
      </c>
      <c r="CH7" s="24">
        <v>345.96</v>
      </c>
      <c r="CI7" s="24">
        <v>525.91999999999996</v>
      </c>
      <c r="CJ7" s="24">
        <v>470.79</v>
      </c>
      <c r="CK7" s="24">
        <v>628.99</v>
      </c>
      <c r="CL7" s="24">
        <v>138.29</v>
      </c>
      <c r="CM7" s="24">
        <v>39.700000000000003</v>
      </c>
      <c r="CN7" s="24">
        <v>39.700000000000003</v>
      </c>
      <c r="CO7" s="24">
        <v>41</v>
      </c>
      <c r="CP7" s="24">
        <v>56.7</v>
      </c>
      <c r="CQ7" s="24">
        <v>61.5</v>
      </c>
      <c r="CR7" s="24">
        <v>36.97</v>
      </c>
      <c r="CS7" s="24">
        <v>39.51</v>
      </c>
      <c r="CT7" s="24">
        <v>41.6</v>
      </c>
      <c r="CU7" s="24">
        <v>43.76</v>
      </c>
      <c r="CV7" s="24">
        <v>40.72</v>
      </c>
      <c r="CW7" s="24">
        <v>59.1</v>
      </c>
      <c r="CX7" s="24">
        <v>52.57</v>
      </c>
      <c r="CY7" s="24">
        <v>49.44</v>
      </c>
      <c r="CZ7" s="24">
        <v>44.21</v>
      </c>
      <c r="DA7" s="24">
        <v>51.62</v>
      </c>
      <c r="DB7" s="24">
        <v>53.34</v>
      </c>
      <c r="DC7" s="24">
        <v>67.12</v>
      </c>
      <c r="DD7" s="24">
        <v>61.03</v>
      </c>
      <c r="DE7" s="24">
        <v>64.790000000000006</v>
      </c>
      <c r="DF7" s="24">
        <v>65.75</v>
      </c>
      <c r="DG7" s="24">
        <v>67.569999999999993</v>
      </c>
      <c r="DH7" s="24">
        <v>95.82</v>
      </c>
      <c r="DI7" s="24">
        <v>21.72</v>
      </c>
      <c r="DJ7" s="24">
        <v>23.6</v>
      </c>
      <c r="DK7" s="24">
        <v>26.49</v>
      </c>
      <c r="DL7" s="24">
        <v>28.94</v>
      </c>
      <c r="DM7" s="24">
        <v>31.98</v>
      </c>
      <c r="DN7" s="24">
        <v>11.86</v>
      </c>
      <c r="DO7" s="24"/>
      <c r="DP7" s="24">
        <v>10.82</v>
      </c>
      <c r="DQ7" s="24">
        <v>15.36</v>
      </c>
      <c r="DR7" s="24">
        <v>13.17</v>
      </c>
      <c r="DS7" s="24">
        <v>39.74</v>
      </c>
      <c r="DT7" s="24">
        <v>0</v>
      </c>
      <c r="DU7" s="24">
        <v>0</v>
      </c>
      <c r="DV7" s="24">
        <v>0</v>
      </c>
      <c r="DW7" s="24">
        <v>0</v>
      </c>
      <c r="DX7" s="24">
        <v>0</v>
      </c>
      <c r="DY7" s="24">
        <v>0</v>
      </c>
      <c r="DZ7" s="24"/>
      <c r="EA7" s="24">
        <v>0</v>
      </c>
      <c r="EB7" s="24">
        <v>0</v>
      </c>
      <c r="EC7" s="24">
        <v>0</v>
      </c>
      <c r="ED7" s="24">
        <v>7.62</v>
      </c>
      <c r="EE7" s="24">
        <v>0</v>
      </c>
      <c r="EF7" s="24">
        <v>0</v>
      </c>
      <c r="EG7" s="24">
        <v>0</v>
      </c>
      <c r="EH7" s="24">
        <v>0</v>
      </c>
      <c r="EI7" s="24">
        <v>0</v>
      </c>
      <c r="EJ7" s="24">
        <v>0.56999999999999995</v>
      </c>
      <c r="EK7" s="24">
        <v>0</v>
      </c>
      <c r="EL7" s="24">
        <v>0</v>
      </c>
      <c r="EM7" s="24">
        <v>0</v>
      </c>
      <c r="EN7" s="24">
        <v>3.35</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2023-12-12T00:50:31Z</dcterms:created>
  <dcterms:modified xsi:type="dcterms:W3CDTF">2024-02-05T10:53:41Z</dcterms:modified>
  <cp:category/>
</cp:coreProperties>
</file>