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制限フォルダ\総務\2 財政\02 財政関係\12 財政関係調査\00_公営企業\R05\01_照会\20240117【広島県市町行財政課】公営企業に係る経営比較分析表（令和４年度決算）の分析等について（依頼）\【神石高原町】経営比較分析\"/>
    </mc:Choice>
  </mc:AlternateContent>
  <workbookProtection workbookAlgorithmName="SHA-512" workbookHashValue="g1hQ828eAuA7V78+PHqYgX96sfQG2wxqLFFb/40meQHNjkn5mRSWi0aPa5dOSIuEfvsKAVy+PqajsaE2cV02ng==" workbookSaltValue="xYVgxY5n7CKaPjSh3C2s4w==" workbookSpinCount="100000" lockStructure="1"/>
  <bookViews>
    <workbookView xWindow="1035"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8" i="4"/>
  <c r="B6" i="4"/>
  <c r="JB78" i="4" l="1"/>
  <c r="IZ32" i="4"/>
  <c r="FL54" i="4"/>
  <c r="BX78" i="4"/>
  <c r="BX54" i="4"/>
  <c r="BX32" i="4"/>
  <c r="MO78" i="4"/>
  <c r="MN54" i="4"/>
  <c r="MN32" i="4"/>
  <c r="IZ54" i="4"/>
  <c r="FO78" i="4"/>
  <c r="FL32" i="4"/>
  <c r="C11" i="5"/>
  <c r="D11" i="5"/>
  <c r="E11" i="5"/>
  <c r="B11" i="5"/>
  <c r="GR54" i="4" l="1"/>
  <c r="P78" i="4"/>
  <c r="P54" i="4"/>
  <c r="P32" i="4"/>
  <c r="DG78" i="4"/>
  <c r="DD32" i="4"/>
  <c r="KG78" i="4"/>
  <c r="KF54" i="4"/>
  <c r="KF32" i="4"/>
  <c r="GT78" i="4"/>
  <c r="GR32" i="4"/>
  <c r="DD54" i="4"/>
  <c r="IK32" i="4"/>
  <c r="EZ78" i="4"/>
  <c r="EW54" i="4"/>
  <c r="EW32" i="4"/>
  <c r="IM78" i="4"/>
  <c r="IK54" i="4"/>
  <c r="BI78" i="4"/>
  <c r="BI54" i="4"/>
  <c r="BI32" i="4"/>
  <c r="LZ78" i="4"/>
  <c r="LY54" i="4"/>
  <c r="LY32" i="4"/>
  <c r="AT78" i="4"/>
  <c r="AT32" i="4"/>
  <c r="HX78" i="4"/>
  <c r="HV54" i="4"/>
  <c r="HV32" i="4"/>
  <c r="LJ32" i="4"/>
  <c r="EK78" i="4"/>
  <c r="EH54" i="4"/>
  <c r="EH32" i="4"/>
  <c r="AT54" i="4"/>
  <c r="LK78" i="4"/>
  <c r="LJ54" i="4"/>
  <c r="KV78" i="4"/>
  <c r="KU54" i="4"/>
  <c r="KU32" i="4"/>
  <c r="AE54" i="4"/>
  <c r="HI78" i="4"/>
  <c r="HG54" i="4"/>
  <c r="HG32" i="4"/>
  <c r="DV78" i="4"/>
  <c r="DS54" i="4"/>
  <c r="DS32" i="4"/>
  <c r="AE78" i="4"/>
  <c r="AE32"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<sst xmlns="http://schemas.openxmlformats.org/spreadsheetml/2006/main" count="342" uniqueCount="184">
  <si>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</si>
  <si>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</si>
  <si>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</si>
  <si>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</si>
  <si>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</si>
  <si>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</si>
  <si>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</si>
  <si>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</si>
  <si>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</si>
  <si>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</si>
  <si>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</si>
  <si>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</si>
  <si>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</si>
  <si>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</si>
  <si>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</si>
  <si>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</si>
  <si>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</si>
  <si>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</si>
  <si>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</si>
  <si>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</si>
  <si>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</si>
  <si>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</si>
  <si>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</si>
  <si>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</si>
  <si>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</si>
  <si>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</si>
  <si>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</si>
  <si>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</si>
  <si>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</si>
  <si>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</si>
  <si>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</si>
  <si>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</si>
  <si>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</si>
  <si>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</si>
  <si>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</si>
  <si>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</si>
  <si>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</si>
  <si>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</si>
  <si>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</si>
  <si>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</si>
  <si>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</si>
  <si>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</si>
  <si>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</si>
  <si>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</si>
  <si>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</si>
  <si>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</si>
  <si>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</si>
  <si>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</si>
  <si>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</si>
  <si>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</si>
  <si>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</si>
  <si>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</si>
  <si>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</si>
  <si>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</si>
  <si>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</si>
  <si>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</si>
  <si>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</si>
  <si>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</si>
  <si>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</si>
  <si>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</si>
  <si>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</si>
  <si>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</si>
  <si>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</si>
  <si>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</si>
  <si>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</si>
  <si>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</si>
  <si>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</si>
  <si>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</si>
  <si>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</si>
  <si>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</si>
  <si>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</si>
  <si>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</si>
  <si>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</si>
  <si>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</si>
  <si>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</si>
  <si>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</si>
  <si>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</si>
  <si>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</si>
  <si>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</si>
  <si>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</si>
  <si>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</si>
  <si>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</si>
  <si>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</si>
  <si>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</si>
  <si>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</si>
  <si>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</si>
  <si>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</si>
  <si>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</si>
  <si>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</si>
  <si>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</si>
  <si>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</si>
  <si>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</si>
  <si>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</si>
  <si>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</si>
  <si>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</si>
  <si>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</si>
  <si>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</si>
  <si>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</si>
  <si>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</si>
  <si>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</si>
  <si>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</si>
  <si>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</si>
  <si>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</si>
  <si>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</si>
  <si>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</si>
  <si>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</si>
  <si>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</si>
  <si>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</si>
  <si>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</si>
  <si>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</si>
  <si>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</si>
  <si>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</si>
  <si>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</si>
  <si>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</si>
  <si>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</si>
  <si>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</si>
  <si>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</si>
  <si>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</si>
  <si>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</si>
  <si>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</si>
  <si>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</si>
  <si>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</si>
  <si>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</si>
  <si>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</si>
  <si>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</si>
  <si>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</si>
  <si>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</si>
  <si>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</si>
  <si>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</si>
  <si>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</si>
  <si>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</si>
  <si>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</si>
  <si>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</si>
  <si>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</si>
  <si>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</si>
  <si>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</si>
  <si>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</si>
  <si>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</si>
  <si>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</si>
  <si>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</si>
  <si>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</si>
  <si>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</si>
  <si>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</si>
  <si>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</si>
  <si>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</si>
  <si>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</si>
  <si>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</si>
  <si>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</si>
  <si>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</si>
  <si>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</si>
  <si>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</si>
  <si>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</si>
  <si>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</si>
  <si>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</si>
  <si>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</si>
  <si>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</si>
  <si>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</si>
  <si>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</si>
  <si>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</si>
  <si>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</si>
  <si>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</si>
  <si>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</si>
  <si>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</si>
  <si>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</si>
  <si>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</si>
  <si>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</si>
  <si>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</si>
  <si>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</si>
  <si>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</si>
  <si>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</si>
  <si>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</si>
  <si>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透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</si>
  <si>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</si>
  <si>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</si>
  <si>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</si>
  <si>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</si>
  <si>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</si>
  <si>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</si>
  <si>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</si>
  <si>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</si>
  <si>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中山間へき地である本町における入院を担う唯一のへき地病院であり、令和4年5月の病院新築移転を行い、外来7診療科、一般病棟60床で病院運営を行っている。救急医療、訪問診療、訪問看護、リハビリテーション、人工透析、無医地区対策としての巡回診療も行っており、所謂不採算医療を地域医療確保の観点から実施している。また、予防接種や健診の実施、特養入所者の健康管理等、地域の健康維持の重要な役割も担っている。
更には、医学部の学生の臨床実習・初期研修医の研修の場を提供し地域医療教育も行っている。</t>
    <rPh sb="37" eb="39">
      <t>レイワ</t>
    </rPh>
    <rPh sb="40" eb="41">
      <t>ネン</t>
    </rPh>
    <rPh sb="42" eb="43">
      <t>ガツ</t>
    </rPh>
    <rPh sb="44" eb="46">
      <t>ビョウイン</t>
    </rPh>
    <rPh sb="46" eb="48">
      <t>シンチク</t>
    </rPh>
    <rPh sb="48" eb="50">
      <t>イテン</t>
    </rPh>
    <rPh sb="51" eb="52">
      <t>オコナ</t>
    </rPh>
    <rPh sb="61" eb="63">
      <t>イッパン</t>
    </rPh>
    <rPh sb="63" eb="65">
      <t>ビョウトウ</t>
    </rPh>
    <rPh sb="67" eb="68">
      <t>ユカ</t>
    </rPh>
    <rPh sb="69" eb="71">
      <t>ビョウイン</t>
    </rPh>
    <rPh sb="71" eb="73">
      <t>ウンエイ</t>
    </rPh>
    <rPh sb="74" eb="75">
      <t>オコナ</t>
    </rPh>
    <rPh sb="110" eb="112">
      <t>ムイ</t>
    </rPh>
    <rPh sb="112" eb="114">
      <t>チク</t>
    </rPh>
    <rPh sb="114" eb="116">
      <t>タイサク</t>
    </rPh>
    <rPh sb="120" eb="122">
      <t>ジュンカイ</t>
    </rPh>
    <rPh sb="122" eb="124">
      <t>シンリョウ</t>
    </rPh>
    <rPh sb="125" eb="126">
      <t>オコナ</t>
    </rPh>
    <rPh sb="160" eb="162">
      <t>ヨボウ</t>
    </rPh>
    <rPh sb="162" eb="164">
      <t>セッシュ</t>
    </rPh>
    <rPh sb="165" eb="167">
      <t>ケンシン</t>
    </rPh>
    <rPh sb="168" eb="170">
      <t>ジッシ</t>
    </rPh>
    <rPh sb="171" eb="173">
      <t>トクヨウ</t>
    </rPh>
    <rPh sb="173" eb="176">
      <t>ニュウショシャ</t>
    </rPh>
    <rPh sb="177" eb="179">
      <t>ケンコウ</t>
    </rPh>
    <rPh sb="179" eb="181">
      <t>カンリ</t>
    </rPh>
    <rPh sb="181" eb="182">
      <t>トウ</t>
    </rPh>
    <rPh sb="183" eb="185">
      <t>チイキ</t>
    </rPh>
    <rPh sb="186" eb="188">
      <t>ケンコウ</t>
    </rPh>
    <rPh sb="188" eb="190">
      <t>イジ</t>
    </rPh>
    <rPh sb="191" eb="193">
      <t>ジュウヨウ</t>
    </rPh>
    <rPh sb="194" eb="196">
      <t>ヤクワリ</t>
    </rPh>
    <rPh sb="197" eb="198">
      <t>ニナ</t>
    </rPh>
    <phoneticPr fontId="5"/>
  </si>
  <si>
    <t>本町では急速に人口減少が進み、入院患者数等も減少傾向にあるため、医業収益は減少しているが、支出は人件費等の固定費が大きな割合を占め、相対的に経営が悪化している。病院建物については、旧棟は築50年を迎え老朽化が進み、耐震性にも問題が生じていた。
こうした状況に対応すべく、令和4年度に町立病院の新築移転を行った。病棟は60床１病棟に再編し、地域包括ケア病床の増床等により入院単価を上昇させる一方、看護師等の人員を削減して人件費の抑制を図る。また、令和4年度より公立病院経営強化プランの策定に着手し、経営の効率化、改善を目指す。
一方で、建物の新築等により、毎年の減価償却費及び起債の償還額等が大幅に増加するため、引き続き収支バランスの適正化に努める必要がある。</t>
    <rPh sb="222" eb="224">
      <t>レイワ</t>
    </rPh>
    <rPh sb="225" eb="227">
      <t>ネンド</t>
    </rPh>
    <rPh sb="229" eb="231">
      <t>コウリツ</t>
    </rPh>
    <rPh sb="231" eb="233">
      <t>ビョウイン</t>
    </rPh>
    <rPh sb="233" eb="235">
      <t>ケイエイ</t>
    </rPh>
    <rPh sb="235" eb="237">
      <t>キョウカ</t>
    </rPh>
    <rPh sb="241" eb="243">
      <t>サクテイ</t>
    </rPh>
    <rPh sb="244" eb="246">
      <t>チャクシュ</t>
    </rPh>
    <rPh sb="251" eb="254">
      <t>コウリツカ</t>
    </rPh>
    <phoneticPr fontId="5"/>
  </si>
  <si>
    <t>①町一般会計の繰入等により、毎年100％を上回っている。
②③人口減少等に伴って入院患者数が減少し、医業収益の増加が見込めない中、人件費等の固定費の割合は高くなってきおり、収支比率が低くなる傾向にある。
④令和4年5月より、それまでの一般47床・療養36床から、一般60床に変更したが、人口減少や介護施設への入所等に伴い、入院患者数は年々減少傾向にあり、病床利用率としては横ばいで推移している。
⑤上記のとおり病床を変更し、療養病床を廃止したことと地域包括ケア病床を18床に増床したことにより入院単価が上昇した。
⑥ほぼ全件が院外処方のため、平均単価が低くなっている。
⑦②の理由により、近年増加傾向にある。
⑧⑥の理由で材料費が低い事等により、比率が低くなっているが、令和4年の療養病床の廃止で慢性患者が減少したため、比率が上昇した。</t>
    <rPh sb="103" eb="105">
      <t>レイワ</t>
    </rPh>
    <rPh sb="106" eb="107">
      <t>ネン</t>
    </rPh>
    <rPh sb="108" eb="109">
      <t>ガツ</t>
    </rPh>
    <rPh sb="117" eb="119">
      <t>イッパン</t>
    </rPh>
    <rPh sb="121" eb="122">
      <t>ユカ</t>
    </rPh>
    <rPh sb="123" eb="125">
      <t>リョウヨウ</t>
    </rPh>
    <rPh sb="127" eb="128">
      <t>ショウ</t>
    </rPh>
    <rPh sb="131" eb="133">
      <t>イッパン</t>
    </rPh>
    <rPh sb="135" eb="136">
      <t>ショウ</t>
    </rPh>
    <rPh sb="137" eb="139">
      <t>ヘンコウ</t>
    </rPh>
    <rPh sb="177" eb="179">
      <t>ビョウショウ</t>
    </rPh>
    <rPh sb="179" eb="182">
      <t>リヨウリツ</t>
    </rPh>
    <rPh sb="186" eb="187">
      <t>ヨコ</t>
    </rPh>
    <rPh sb="190" eb="192">
      <t>スイイ</t>
    </rPh>
    <rPh sb="199" eb="201">
      <t>ジョウキ</t>
    </rPh>
    <rPh sb="205" eb="207">
      <t>ビョウショウ</t>
    </rPh>
    <rPh sb="208" eb="210">
      <t>ヘンコウ</t>
    </rPh>
    <rPh sb="212" eb="214">
      <t>リョウヨウ</t>
    </rPh>
    <rPh sb="214" eb="216">
      <t>ビョウショウ</t>
    </rPh>
    <rPh sb="217" eb="219">
      <t>ハイシ</t>
    </rPh>
    <rPh sb="224" eb="226">
      <t>チイキ</t>
    </rPh>
    <rPh sb="226" eb="228">
      <t>ホウカツ</t>
    </rPh>
    <rPh sb="230" eb="232">
      <t>ビョウショウ</t>
    </rPh>
    <rPh sb="235" eb="236">
      <t>ショウ</t>
    </rPh>
    <rPh sb="237" eb="239">
      <t>ゾウショウ</t>
    </rPh>
    <rPh sb="246" eb="248">
      <t>ニュウイン</t>
    </rPh>
    <rPh sb="248" eb="250">
      <t>タンカ</t>
    </rPh>
    <rPh sb="251" eb="253">
      <t>ジョウショウ</t>
    </rPh>
    <rPh sb="318" eb="319">
      <t>トウ</t>
    </rPh>
    <rPh sb="335" eb="337">
      <t>レイワ</t>
    </rPh>
    <rPh sb="338" eb="339">
      <t>ネン</t>
    </rPh>
    <rPh sb="340" eb="342">
      <t>リョウヨウ</t>
    </rPh>
    <rPh sb="342" eb="344">
      <t>ビョウショウ</t>
    </rPh>
    <rPh sb="345" eb="347">
      <t>ハイシ</t>
    </rPh>
    <rPh sb="348" eb="350">
      <t>マンセイ</t>
    </rPh>
    <rPh sb="350" eb="352">
      <t>カンジャ</t>
    </rPh>
    <rPh sb="353" eb="355">
      <t>ゲンショウ</t>
    </rPh>
    <rPh sb="360" eb="362">
      <t>ヒリツ</t>
    </rPh>
    <rPh sb="363" eb="365">
      <t>ジョウショウ</t>
    </rPh>
    <phoneticPr fontId="5"/>
  </si>
  <si>
    <t>①建物・設備・備品の老朽化により、近年減価償却費が増加し、率も上昇傾向にあったが、令和4年の病院移転新築により新病院建物や関連設備を取得し、固定資産が大幅に増加したことにより、償却率が大きく下がった。
②令和3年～4年度中に、新病院移転に向け高額医療機器等の更新を行ったため、減価償却率が減少した。
③それまで既存の建物・設備の大半は経年後に県から移譲された財産であり、受贈価格が低くなっているため、全国平均を大きく下回っていたが、令和4年度に病院移転新築を行い、建物や設備等の取得を行った。また病床数も83床から60床に減少したため、1床あたり有形固定資産は大幅に増加した。</t>
    <rPh sb="41" eb="43">
      <t>レイワ</t>
    </rPh>
    <rPh sb="44" eb="45">
      <t>ネン</t>
    </rPh>
    <rPh sb="46" eb="48">
      <t>ビョウイン</t>
    </rPh>
    <rPh sb="48" eb="50">
      <t>イテン</t>
    </rPh>
    <rPh sb="50" eb="52">
      <t>シンチク</t>
    </rPh>
    <rPh sb="55" eb="58">
      <t>シンビョウイン</t>
    </rPh>
    <rPh sb="58" eb="60">
      <t>タテモノ</t>
    </rPh>
    <rPh sb="61" eb="63">
      <t>カンレン</t>
    </rPh>
    <rPh sb="63" eb="65">
      <t>セツビ</t>
    </rPh>
    <rPh sb="66" eb="68">
      <t>シュトク</t>
    </rPh>
    <rPh sb="70" eb="72">
      <t>コテイ</t>
    </rPh>
    <rPh sb="72" eb="74">
      <t>シサン</t>
    </rPh>
    <rPh sb="75" eb="77">
      <t>オオハバ</t>
    </rPh>
    <rPh sb="78" eb="80">
      <t>ゾウカ</t>
    </rPh>
    <rPh sb="88" eb="90">
      <t>ショウキャク</t>
    </rPh>
    <rPh sb="90" eb="91">
      <t>リツ</t>
    </rPh>
    <rPh sb="92" eb="93">
      <t>オオ</t>
    </rPh>
    <rPh sb="95" eb="96">
      <t>サ</t>
    </rPh>
    <rPh sb="108" eb="109">
      <t>ネン</t>
    </rPh>
    <rPh sb="155" eb="157">
      <t>キゾン</t>
    </rPh>
    <rPh sb="161" eb="163">
      <t>セツビ</t>
    </rPh>
    <rPh sb="248" eb="251">
      <t>ビョウショウスウ</t>
    </rPh>
    <rPh sb="254" eb="255">
      <t>ショウ</t>
    </rPh>
    <rPh sb="259" eb="260">
      <t>ショウ</t>
    </rPh>
    <rPh sb="261" eb="263">
      <t>ゲンショウ</t>
    </rPh>
    <rPh sb="269" eb="270">
      <t>ショウ</t>
    </rPh>
    <rPh sb="273" eb="275">
      <t>ユウケイ</t>
    </rPh>
    <rPh sb="275" eb="277">
      <t>コテイ</t>
    </rPh>
    <rPh sb="277" eb="279">
      <t>シサン</t>
    </rPh>
    <rPh sb="280" eb="281">
      <t>オオ</t>
    </rPh>
    <rPh sb="281" eb="282">
      <t>ハバ</t>
    </rPh>
    <rPh sb="283" eb="28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</si>
</sst>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72.900000000000006</c:v>
                </c:pt>
                <c:pt idx="1">
                  <c:v>75.599999999999994</c:v>
                </c:pt>
                <c:pt idx="2">
                  <c:v>71.5</c:v>
                </c:pt>
                <c:pt idx="3">
                  <c:v>72.3</c:v>
                </c:pt>
                <c:pt idx="4">
                  <c:v>72.900000000000006</c:v>
                </c:pt>
              </c:numCache>
            </c:numRef>
          </c:val>
          <c:extLst xmlns:c16r2="http://schemas.microsoft.com/office/drawing/2015/06/chart">
            <c:ext xmlns:c16="http://schemas.microsoft.com/office/drawing/2014/chart" uri="{C3380CC4-5D6E-409C-BE32-E72D297353CC}">
              <c16:uniqueId val="{00000000-C008-4024-84FD-4586484A18C7}"/>
            </c:ext>
          </c:extLst>
        </c:ser>
        <c:dLbls>
          <c:showLegendKey val="0"/>
          <c:showVal val="0"/>
          <c:showCatName val="0"/>
          <c:showSerName val="0"/>
          <c:showPercent val="0"/>
          <c:showBubbleSize val="0"/>
        </c:dLbls>
        <c:gapWidth val="150"/>
        <c:axId val="494407328"/>
        <c:axId val="49440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xmlns:c16r2="http://schemas.microsoft.com/office/drawing/2015/06/chart">
            <c:ext xmlns:c16="http://schemas.microsoft.com/office/drawing/2014/chart" uri="{C3380CC4-5D6E-409C-BE32-E72D297353CC}">
              <c16:uniqueId val="{00000001-C008-4024-84FD-4586484A18C7}"/>
            </c:ext>
          </c:extLst>
        </c:ser>
        <c:dLbls>
          <c:showLegendKey val="0"/>
          <c:showVal val="0"/>
          <c:showCatName val="0"/>
          <c:showSerName val="0"/>
          <c:showPercent val="0"/>
          <c:showBubbleSize val="0"/>
        </c:dLbls>
        <c:marker val="1"/>
        <c:smooth val="0"/>
        <c:axId val="494407328"/>
        <c:axId val="494409680"/>
      </c:lineChart>
      <c:catAx>
        <c:axId val="494407328"/>
        <c:scaling>
          <c:orientation val="minMax"/>
        </c:scaling>
        <c:delete val="1"/>
        <c:axPos val="b"/>
        <c:numFmt formatCode="General" sourceLinked="1"/>
        <c:majorTickMark val="none"/>
        <c:minorTickMark val="none"/>
        <c:tickLblPos val="none"/>
        <c:crossAx val="494409680"/>
        <c:crosses val="autoZero"/>
        <c:auto val="1"/>
        <c:lblAlgn val="ctr"/>
        <c:lblOffset val="100"/>
        <c:noMultiLvlLbl val="1"/>
      </c:catAx>
      <c:valAx>
        <c:axId val="49440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4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8053</c:v>
                </c:pt>
                <c:pt idx="1">
                  <c:v>7968</c:v>
                </c:pt>
                <c:pt idx="2">
                  <c:v>8120</c:v>
                </c:pt>
                <c:pt idx="3">
                  <c:v>6601</c:v>
                </c:pt>
                <c:pt idx="4">
                  <c:v>8180</c:v>
                </c:pt>
              </c:numCache>
            </c:numRef>
          </c:val>
          <c:extLst xmlns:c16r2="http://schemas.microsoft.com/office/drawing/2015/06/chart">
            <c:ext xmlns:c16="http://schemas.microsoft.com/office/drawing/2014/chart" uri="{C3380CC4-5D6E-409C-BE32-E72D297353CC}">
              <c16:uniqueId val="{00000000-1FB5-48DF-8C47-7FD35219562B}"/>
            </c:ext>
          </c:extLst>
        </c:ser>
        <c:dLbls>
          <c:showLegendKey val="0"/>
          <c:showVal val="0"/>
          <c:showCatName val="0"/>
          <c:showSerName val="0"/>
          <c:showPercent val="0"/>
          <c:showBubbleSize val="0"/>
        </c:dLbls>
        <c:gapWidth val="150"/>
        <c:axId val="791677792"/>
        <c:axId val="79167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xmlns:c16r2="http://schemas.microsoft.com/office/drawing/2015/06/chart">
            <c:ext xmlns:c16="http://schemas.microsoft.com/office/drawing/2014/chart" uri="{C3380CC4-5D6E-409C-BE32-E72D297353CC}">
              <c16:uniqueId val="{00000001-1FB5-48DF-8C47-7FD35219562B}"/>
            </c:ext>
          </c:extLst>
        </c:ser>
        <c:dLbls>
          <c:showLegendKey val="0"/>
          <c:showVal val="0"/>
          <c:showCatName val="0"/>
          <c:showSerName val="0"/>
          <c:showPercent val="0"/>
          <c:showBubbleSize val="0"/>
        </c:dLbls>
        <c:marker val="1"/>
        <c:smooth val="0"/>
        <c:axId val="791677792"/>
        <c:axId val="791679752"/>
      </c:lineChart>
      <c:catAx>
        <c:axId val="791677792"/>
        <c:scaling>
          <c:orientation val="minMax"/>
        </c:scaling>
        <c:delete val="1"/>
        <c:axPos val="b"/>
        <c:numFmt formatCode="General" sourceLinked="1"/>
        <c:majorTickMark val="none"/>
        <c:minorTickMark val="none"/>
        <c:tickLblPos val="none"/>
        <c:crossAx val="791679752"/>
        <c:crosses val="autoZero"/>
        <c:auto val="1"/>
        <c:lblAlgn val="ctr"/>
        <c:lblOffset val="100"/>
        <c:noMultiLvlLbl val="1"/>
      </c:catAx>
      <c:valAx>
        <c:axId val="791679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6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18327</c:v>
                </c:pt>
                <c:pt idx="1">
                  <c:v>17754</c:v>
                </c:pt>
                <c:pt idx="2">
                  <c:v>18831</c:v>
                </c:pt>
                <c:pt idx="3">
                  <c:v>18241</c:v>
                </c:pt>
                <c:pt idx="4">
                  <c:v>22968</c:v>
                </c:pt>
              </c:numCache>
            </c:numRef>
          </c:val>
          <c:extLst xmlns:c16r2="http://schemas.microsoft.com/office/drawing/2015/06/chart">
            <c:ext xmlns:c16="http://schemas.microsoft.com/office/drawing/2014/chart" uri="{C3380CC4-5D6E-409C-BE32-E72D297353CC}">
              <c16:uniqueId val="{00000000-CE0A-4B80-A0A6-64E91EE822B8}"/>
            </c:ext>
          </c:extLst>
        </c:ser>
        <c:dLbls>
          <c:showLegendKey val="0"/>
          <c:showVal val="0"/>
          <c:showCatName val="0"/>
          <c:showSerName val="0"/>
          <c:showPercent val="0"/>
          <c:showBubbleSize val="0"/>
        </c:dLbls>
        <c:gapWidth val="150"/>
        <c:axId val="791680928"/>
        <c:axId val="79167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xmlns:c16r2="http://schemas.microsoft.com/office/drawing/2015/06/chart">
            <c:ext xmlns:c16="http://schemas.microsoft.com/office/drawing/2014/chart" uri="{C3380CC4-5D6E-409C-BE32-E72D297353CC}">
              <c16:uniqueId val="{00000001-CE0A-4B80-A0A6-64E91EE822B8}"/>
            </c:ext>
          </c:extLst>
        </c:ser>
        <c:dLbls>
          <c:showLegendKey val="0"/>
          <c:showVal val="0"/>
          <c:showCatName val="0"/>
          <c:showSerName val="0"/>
          <c:showPercent val="0"/>
          <c:showBubbleSize val="0"/>
        </c:dLbls>
        <c:marker val="1"/>
        <c:smooth val="0"/>
        <c:axId val="791680928"/>
        <c:axId val="791678968"/>
      </c:lineChart>
      <c:catAx>
        <c:axId val="791680928"/>
        <c:scaling>
          <c:orientation val="minMax"/>
        </c:scaling>
        <c:delete val="1"/>
        <c:axPos val="b"/>
        <c:numFmt formatCode="General" sourceLinked="1"/>
        <c:majorTickMark val="none"/>
        <c:minorTickMark val="none"/>
        <c:tickLblPos val="none"/>
        <c:crossAx val="791678968"/>
        <c:crosses val="autoZero"/>
        <c:auto val="1"/>
        <c:lblAlgn val="ctr"/>
        <c:lblOffset val="100"/>
        <c:noMultiLvlLbl val="1"/>
      </c:catAx>
      <c:valAx>
        <c:axId val="791678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68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D3-4687-B8C6-53707F7CD452}"/>
            </c:ext>
          </c:extLst>
        </c:ser>
        <c:dLbls>
          <c:showLegendKey val="0"/>
          <c:showVal val="0"/>
          <c:showCatName val="0"/>
          <c:showSerName val="0"/>
          <c:showPercent val="0"/>
          <c:showBubbleSize val="0"/>
        </c:dLbls>
        <c:gapWidth val="150"/>
        <c:axId val="791679360"/>
        <c:axId val="79168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xmlns:c16r2="http://schemas.microsoft.com/office/drawing/2015/06/chart">
            <c:ext xmlns:c16="http://schemas.microsoft.com/office/drawing/2014/chart" uri="{C3380CC4-5D6E-409C-BE32-E72D297353CC}">
              <c16:uniqueId val="{00000001-3CD3-4687-B8C6-53707F7CD452}"/>
            </c:ext>
          </c:extLst>
        </c:ser>
        <c:dLbls>
          <c:showLegendKey val="0"/>
          <c:showVal val="0"/>
          <c:showCatName val="0"/>
          <c:showSerName val="0"/>
          <c:showPercent val="0"/>
          <c:showBubbleSize val="0"/>
        </c:dLbls>
        <c:marker val="1"/>
        <c:smooth val="0"/>
        <c:axId val="791679360"/>
        <c:axId val="791680536"/>
      </c:lineChart>
      <c:catAx>
        <c:axId val="791679360"/>
        <c:scaling>
          <c:orientation val="minMax"/>
        </c:scaling>
        <c:delete val="1"/>
        <c:axPos val="b"/>
        <c:numFmt formatCode="General" sourceLinked="1"/>
        <c:majorTickMark val="none"/>
        <c:minorTickMark val="none"/>
        <c:tickLblPos val="none"/>
        <c:crossAx val="791680536"/>
        <c:crosses val="autoZero"/>
        <c:auto val="1"/>
        <c:lblAlgn val="ctr"/>
        <c:lblOffset val="100"/>
        <c:noMultiLvlLbl val="1"/>
      </c:catAx>
      <c:valAx>
        <c:axId val="79168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6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67.8</c:v>
                </c:pt>
                <c:pt idx="1">
                  <c:v>70.099999999999994</c:v>
                </c:pt>
                <c:pt idx="2">
                  <c:v>69.599999999999994</c:v>
                </c:pt>
                <c:pt idx="3">
                  <c:v>73.2</c:v>
                </c:pt>
                <c:pt idx="4">
                  <c:v>73.2</c:v>
                </c:pt>
              </c:numCache>
            </c:numRef>
          </c:val>
          <c:extLst xmlns:c16r2="http://schemas.microsoft.com/office/drawing/2015/06/chart">
            <c:ext xmlns:c16="http://schemas.microsoft.com/office/drawing/2014/chart" uri="{C3380CC4-5D6E-409C-BE32-E72D297353CC}">
              <c16:uniqueId val="{00000000-E8D0-4C9E-B8BA-9E3C3E223CFF}"/>
            </c:ext>
          </c:extLst>
        </c:ser>
        <c:dLbls>
          <c:showLegendKey val="0"/>
          <c:showVal val="0"/>
          <c:showCatName val="0"/>
          <c:showSerName val="0"/>
          <c:showPercent val="0"/>
          <c:showBubbleSize val="0"/>
        </c:dLbls>
        <c:gapWidth val="150"/>
        <c:axId val="494408504"/>
        <c:axId val="4944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xmlns:c16r2="http://schemas.microsoft.com/office/drawing/2015/06/chart">
            <c:ext xmlns:c16="http://schemas.microsoft.com/office/drawing/2014/chart" uri="{C3380CC4-5D6E-409C-BE32-E72D297353CC}">
              <c16:uniqueId val="{00000001-E8D0-4C9E-B8BA-9E3C3E223CFF}"/>
            </c:ext>
          </c:extLst>
        </c:ser>
        <c:dLbls>
          <c:showLegendKey val="0"/>
          <c:showVal val="0"/>
          <c:showCatName val="0"/>
          <c:showSerName val="0"/>
          <c:showPercent val="0"/>
          <c:showBubbleSize val="0"/>
        </c:dLbls>
        <c:marker val="1"/>
        <c:smooth val="0"/>
        <c:axId val="494408504"/>
        <c:axId val="494407720"/>
      </c:lineChart>
      <c:catAx>
        <c:axId val="494408504"/>
        <c:scaling>
          <c:orientation val="minMax"/>
        </c:scaling>
        <c:delete val="1"/>
        <c:axPos val="b"/>
        <c:numFmt formatCode="General" sourceLinked="1"/>
        <c:majorTickMark val="none"/>
        <c:minorTickMark val="none"/>
        <c:tickLblPos val="none"/>
        <c:crossAx val="494407720"/>
        <c:crosses val="autoZero"/>
        <c:auto val="1"/>
        <c:lblAlgn val="ctr"/>
        <c:lblOffset val="100"/>
        <c:noMultiLvlLbl val="1"/>
      </c:catAx>
      <c:valAx>
        <c:axId val="49440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40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69.5</c:v>
                </c:pt>
                <c:pt idx="1">
                  <c:v>72</c:v>
                </c:pt>
                <c:pt idx="2">
                  <c:v>71.599999999999994</c:v>
                </c:pt>
                <c:pt idx="3">
                  <c:v>75</c:v>
                </c:pt>
                <c:pt idx="4">
                  <c:v>75.099999999999994</c:v>
                </c:pt>
              </c:numCache>
            </c:numRef>
          </c:val>
          <c:extLst xmlns:c16r2="http://schemas.microsoft.com/office/drawing/2015/06/chart">
            <c:ext xmlns:c16="http://schemas.microsoft.com/office/drawing/2014/chart" uri="{C3380CC4-5D6E-409C-BE32-E72D297353CC}">
              <c16:uniqueId val="{00000000-DA43-45CE-87FF-D26E10B7740F}"/>
            </c:ext>
          </c:extLst>
        </c:ser>
        <c:dLbls>
          <c:showLegendKey val="0"/>
          <c:showVal val="0"/>
          <c:showCatName val="0"/>
          <c:showSerName val="0"/>
          <c:showPercent val="0"/>
          <c:showBubbleSize val="0"/>
        </c:dLbls>
        <c:gapWidth val="150"/>
        <c:axId val="789508480"/>
        <c:axId val="78950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xmlns:c16r2="http://schemas.microsoft.com/office/drawing/2015/06/chart">
            <c:ext xmlns:c16="http://schemas.microsoft.com/office/drawing/2014/chart" uri="{C3380CC4-5D6E-409C-BE32-E72D297353CC}">
              <c16:uniqueId val="{00000001-DA43-45CE-87FF-D26E10B7740F}"/>
            </c:ext>
          </c:extLst>
        </c:ser>
        <c:dLbls>
          <c:showLegendKey val="0"/>
          <c:showVal val="0"/>
          <c:showCatName val="0"/>
          <c:showSerName val="0"/>
          <c:showPercent val="0"/>
          <c:showBubbleSize val="0"/>
        </c:dLbls>
        <c:marker val="1"/>
        <c:smooth val="0"/>
        <c:axId val="789508480"/>
        <c:axId val="789508872"/>
      </c:lineChart>
      <c:catAx>
        <c:axId val="789508480"/>
        <c:scaling>
          <c:orientation val="minMax"/>
        </c:scaling>
        <c:delete val="1"/>
        <c:axPos val="b"/>
        <c:numFmt formatCode="General" sourceLinked="1"/>
        <c:majorTickMark val="none"/>
        <c:minorTickMark val="none"/>
        <c:tickLblPos val="none"/>
        <c:crossAx val="789508872"/>
        <c:crosses val="autoZero"/>
        <c:auto val="1"/>
        <c:lblAlgn val="ctr"/>
        <c:lblOffset val="100"/>
        <c:noMultiLvlLbl val="1"/>
      </c:catAx>
      <c:valAx>
        <c:axId val="78950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5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102.3</c:v>
                </c:pt>
                <c:pt idx="1">
                  <c:v>100.6</c:v>
                </c:pt>
                <c:pt idx="2">
                  <c:v>100.6</c:v>
                </c:pt>
                <c:pt idx="3">
                  <c:v>100.7</c:v>
                </c:pt>
                <c:pt idx="4">
                  <c:v>100.7</c:v>
                </c:pt>
              </c:numCache>
            </c:numRef>
          </c:val>
          <c:extLst xmlns:c16r2="http://schemas.microsoft.com/office/drawing/2015/06/chart">
            <c:ext xmlns:c16="http://schemas.microsoft.com/office/drawing/2014/chart" uri="{C3380CC4-5D6E-409C-BE32-E72D297353CC}">
              <c16:uniqueId val="{00000000-9369-44B6-BAF8-C698DAA90EEC}"/>
            </c:ext>
          </c:extLst>
        </c:ser>
        <c:dLbls>
          <c:showLegendKey val="0"/>
          <c:showVal val="0"/>
          <c:showCatName val="0"/>
          <c:showSerName val="0"/>
          <c:showPercent val="0"/>
          <c:showBubbleSize val="0"/>
        </c:dLbls>
        <c:gapWidth val="150"/>
        <c:axId val="789510440"/>
        <c:axId val="7895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xmlns:c16r2="http://schemas.microsoft.com/office/drawing/2015/06/chart">
            <c:ext xmlns:c16="http://schemas.microsoft.com/office/drawing/2014/chart" uri="{C3380CC4-5D6E-409C-BE32-E72D297353CC}">
              <c16:uniqueId val="{00000001-9369-44B6-BAF8-C698DAA90EEC}"/>
            </c:ext>
          </c:extLst>
        </c:ser>
        <c:dLbls>
          <c:showLegendKey val="0"/>
          <c:showVal val="0"/>
          <c:showCatName val="0"/>
          <c:showSerName val="0"/>
          <c:showPercent val="0"/>
          <c:showBubbleSize val="0"/>
        </c:dLbls>
        <c:marker val="1"/>
        <c:smooth val="0"/>
        <c:axId val="789510440"/>
        <c:axId val="789506912"/>
      </c:lineChart>
      <c:catAx>
        <c:axId val="789510440"/>
        <c:scaling>
          <c:orientation val="minMax"/>
        </c:scaling>
        <c:delete val="1"/>
        <c:axPos val="b"/>
        <c:numFmt formatCode="General" sourceLinked="1"/>
        <c:majorTickMark val="none"/>
        <c:minorTickMark val="none"/>
        <c:tickLblPos val="none"/>
        <c:crossAx val="789506912"/>
        <c:crosses val="autoZero"/>
        <c:auto val="1"/>
        <c:lblAlgn val="ctr"/>
        <c:lblOffset val="100"/>
        <c:noMultiLvlLbl val="1"/>
      </c:catAx>
      <c:valAx>
        <c:axId val="7895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8951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53.8</c:v>
                </c:pt>
                <c:pt idx="1">
                  <c:v>58.7</c:v>
                </c:pt>
                <c:pt idx="2">
                  <c:v>59.8</c:v>
                </c:pt>
                <c:pt idx="3">
                  <c:v>57.2</c:v>
                </c:pt>
                <c:pt idx="4">
                  <c:v>20.8</c:v>
                </c:pt>
              </c:numCache>
            </c:numRef>
          </c:val>
          <c:extLst xmlns:c16r2="http://schemas.microsoft.com/office/drawing/2015/06/chart">
            <c:ext xmlns:c16="http://schemas.microsoft.com/office/drawing/2014/chart" uri="{C3380CC4-5D6E-409C-BE32-E72D297353CC}">
              <c16:uniqueId val="{00000000-0C26-4199-9A8A-063A9E3CECD2}"/>
            </c:ext>
          </c:extLst>
        </c:ser>
        <c:dLbls>
          <c:showLegendKey val="0"/>
          <c:showVal val="0"/>
          <c:showCatName val="0"/>
          <c:showSerName val="0"/>
          <c:showPercent val="0"/>
          <c:showBubbleSize val="0"/>
        </c:dLbls>
        <c:gapWidth val="150"/>
        <c:axId val="789507304"/>
        <c:axId val="7895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xmlns:c16r2="http://schemas.microsoft.com/office/drawing/2015/06/chart">
            <c:ext xmlns:c16="http://schemas.microsoft.com/office/drawing/2014/chart" uri="{C3380CC4-5D6E-409C-BE32-E72D297353CC}">
              <c16:uniqueId val="{00000001-0C26-4199-9A8A-063A9E3CECD2}"/>
            </c:ext>
          </c:extLst>
        </c:ser>
        <c:dLbls>
          <c:showLegendKey val="0"/>
          <c:showVal val="0"/>
          <c:showCatName val="0"/>
          <c:showSerName val="0"/>
          <c:showPercent val="0"/>
          <c:showBubbleSize val="0"/>
        </c:dLbls>
        <c:marker val="1"/>
        <c:smooth val="0"/>
        <c:axId val="789507304"/>
        <c:axId val="789509264"/>
      </c:lineChart>
      <c:catAx>
        <c:axId val="789507304"/>
        <c:scaling>
          <c:orientation val="minMax"/>
        </c:scaling>
        <c:delete val="1"/>
        <c:axPos val="b"/>
        <c:numFmt formatCode="General" sourceLinked="1"/>
        <c:majorTickMark val="none"/>
        <c:minorTickMark val="none"/>
        <c:tickLblPos val="none"/>
        <c:crossAx val="789509264"/>
        <c:crosses val="autoZero"/>
        <c:auto val="1"/>
        <c:lblAlgn val="ctr"/>
        <c:lblOffset val="100"/>
        <c:noMultiLvlLbl val="1"/>
      </c:catAx>
      <c:valAx>
        <c:axId val="78950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50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66.5</c:v>
                </c:pt>
                <c:pt idx="1">
                  <c:v>73.599999999999994</c:v>
                </c:pt>
                <c:pt idx="2">
                  <c:v>77.900000000000006</c:v>
                </c:pt>
                <c:pt idx="3">
                  <c:v>64.599999999999994</c:v>
                </c:pt>
                <c:pt idx="4">
                  <c:v>51.4</c:v>
                </c:pt>
              </c:numCache>
            </c:numRef>
          </c:val>
          <c:extLst xmlns:c16r2="http://schemas.microsoft.com/office/drawing/2015/06/chart">
            <c:ext xmlns:c16="http://schemas.microsoft.com/office/drawing/2014/chart" uri="{C3380CC4-5D6E-409C-BE32-E72D297353CC}">
              <c16:uniqueId val="{00000000-D331-404A-BC06-0F859BD1E5A9}"/>
            </c:ext>
          </c:extLst>
        </c:ser>
        <c:dLbls>
          <c:showLegendKey val="0"/>
          <c:showVal val="0"/>
          <c:showCatName val="0"/>
          <c:showSerName val="0"/>
          <c:showPercent val="0"/>
          <c:showBubbleSize val="0"/>
        </c:dLbls>
        <c:gapWidth val="150"/>
        <c:axId val="789508088"/>
        <c:axId val="6810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xmlns:c16r2="http://schemas.microsoft.com/office/drawing/2015/06/chart">
            <c:ext xmlns:c16="http://schemas.microsoft.com/office/drawing/2014/chart" uri="{C3380CC4-5D6E-409C-BE32-E72D297353CC}">
              <c16:uniqueId val="{00000001-D331-404A-BC06-0F859BD1E5A9}"/>
            </c:ext>
          </c:extLst>
        </c:ser>
        <c:dLbls>
          <c:showLegendKey val="0"/>
          <c:showVal val="0"/>
          <c:showCatName val="0"/>
          <c:showSerName val="0"/>
          <c:showPercent val="0"/>
          <c:showBubbleSize val="0"/>
        </c:dLbls>
        <c:marker val="1"/>
        <c:smooth val="0"/>
        <c:axId val="789508088"/>
        <c:axId val="681034360"/>
      </c:lineChart>
      <c:catAx>
        <c:axId val="789508088"/>
        <c:scaling>
          <c:orientation val="minMax"/>
        </c:scaling>
        <c:delete val="1"/>
        <c:axPos val="b"/>
        <c:numFmt formatCode="General" sourceLinked="1"/>
        <c:majorTickMark val="none"/>
        <c:minorTickMark val="none"/>
        <c:tickLblPos val="none"/>
        <c:crossAx val="681034360"/>
        <c:crosses val="autoZero"/>
        <c:auto val="1"/>
        <c:lblAlgn val="ctr"/>
        <c:lblOffset val="100"/>
        <c:noMultiLvlLbl val="1"/>
      </c:catAx>
      <c:valAx>
        <c:axId val="68103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50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14993313</c:v>
                </c:pt>
                <c:pt idx="1">
                  <c:v>15138602</c:v>
                </c:pt>
                <c:pt idx="2">
                  <c:v>15974157</c:v>
                </c:pt>
                <c:pt idx="3">
                  <c:v>17666217</c:v>
                </c:pt>
                <c:pt idx="4">
                  <c:v>69557333</c:v>
                </c:pt>
              </c:numCache>
            </c:numRef>
          </c:val>
          <c:extLst xmlns:c16r2="http://schemas.microsoft.com/office/drawing/2015/06/chart">
            <c:ext xmlns:c16="http://schemas.microsoft.com/office/drawing/2014/chart" uri="{C3380CC4-5D6E-409C-BE32-E72D297353CC}">
              <c16:uniqueId val="{00000000-090C-45D4-B2B6-7D322FCFC4E7}"/>
            </c:ext>
          </c:extLst>
        </c:ser>
        <c:dLbls>
          <c:showLegendKey val="0"/>
          <c:showVal val="0"/>
          <c:showCatName val="0"/>
          <c:showSerName val="0"/>
          <c:showPercent val="0"/>
          <c:showBubbleSize val="0"/>
        </c:dLbls>
        <c:gapWidth val="150"/>
        <c:axId val="681033968"/>
        <c:axId val="6810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xmlns:c16r2="http://schemas.microsoft.com/office/drawing/2015/06/chart">
            <c:ext xmlns:c16="http://schemas.microsoft.com/office/drawing/2014/chart" uri="{C3380CC4-5D6E-409C-BE32-E72D297353CC}">
              <c16:uniqueId val="{00000001-090C-45D4-B2B6-7D322FCFC4E7}"/>
            </c:ext>
          </c:extLst>
        </c:ser>
        <c:dLbls>
          <c:showLegendKey val="0"/>
          <c:showVal val="0"/>
          <c:showCatName val="0"/>
          <c:showSerName val="0"/>
          <c:showPercent val="0"/>
          <c:showBubbleSize val="0"/>
        </c:dLbls>
        <c:marker val="1"/>
        <c:smooth val="0"/>
        <c:axId val="681033968"/>
        <c:axId val="681034752"/>
      </c:lineChart>
      <c:catAx>
        <c:axId val="681033968"/>
        <c:scaling>
          <c:orientation val="minMax"/>
        </c:scaling>
        <c:delete val="1"/>
        <c:axPos val="b"/>
        <c:numFmt formatCode="General" sourceLinked="1"/>
        <c:majorTickMark val="none"/>
        <c:minorTickMark val="none"/>
        <c:tickLblPos val="none"/>
        <c:crossAx val="681034752"/>
        <c:crosses val="autoZero"/>
        <c:auto val="1"/>
        <c:lblAlgn val="ctr"/>
        <c:lblOffset val="100"/>
        <c:noMultiLvlLbl val="1"/>
      </c:catAx>
      <c:valAx>
        <c:axId val="68103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03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13.2</c:v>
                </c:pt>
                <c:pt idx="1">
                  <c:v>13.1</c:v>
                </c:pt>
                <c:pt idx="2">
                  <c:v>13.2</c:v>
                </c:pt>
                <c:pt idx="3">
                  <c:v>13.5</c:v>
                </c:pt>
                <c:pt idx="4">
                  <c:v>15</c:v>
                </c:pt>
              </c:numCache>
            </c:numRef>
          </c:val>
          <c:extLst xmlns:c16r2="http://schemas.microsoft.com/office/drawing/2015/06/chart">
            <c:ext xmlns:c16="http://schemas.microsoft.com/office/drawing/2014/chart" uri="{C3380CC4-5D6E-409C-BE32-E72D297353CC}">
              <c16:uniqueId val="{00000000-55D3-447C-A84F-B2286F0B73B2}"/>
            </c:ext>
          </c:extLst>
        </c:ser>
        <c:dLbls>
          <c:showLegendKey val="0"/>
          <c:showVal val="0"/>
          <c:showCatName val="0"/>
          <c:showSerName val="0"/>
          <c:showPercent val="0"/>
          <c:showBubbleSize val="0"/>
        </c:dLbls>
        <c:gapWidth val="150"/>
        <c:axId val="681035536"/>
        <c:axId val="68103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xmlns:c16r2="http://schemas.microsoft.com/office/drawing/2015/06/chart">
            <c:ext xmlns:c16="http://schemas.microsoft.com/office/drawing/2014/chart" uri="{C3380CC4-5D6E-409C-BE32-E72D297353CC}">
              <c16:uniqueId val="{00000001-55D3-447C-A84F-B2286F0B73B2}"/>
            </c:ext>
          </c:extLst>
        </c:ser>
        <c:dLbls>
          <c:showLegendKey val="0"/>
          <c:showVal val="0"/>
          <c:showCatName val="0"/>
          <c:showSerName val="0"/>
          <c:showPercent val="0"/>
          <c:showBubbleSize val="0"/>
        </c:dLbls>
        <c:marker val="1"/>
        <c:smooth val="0"/>
        <c:axId val="681035536"/>
        <c:axId val="681032400"/>
      </c:lineChart>
      <c:catAx>
        <c:axId val="681035536"/>
        <c:scaling>
          <c:orientation val="minMax"/>
        </c:scaling>
        <c:delete val="1"/>
        <c:axPos val="b"/>
        <c:numFmt formatCode="General" sourceLinked="1"/>
        <c:majorTickMark val="none"/>
        <c:minorTickMark val="none"/>
        <c:tickLblPos val="none"/>
        <c:crossAx val="681032400"/>
        <c:crosses val="autoZero"/>
        <c:auto val="1"/>
        <c:lblAlgn val="ctr"/>
        <c:lblOffset val="100"/>
        <c:noMultiLvlLbl val="1"/>
      </c:catAx>
      <c:valAx>
        <c:axId val="68103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03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83.6</c:v>
                </c:pt>
                <c:pt idx="1">
                  <c:v>85.6</c:v>
                </c:pt>
                <c:pt idx="2">
                  <c:v>91</c:v>
                </c:pt>
                <c:pt idx="3">
                  <c:v>90.3</c:v>
                </c:pt>
                <c:pt idx="4">
                  <c:v>88</c:v>
                </c:pt>
              </c:numCache>
            </c:numRef>
          </c:val>
          <c:extLst xmlns:c16r2="http://schemas.microsoft.com/office/drawing/2015/06/chart">
            <c:ext xmlns:c16="http://schemas.microsoft.com/office/drawing/2014/chart" uri="{C3380CC4-5D6E-409C-BE32-E72D297353CC}">
              <c16:uniqueId val="{00000000-8CB6-45F9-A317-EF110978F6CD}"/>
            </c:ext>
          </c:extLst>
        </c:ser>
        <c:dLbls>
          <c:showLegendKey val="0"/>
          <c:showVal val="0"/>
          <c:showCatName val="0"/>
          <c:showSerName val="0"/>
          <c:showPercent val="0"/>
          <c:showBubbleSize val="0"/>
        </c:dLbls>
        <c:gapWidth val="150"/>
        <c:axId val="681032792"/>
        <c:axId val="6810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xmlns:c16r2="http://schemas.microsoft.com/office/drawing/2015/06/chart">
            <c:ext xmlns:c16="http://schemas.microsoft.com/office/drawing/2014/chart" uri="{C3380CC4-5D6E-409C-BE32-E72D297353CC}">
              <c16:uniqueId val="{00000001-8CB6-45F9-A317-EF110978F6CD}"/>
            </c:ext>
          </c:extLst>
        </c:ser>
        <c:dLbls>
          <c:showLegendKey val="0"/>
          <c:showVal val="0"/>
          <c:showCatName val="0"/>
          <c:showSerName val="0"/>
          <c:showPercent val="0"/>
          <c:showBubbleSize val="0"/>
        </c:dLbls>
        <c:marker val="1"/>
        <c:smooth val="0"/>
        <c:axId val="681032792"/>
        <c:axId val="681033184"/>
      </c:lineChart>
      <c:catAx>
        <c:axId val="681032792"/>
        <c:scaling>
          <c:orientation val="minMax"/>
        </c:scaling>
        <c:delete val="1"/>
        <c:axPos val="b"/>
        <c:numFmt formatCode="General" sourceLinked="1"/>
        <c:majorTickMark val="none"/>
        <c:minorTickMark val="none"/>
        <c:tickLblPos val="none"/>
        <c:crossAx val="681033184"/>
        <c:crosses val="autoZero"/>
        <c:auto val="1"/>
        <c:lblAlgn val="ctr"/>
        <c:lblOffset val="100"/>
        <c:noMultiLvlLbl val="1"/>
      </c:catAx>
      <c:valAx>
        <c:axId val="6810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03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ND48" zoomScale="205" zoomScaleNormal="20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広島県神石高原町　神石高原町立病院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8249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5530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26</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68</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102.3</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100.6</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100.7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69.5</v>
      </c>
      <c r="DE33" s="70"/>
      <c r="DF33" s="70"/>
      <c r="DG33" s="70"/>
      <c r="DH33" s="70"/>
      <c r="DI33" s="70"/>
      <c r="DJ33" s="70"/>
      <c r="DK33" s="70"/>
      <c r="DL33" s="70"/>
      <c r="DM33" s="70"/>
      <c r="DN33" s="70"/>
      <c r="DO33" s="70"/>
      <c r="DP33" s="70"/>
      <c r="DQ33" s="70"/>
      <c r="DR33" s="71"/>
      <c r="DS33" s="69">
        <f>データ!AU7</f>
        <v>72</v>
      </c>
      <c r="DT33" s="70"/>
      <c r="DU33" s="70"/>
      <c r="DV33" s="70"/>
      <c r="DW33" s="70"/>
      <c r="DX33" s="70"/>
      <c r="DY33" s="70"/>
      <c r="DZ33" s="70"/>
      <c r="EA33" s="70"/>
      <c r="EB33" s="70"/>
      <c r="EC33" s="70"/>
      <c r="ED33" s="70"/>
      <c r="EE33" s="70"/>
      <c r="EF33" s="70"/>
      <c r="EG33" s="71"/>
      <c r="EH33" s="69">
        <f>データ!AV7</f>
        <v>71.599999999999994</v>
      </c>
      <c r="EI33" s="70"/>
      <c r="EJ33" s="70"/>
      <c r="EK33" s="70"/>
      <c r="EL33" s="70"/>
      <c r="EM33" s="70"/>
      <c r="EN33" s="70"/>
      <c r="EO33" s="70"/>
      <c r="EP33" s="70"/>
      <c r="EQ33" s="70"/>
      <c r="ER33" s="70"/>
      <c r="ES33" s="70"/>
      <c r="ET33" s="70"/>
      <c r="EU33" s="70"/>
      <c r="EV33" s="71"/>
      <c r="EW33" s="69">
        <f>データ!AW7</f>
        <v>75</v>
      </c>
      <c r="EX33" s="70"/>
      <c r="EY33" s="70"/>
      <c r="EZ33" s="70"/>
      <c r="FA33" s="70"/>
      <c r="FB33" s="70"/>
      <c r="FC33" s="70"/>
      <c r="FD33" s="70"/>
      <c r="FE33" s="70"/>
      <c r="FF33" s="70"/>
      <c r="FG33" s="70"/>
      <c r="FH33" s="70"/>
      <c r="FI33" s="70"/>
      <c r="FJ33" s="70"/>
      <c r="FK33" s="71"/>
      <c r="FL33" s="69">
        <f>データ!AX7</f>
        <v>75.099999999999994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67.8</v>
      </c>
      <c r="GS33" s="70"/>
      <c r="GT33" s="70"/>
      <c r="GU33" s="70"/>
      <c r="GV33" s="70"/>
      <c r="GW33" s="70"/>
      <c r="GX33" s="70"/>
      <c r="GY33" s="70"/>
      <c r="GZ33" s="70"/>
      <c r="HA33" s="70"/>
      <c r="HB33" s="70"/>
      <c r="HC33" s="70"/>
      <c r="HD33" s="70"/>
      <c r="HE33" s="70"/>
      <c r="HF33" s="71"/>
      <c r="HG33" s="69">
        <f>データ!BF7</f>
        <v>70.099999999999994</v>
      </c>
      <c r="HH33" s="70"/>
      <c r="HI33" s="70"/>
      <c r="HJ33" s="70"/>
      <c r="HK33" s="70"/>
      <c r="HL33" s="70"/>
      <c r="HM33" s="70"/>
      <c r="HN33" s="70"/>
      <c r="HO33" s="70"/>
      <c r="HP33" s="70"/>
      <c r="HQ33" s="70"/>
      <c r="HR33" s="70"/>
      <c r="HS33" s="70"/>
      <c r="HT33" s="70"/>
      <c r="HU33" s="71"/>
      <c r="HV33" s="69">
        <f>データ!BG7</f>
        <v>69.599999999999994</v>
      </c>
      <c r="HW33" s="70"/>
      <c r="HX33" s="70"/>
      <c r="HY33" s="70"/>
      <c r="HZ33" s="70"/>
      <c r="IA33" s="70"/>
      <c r="IB33" s="70"/>
      <c r="IC33" s="70"/>
      <c r="ID33" s="70"/>
      <c r="IE33" s="70"/>
      <c r="IF33" s="70"/>
      <c r="IG33" s="70"/>
      <c r="IH33" s="70"/>
      <c r="II33" s="70"/>
      <c r="IJ33" s="71"/>
      <c r="IK33" s="69">
        <f>データ!BH7</f>
        <v>73.2</v>
      </c>
      <c r="IL33" s="70"/>
      <c r="IM33" s="70"/>
      <c r="IN33" s="70"/>
      <c r="IO33" s="70"/>
      <c r="IP33" s="70"/>
      <c r="IQ33" s="70"/>
      <c r="IR33" s="70"/>
      <c r="IS33" s="70"/>
      <c r="IT33" s="70"/>
      <c r="IU33" s="70"/>
      <c r="IV33" s="70"/>
      <c r="IW33" s="70"/>
      <c r="IX33" s="70"/>
      <c r="IY33" s="71"/>
      <c r="IZ33" s="69">
        <f>データ!BI7</f>
        <v>73.2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72.900000000000006</v>
      </c>
      <c r="KG33" s="70"/>
      <c r="KH33" s="70"/>
      <c r="KI33" s="70"/>
      <c r="KJ33" s="70"/>
      <c r="KK33" s="70"/>
      <c r="KL33" s="70"/>
      <c r="KM33" s="70"/>
      <c r="KN33" s="70"/>
      <c r="KO33" s="70"/>
      <c r="KP33" s="70"/>
      <c r="KQ33" s="70"/>
      <c r="KR33" s="70"/>
      <c r="KS33" s="70"/>
      <c r="KT33" s="71"/>
      <c r="KU33" s="69">
        <f>データ!BQ7</f>
        <v>75.599999999999994</v>
      </c>
      <c r="KV33" s="70"/>
      <c r="KW33" s="70"/>
      <c r="KX33" s="70"/>
      <c r="KY33" s="70"/>
      <c r="KZ33" s="70"/>
      <c r="LA33" s="70"/>
      <c r="LB33" s="70"/>
      <c r="LC33" s="70"/>
      <c r="LD33" s="70"/>
      <c r="LE33" s="70"/>
      <c r="LF33" s="70"/>
      <c r="LG33" s="70"/>
      <c r="LH33" s="70"/>
      <c r="LI33" s="71"/>
      <c r="LJ33" s="69">
        <f>データ!BR7</f>
        <v>71.5</v>
      </c>
      <c r="LK33" s="70"/>
      <c r="LL33" s="70"/>
      <c r="LM33" s="70"/>
      <c r="LN33" s="70"/>
      <c r="LO33" s="70"/>
      <c r="LP33" s="70"/>
      <c r="LQ33" s="70"/>
      <c r="LR33" s="70"/>
      <c r="LS33" s="70"/>
      <c r="LT33" s="70"/>
      <c r="LU33" s="70"/>
      <c r="LV33" s="70"/>
      <c r="LW33" s="70"/>
      <c r="LX33" s="71"/>
      <c r="LY33" s="69">
        <f>データ!BS7</f>
        <v>72.3</v>
      </c>
      <c r="LZ33" s="70"/>
      <c r="MA33" s="70"/>
      <c r="MB33" s="70"/>
      <c r="MC33" s="70"/>
      <c r="MD33" s="70"/>
      <c r="ME33" s="70"/>
      <c r="MF33" s="70"/>
      <c r="MG33" s="70"/>
      <c r="MH33" s="70"/>
      <c r="MI33" s="70"/>
      <c r="MJ33" s="70"/>
      <c r="MK33" s="70"/>
      <c r="ML33" s="70"/>
      <c r="MM33" s="71"/>
      <c r="MN33" s="69">
        <f>データ!BT7</f>
        <v>72.900000000000006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18327</v>
      </c>
      <c r="Q55" s="67"/>
      <c r="R55" s="67"/>
      <c r="S55" s="67"/>
      <c r="T55" s="67"/>
      <c r="U55" s="67"/>
      <c r="V55" s="67"/>
      <c r="W55" s="67"/>
      <c r="X55" s="67"/>
      <c r="Y55" s="67"/>
      <c r="Z55" s="67"/>
      <c r="AA55" s="67"/>
      <c r="AB55" s="67"/>
      <c r="AC55" s="67"/>
      <c r="AD55" s="68"/>
      <c r="AE55" s="66">
        <f>データ!CB7</f>
        <v>17754</v>
      </c>
      <c r="AF55" s="67"/>
      <c r="AG55" s="67"/>
      <c r="AH55" s="67"/>
      <c r="AI55" s="67"/>
      <c r="AJ55" s="67"/>
      <c r="AK55" s="67"/>
      <c r="AL55" s="67"/>
      <c r="AM55" s="67"/>
      <c r="AN55" s="67"/>
      <c r="AO55" s="67"/>
      <c r="AP55" s="67"/>
      <c r="AQ55" s="67"/>
      <c r="AR55" s="67"/>
      <c r="AS55" s="68"/>
      <c r="AT55" s="66">
        <f>データ!CC7</f>
        <v>18831</v>
      </c>
      <c r="AU55" s="67"/>
      <c r="AV55" s="67"/>
      <c r="AW55" s="67"/>
      <c r="AX55" s="67"/>
      <c r="AY55" s="67"/>
      <c r="AZ55" s="67"/>
      <c r="BA55" s="67"/>
      <c r="BB55" s="67"/>
      <c r="BC55" s="67"/>
      <c r="BD55" s="67"/>
      <c r="BE55" s="67"/>
      <c r="BF55" s="67"/>
      <c r="BG55" s="67"/>
      <c r="BH55" s="68"/>
      <c r="BI55" s="66">
        <f>データ!CD7</f>
        <v>18241</v>
      </c>
      <c r="BJ55" s="67"/>
      <c r="BK55" s="67"/>
      <c r="BL55" s="67"/>
      <c r="BM55" s="67"/>
      <c r="BN55" s="67"/>
      <c r="BO55" s="67"/>
      <c r="BP55" s="67"/>
      <c r="BQ55" s="67"/>
      <c r="BR55" s="67"/>
      <c r="BS55" s="67"/>
      <c r="BT55" s="67"/>
      <c r="BU55" s="67"/>
      <c r="BV55" s="67"/>
      <c r="BW55" s="68"/>
      <c r="BX55" s="66">
        <f>データ!CE7</f>
        <v>22968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8053</v>
      </c>
      <c r="DE55" s="67"/>
      <c r="DF55" s="67"/>
      <c r="DG55" s="67"/>
      <c r="DH55" s="67"/>
      <c r="DI55" s="67"/>
      <c r="DJ55" s="67"/>
      <c r="DK55" s="67"/>
      <c r="DL55" s="67"/>
      <c r="DM55" s="67"/>
      <c r="DN55" s="67"/>
      <c r="DO55" s="67"/>
      <c r="DP55" s="67"/>
      <c r="DQ55" s="67"/>
      <c r="DR55" s="68"/>
      <c r="DS55" s="66">
        <f>データ!CM7</f>
        <v>7968</v>
      </c>
      <c r="DT55" s="67"/>
      <c r="DU55" s="67"/>
      <c r="DV55" s="67"/>
      <c r="DW55" s="67"/>
      <c r="DX55" s="67"/>
      <c r="DY55" s="67"/>
      <c r="DZ55" s="67"/>
      <c r="EA55" s="67"/>
      <c r="EB55" s="67"/>
      <c r="EC55" s="67"/>
      <c r="ED55" s="67"/>
      <c r="EE55" s="67"/>
      <c r="EF55" s="67"/>
      <c r="EG55" s="68"/>
      <c r="EH55" s="66">
        <f>データ!CN7</f>
        <v>8120</v>
      </c>
      <c r="EI55" s="67"/>
      <c r="EJ55" s="67"/>
      <c r="EK55" s="67"/>
      <c r="EL55" s="67"/>
      <c r="EM55" s="67"/>
      <c r="EN55" s="67"/>
      <c r="EO55" s="67"/>
      <c r="EP55" s="67"/>
      <c r="EQ55" s="67"/>
      <c r="ER55" s="67"/>
      <c r="ES55" s="67"/>
      <c r="ET55" s="67"/>
      <c r="EU55" s="67"/>
      <c r="EV55" s="68"/>
      <c r="EW55" s="66">
        <f>データ!CO7</f>
        <v>6601</v>
      </c>
      <c r="EX55" s="67"/>
      <c r="EY55" s="67"/>
      <c r="EZ55" s="67"/>
      <c r="FA55" s="67"/>
      <c r="FB55" s="67"/>
      <c r="FC55" s="67"/>
      <c r="FD55" s="67"/>
      <c r="FE55" s="67"/>
      <c r="FF55" s="67"/>
      <c r="FG55" s="67"/>
      <c r="FH55" s="67"/>
      <c r="FI55" s="67"/>
      <c r="FJ55" s="67"/>
      <c r="FK55" s="68"/>
      <c r="FL55" s="66">
        <f>データ!CP7</f>
        <v>8180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83.6</v>
      </c>
      <c r="GS55" s="70"/>
      <c r="GT55" s="70"/>
      <c r="GU55" s="70"/>
      <c r="GV55" s="70"/>
      <c r="GW55" s="70"/>
      <c r="GX55" s="70"/>
      <c r="GY55" s="70"/>
      <c r="GZ55" s="70"/>
      <c r="HA55" s="70"/>
      <c r="HB55" s="70"/>
      <c r="HC55" s="70"/>
      <c r="HD55" s="70"/>
      <c r="HE55" s="70"/>
      <c r="HF55" s="71"/>
      <c r="HG55" s="69">
        <f>データ!CX7</f>
        <v>85.6</v>
      </c>
      <c r="HH55" s="70"/>
      <c r="HI55" s="70"/>
      <c r="HJ55" s="70"/>
      <c r="HK55" s="70"/>
      <c r="HL55" s="70"/>
      <c r="HM55" s="70"/>
      <c r="HN55" s="70"/>
      <c r="HO55" s="70"/>
      <c r="HP55" s="70"/>
      <c r="HQ55" s="70"/>
      <c r="HR55" s="70"/>
      <c r="HS55" s="70"/>
      <c r="HT55" s="70"/>
      <c r="HU55" s="71"/>
      <c r="HV55" s="69">
        <f>データ!CY7</f>
        <v>91</v>
      </c>
      <c r="HW55" s="70"/>
      <c r="HX55" s="70"/>
      <c r="HY55" s="70"/>
      <c r="HZ55" s="70"/>
      <c r="IA55" s="70"/>
      <c r="IB55" s="70"/>
      <c r="IC55" s="70"/>
      <c r="ID55" s="70"/>
      <c r="IE55" s="70"/>
      <c r="IF55" s="70"/>
      <c r="IG55" s="70"/>
      <c r="IH55" s="70"/>
      <c r="II55" s="70"/>
      <c r="IJ55" s="71"/>
      <c r="IK55" s="69">
        <f>データ!CZ7</f>
        <v>90.3</v>
      </c>
      <c r="IL55" s="70"/>
      <c r="IM55" s="70"/>
      <c r="IN55" s="70"/>
      <c r="IO55" s="70"/>
      <c r="IP55" s="70"/>
      <c r="IQ55" s="70"/>
      <c r="IR55" s="70"/>
      <c r="IS55" s="70"/>
      <c r="IT55" s="70"/>
      <c r="IU55" s="70"/>
      <c r="IV55" s="70"/>
      <c r="IW55" s="70"/>
      <c r="IX55" s="70"/>
      <c r="IY55" s="71"/>
      <c r="IZ55" s="69">
        <f>データ!DA7</f>
        <v>88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13.2</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13.2</v>
      </c>
      <c r="LK55" s="70"/>
      <c r="LL55" s="70"/>
      <c r="LM55" s="70"/>
      <c r="LN55" s="70"/>
      <c r="LO55" s="70"/>
      <c r="LP55" s="70"/>
      <c r="LQ55" s="70"/>
      <c r="LR55" s="70"/>
      <c r="LS55" s="70"/>
      <c r="LT55" s="70"/>
      <c r="LU55" s="70"/>
      <c r="LV55" s="70"/>
      <c r="LW55" s="70"/>
      <c r="LX55" s="71"/>
      <c r="LY55" s="69">
        <f>データ!DK7</f>
        <v>13.5</v>
      </c>
      <c r="LZ55" s="70"/>
      <c r="MA55" s="70"/>
      <c r="MB55" s="70"/>
      <c r="MC55" s="70"/>
      <c r="MD55" s="70"/>
      <c r="ME55" s="70"/>
      <c r="MF55" s="70"/>
      <c r="MG55" s="70"/>
      <c r="MH55" s="70"/>
      <c r="MI55" s="70"/>
      <c r="MJ55" s="70"/>
      <c r="MK55" s="70"/>
      <c r="ML55" s="70"/>
      <c r="MM55" s="71"/>
      <c r="MN55" s="69">
        <f>データ!DL7</f>
        <v>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53.8</v>
      </c>
      <c r="DH79" s="70"/>
      <c r="DI79" s="70"/>
      <c r="DJ79" s="70"/>
      <c r="DK79" s="70"/>
      <c r="DL79" s="70"/>
      <c r="DM79" s="70"/>
      <c r="DN79" s="70"/>
      <c r="DO79" s="70"/>
      <c r="DP79" s="70"/>
      <c r="DQ79" s="70"/>
      <c r="DR79" s="70"/>
      <c r="DS79" s="70"/>
      <c r="DT79" s="70"/>
      <c r="DU79" s="71"/>
      <c r="DV79" s="69">
        <f>データ!EE7</f>
        <v>58.7</v>
      </c>
      <c r="DW79" s="70"/>
      <c r="DX79" s="70"/>
      <c r="DY79" s="70"/>
      <c r="DZ79" s="70"/>
      <c r="EA79" s="70"/>
      <c r="EB79" s="70"/>
      <c r="EC79" s="70"/>
      <c r="ED79" s="70"/>
      <c r="EE79" s="70"/>
      <c r="EF79" s="70"/>
      <c r="EG79" s="70"/>
      <c r="EH79" s="70"/>
      <c r="EI79" s="70"/>
      <c r="EJ79" s="71"/>
      <c r="EK79" s="69">
        <f>データ!EF7</f>
        <v>59.8</v>
      </c>
      <c r="EL79" s="70"/>
      <c r="EM79" s="70"/>
      <c r="EN79" s="70"/>
      <c r="EO79" s="70"/>
      <c r="EP79" s="70"/>
      <c r="EQ79" s="70"/>
      <c r="ER79" s="70"/>
      <c r="ES79" s="70"/>
      <c r="ET79" s="70"/>
      <c r="EU79" s="70"/>
      <c r="EV79" s="70"/>
      <c r="EW79" s="70"/>
      <c r="EX79" s="70"/>
      <c r="EY79" s="71"/>
      <c r="EZ79" s="69">
        <f>データ!EG7</f>
        <v>57.2</v>
      </c>
      <c r="FA79" s="70"/>
      <c r="FB79" s="70"/>
      <c r="FC79" s="70"/>
      <c r="FD79" s="70"/>
      <c r="FE79" s="70"/>
      <c r="FF79" s="70"/>
      <c r="FG79" s="70"/>
      <c r="FH79" s="70"/>
      <c r="FI79" s="70"/>
      <c r="FJ79" s="70"/>
      <c r="FK79" s="70"/>
      <c r="FL79" s="70"/>
      <c r="FM79" s="70"/>
      <c r="FN79" s="71"/>
      <c r="FO79" s="69">
        <f>データ!EH7</f>
        <v>20.8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66.5</v>
      </c>
      <c r="GU79" s="70"/>
      <c r="GV79" s="70"/>
      <c r="GW79" s="70"/>
      <c r="GX79" s="70"/>
      <c r="GY79" s="70"/>
      <c r="GZ79" s="70"/>
      <c r="HA79" s="70"/>
      <c r="HB79" s="70"/>
      <c r="HC79" s="70"/>
      <c r="HD79" s="70"/>
      <c r="HE79" s="70"/>
      <c r="HF79" s="70"/>
      <c r="HG79" s="70"/>
      <c r="HH79" s="71"/>
      <c r="HI79" s="69">
        <f>データ!EP7</f>
        <v>73.599999999999994</v>
      </c>
      <c r="HJ79" s="70"/>
      <c r="HK79" s="70"/>
      <c r="HL79" s="70"/>
      <c r="HM79" s="70"/>
      <c r="HN79" s="70"/>
      <c r="HO79" s="70"/>
      <c r="HP79" s="70"/>
      <c r="HQ79" s="70"/>
      <c r="HR79" s="70"/>
      <c r="HS79" s="70"/>
      <c r="HT79" s="70"/>
      <c r="HU79" s="70"/>
      <c r="HV79" s="70"/>
      <c r="HW79" s="71"/>
      <c r="HX79" s="69">
        <f>データ!EQ7</f>
        <v>77.900000000000006</v>
      </c>
      <c r="HY79" s="70"/>
      <c r="HZ79" s="70"/>
      <c r="IA79" s="70"/>
      <c r="IB79" s="70"/>
      <c r="IC79" s="70"/>
      <c r="ID79" s="70"/>
      <c r="IE79" s="70"/>
      <c r="IF79" s="70"/>
      <c r="IG79" s="70"/>
      <c r="IH79" s="70"/>
      <c r="II79" s="70"/>
      <c r="IJ79" s="70"/>
      <c r="IK79" s="70"/>
      <c r="IL79" s="71"/>
      <c r="IM79" s="69">
        <f>データ!ER7</f>
        <v>64.599999999999994</v>
      </c>
      <c r="IN79" s="70"/>
      <c r="IO79" s="70"/>
      <c r="IP79" s="70"/>
      <c r="IQ79" s="70"/>
      <c r="IR79" s="70"/>
      <c r="IS79" s="70"/>
      <c r="IT79" s="70"/>
      <c r="IU79" s="70"/>
      <c r="IV79" s="70"/>
      <c r="IW79" s="70"/>
      <c r="IX79" s="70"/>
      <c r="IY79" s="70"/>
      <c r="IZ79" s="70"/>
      <c r="JA79" s="71"/>
      <c r="JB79" s="69">
        <f>データ!ES7</f>
        <v>51.4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14993313</v>
      </c>
      <c r="KH79" s="67"/>
      <c r="KI79" s="67"/>
      <c r="KJ79" s="67"/>
      <c r="KK79" s="67"/>
      <c r="KL79" s="67"/>
      <c r="KM79" s="67"/>
      <c r="KN79" s="67"/>
      <c r="KO79" s="67"/>
      <c r="KP79" s="67"/>
      <c r="KQ79" s="67"/>
      <c r="KR79" s="67"/>
      <c r="KS79" s="67"/>
      <c r="KT79" s="67"/>
      <c r="KU79" s="68"/>
      <c r="KV79" s="66">
        <f>データ!FA7</f>
        <v>15138602</v>
      </c>
      <c r="KW79" s="67"/>
      <c r="KX79" s="67"/>
      <c r="KY79" s="67"/>
      <c r="KZ79" s="67"/>
      <c r="LA79" s="67"/>
      <c r="LB79" s="67"/>
      <c r="LC79" s="67"/>
      <c r="LD79" s="67"/>
      <c r="LE79" s="67"/>
      <c r="LF79" s="67"/>
      <c r="LG79" s="67"/>
      <c r="LH79" s="67"/>
      <c r="LI79" s="67"/>
      <c r="LJ79" s="68"/>
      <c r="LK79" s="66">
        <f>データ!FB7</f>
        <v>15974157</v>
      </c>
      <c r="LL79" s="67"/>
      <c r="LM79" s="67"/>
      <c r="LN79" s="67"/>
      <c r="LO79" s="67"/>
      <c r="LP79" s="67"/>
      <c r="LQ79" s="67"/>
      <c r="LR79" s="67"/>
      <c r="LS79" s="67"/>
      <c r="LT79" s="67"/>
      <c r="LU79" s="67"/>
      <c r="LV79" s="67"/>
      <c r="LW79" s="67"/>
      <c r="LX79" s="67"/>
      <c r="LY79" s="68"/>
      <c r="LZ79" s="66">
        <f>データ!FC7</f>
        <v>17666217</v>
      </c>
      <c r="MA79" s="67"/>
      <c r="MB79" s="67"/>
      <c r="MC79" s="67"/>
      <c r="MD79" s="67"/>
      <c r="ME79" s="67"/>
      <c r="MF79" s="67"/>
      <c r="MG79" s="67"/>
      <c r="MH79" s="67"/>
      <c r="MI79" s="67"/>
      <c r="MJ79" s="67"/>
      <c r="MK79" s="67"/>
      <c r="ML79" s="67"/>
      <c r="MM79" s="67"/>
      <c r="MN79" s="68"/>
      <c r="MO79" s="66">
        <f>データ!FD7</f>
        <v>69557333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jVe5I8CPf8pmJ2wOMkQvvYapKKIhk3rIaT4vtyOOFWzUl7XIvhIg0YZpFLgnzKITZzhPRSrmdiiJvmg91nh6w==" saltValue="SVppJqhBZNKzjnjhDEdID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158</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345458</v>
      </c>
      <c r="D6" s="50">
        <f t="shared" si="2"/>
        <v>46</v>
      </c>
      <c r="E6" s="50">
        <f t="shared" si="2"/>
        <v>6</v>
      </c>
      <c r="F6" s="50">
        <f t="shared" si="2"/>
        <v>0</v>
      </c>
      <c r="G6" s="50">
        <f t="shared" si="2"/>
        <v>1</v>
      </c>
      <c r="H6" s="153" t="str">
        <f>IF(H8&lt;&gt;I8,H8,"")&amp;IF(I8&lt;&gt;J8,I8,"")&amp;"　"&amp;J8</f>
        <v>広島県神石高原町　神石高原町立病院</v>
      </c>
      <c r="I6" s="154"/>
      <c r="J6" s="155"/>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7</v>
      </c>
      <c r="R6" s="50" t="str">
        <f t="shared" si="3"/>
        <v>-</v>
      </c>
      <c r="S6" s="50" t="str">
        <f t="shared" si="3"/>
        <v>透 訓</v>
      </c>
      <c r="T6" s="50" t="str">
        <f t="shared" si="3"/>
        <v>救 へ</v>
      </c>
      <c r="U6" s="51">
        <f>U8</f>
        <v>8249</v>
      </c>
      <c r="V6" s="51">
        <f>V8</f>
        <v>5530</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55</v>
      </c>
      <c r="AG6" s="51">
        <f t="shared" si="3"/>
        <v>26</v>
      </c>
      <c r="AH6" s="51">
        <f t="shared" si="3"/>
        <v>81</v>
      </c>
      <c r="AI6" s="52">
        <f>IF(AI8="-",NA(),AI8)</f>
        <v>102.3</v>
      </c>
      <c r="AJ6" s="52">
        <f t="shared" ref="AJ6:AR6" si="5">IF(AJ8="-",NA(),AJ8)</f>
        <v>100.6</v>
      </c>
      <c r="AK6" s="52">
        <f t="shared" si="5"/>
        <v>100.6</v>
      </c>
      <c r="AL6" s="52">
        <f t="shared" si="5"/>
        <v>100.7</v>
      </c>
      <c r="AM6" s="52">
        <f t="shared" si="5"/>
        <v>100.7</v>
      </c>
      <c r="AN6" s="52">
        <f t="shared" si="5"/>
        <v>97.5</v>
      </c>
      <c r="AO6" s="52">
        <f t="shared" si="5"/>
        <v>97.7</v>
      </c>
      <c r="AP6" s="52">
        <f t="shared" si="5"/>
        <v>100.7</v>
      </c>
      <c r="AQ6" s="52">
        <f t="shared" si="5"/>
        <v>103.6</v>
      </c>
      <c r="AR6" s="52">
        <f t="shared" si="5"/>
        <v>101.9</v>
      </c>
      <c r="AS6" s="52" t="str">
        <f>IF(AS8="-","【-】","【"&amp;SUBSTITUTE(TEXT(AS8,"#,##0.0"),"-","△")&amp;"】")</f>
        <v>【103.5】</v>
      </c>
      <c r="AT6" s="52">
        <f>IF(AT8="-",NA(),AT8)</f>
        <v>69.5</v>
      </c>
      <c r="AU6" s="52">
        <f t="shared" ref="AU6:BC6" si="6">IF(AU8="-",NA(),AU8)</f>
        <v>72</v>
      </c>
      <c r="AV6" s="52">
        <f t="shared" si="6"/>
        <v>71.599999999999994</v>
      </c>
      <c r="AW6" s="52">
        <f t="shared" si="6"/>
        <v>75</v>
      </c>
      <c r="AX6" s="52">
        <f t="shared" si="6"/>
        <v>75.099999999999994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67.8</v>
      </c>
      <c r="BF6" s="52">
        <f t="shared" ref="BF6:BN6" si="7">IF(BF8="-",NA(),BF8)</f>
        <v>70.099999999999994</v>
      </c>
      <c r="BG6" s="52">
        <f t="shared" si="7"/>
        <v>69.599999999999994</v>
      </c>
      <c r="BH6" s="52">
        <f t="shared" si="7"/>
        <v>73.2</v>
      </c>
      <c r="BI6" s="52">
        <f t="shared" si="7"/>
        <v>73.2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72.900000000000006</v>
      </c>
      <c r="BQ6" s="52">
        <f t="shared" ref="BQ6:BY6" si="8">IF(BQ8="-",NA(),BQ8)</f>
        <v>75.599999999999994</v>
      </c>
      <c r="BR6" s="52">
        <f t="shared" si="8"/>
        <v>71.5</v>
      </c>
      <c r="BS6" s="52">
        <f t="shared" si="8"/>
        <v>72.3</v>
      </c>
      <c r="BT6" s="52">
        <f t="shared" si="8"/>
        <v>72.900000000000006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18327</v>
      </c>
      <c r="CB6" s="53">
        <f t="shared" ref="CB6:CJ6" si="9">IF(CB8="-",NA(),CB8)</f>
        <v>17754</v>
      </c>
      <c r="CC6" s="53">
        <f t="shared" si="9"/>
        <v>18831</v>
      </c>
      <c r="CD6" s="53">
        <f t="shared" si="9"/>
        <v>18241</v>
      </c>
      <c r="CE6" s="53">
        <f t="shared" si="9"/>
        <v>22968</v>
      </c>
      <c r="CF6" s="53">
        <f t="shared" si="9"/>
        <v>25711</v>
      </c>
      <c r="CG6" s="53">
        <f t="shared" si="9"/>
        <v>26415</v>
      </c>
      <c r="CH6" s="53">
        <f t="shared" si="9"/>
        <v>27227</v>
      </c>
      <c r="CI6" s="53">
        <f t="shared" si="9"/>
        <v>28176</v>
      </c>
      <c r="CJ6" s="53">
        <f t="shared" si="9"/>
        <v>29348</v>
      </c>
      <c r="CK6" s="52" t="str">
        <f>IF(CK8="-","【-】","【"&amp;SUBSTITUTE(TEXT(CK8,"#,##0"),"-","△")&amp;"】")</f>
        <v>【61,837】</v>
      </c>
      <c r="CL6" s="53">
        <f>IF(CL8="-",NA(),CL8)</f>
        <v>8053</v>
      </c>
      <c r="CM6" s="53">
        <f t="shared" ref="CM6:CU6" si="10">IF(CM8="-",NA(),CM8)</f>
        <v>7968</v>
      </c>
      <c r="CN6" s="53">
        <f t="shared" si="10"/>
        <v>8120</v>
      </c>
      <c r="CO6" s="53">
        <f t="shared" si="10"/>
        <v>6601</v>
      </c>
      <c r="CP6" s="53">
        <f t="shared" si="10"/>
        <v>8180</v>
      </c>
      <c r="CQ6" s="53">
        <f t="shared" si="10"/>
        <v>9060</v>
      </c>
      <c r="CR6" s="53">
        <f t="shared" si="10"/>
        <v>9135</v>
      </c>
      <c r="CS6" s="53">
        <f t="shared" si="10"/>
        <v>9509</v>
      </c>
      <c r="CT6" s="53">
        <f t="shared" si="10"/>
        <v>9548</v>
      </c>
      <c r="CU6" s="53">
        <f t="shared" si="10"/>
        <v>9992</v>
      </c>
      <c r="CV6" s="52" t="str">
        <f>IF(CV8="-","【-】","【"&amp;SUBSTITUTE(TEXT(CV8,"#,##0"),"-","△")&amp;"】")</f>
        <v>【17,600】</v>
      </c>
      <c r="CW6" s="52">
        <f>IF(CW8="-",NA(),CW8)</f>
        <v>83.6</v>
      </c>
      <c r="CX6" s="52">
        <f t="shared" ref="CX6:DF6" si="11">IF(CX8="-",NA(),CX8)</f>
        <v>85.6</v>
      </c>
      <c r="CY6" s="52">
        <f t="shared" si="11"/>
        <v>91</v>
      </c>
      <c r="CZ6" s="52">
        <f t="shared" si="11"/>
        <v>90.3</v>
      </c>
      <c r="DA6" s="52">
        <f t="shared" si="11"/>
        <v>88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13.2</v>
      </c>
      <c r="DI6" s="52">
        <f t="shared" ref="DI6:DQ6" si="12">IF(DI8="-",NA(),DI8)</f>
        <v>13.1</v>
      </c>
      <c r="DJ6" s="52">
        <f t="shared" si="12"/>
        <v>13.2</v>
      </c>
      <c r="DK6" s="52">
        <f t="shared" si="12"/>
        <v>13.5</v>
      </c>
      <c r="DL6" s="52">
        <f t="shared" si="12"/>
        <v>15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53.8</v>
      </c>
      <c r="EE6" s="52">
        <f t="shared" ref="EE6:EM6" si="14">IF(EE8="-",NA(),EE8)</f>
        <v>58.7</v>
      </c>
      <c r="EF6" s="52">
        <f t="shared" si="14"/>
        <v>59.8</v>
      </c>
      <c r="EG6" s="52">
        <f t="shared" si="14"/>
        <v>57.2</v>
      </c>
      <c r="EH6" s="52">
        <f t="shared" si="14"/>
        <v>20.8</v>
      </c>
      <c r="EI6" s="52">
        <f t="shared" si="14"/>
        <v>56.1</v>
      </c>
      <c r="EJ6" s="52">
        <f t="shared" si="14"/>
        <v>56.4</v>
      </c>
      <c r="EK6" s="52">
        <f t="shared" si="14"/>
        <v>56.9</v>
      </c>
      <c r="EL6" s="52">
        <f t="shared" si="14"/>
        <v>58.3</v>
      </c>
      <c r="EM6" s="52">
        <f t="shared" si="14"/>
        <v>59.2</v>
      </c>
      <c r="EN6" s="52" t="str">
        <f>IF(EN8="-","【-】","【"&amp;SUBSTITUTE(TEXT(EN8,"#,##0.0"),"-","△")&amp;"】")</f>
        <v>【56.4】</v>
      </c>
      <c r="EO6" s="52">
        <f>IF(EO8="-",NA(),EO8)</f>
        <v>66.5</v>
      </c>
      <c r="EP6" s="52">
        <f t="shared" ref="EP6:EX6" si="15">IF(EP8="-",NA(),EP8)</f>
        <v>73.599999999999994</v>
      </c>
      <c r="EQ6" s="52">
        <f t="shared" si="15"/>
        <v>77.900000000000006</v>
      </c>
      <c r="ER6" s="52">
        <f t="shared" si="15"/>
        <v>64.599999999999994</v>
      </c>
      <c r="ES6" s="52">
        <f t="shared" si="15"/>
        <v>51.4</v>
      </c>
      <c r="ET6" s="52">
        <f t="shared" si="15"/>
        <v>73.2</v>
      </c>
      <c r="EU6" s="52">
        <f t="shared" si="15"/>
        <v>73.400000000000006</v>
      </c>
      <c r="EV6" s="52">
        <f t="shared" si="15"/>
        <v>72.5</v>
      </c>
      <c r="EW6" s="52">
        <f t="shared" si="15"/>
        <v>72.3</v>
      </c>
      <c r="EX6" s="52">
        <f t="shared" si="15"/>
        <v>72</v>
      </c>
      <c r="EY6" s="52" t="str">
        <f>IF(EY8="-","【-】","【"&amp;SUBSTITUTE(TEXT(EY8,"#,##0.0"),"-","△")&amp;"】")</f>
        <v>【70.7】</v>
      </c>
      <c r="EZ6" s="53">
        <f>IF(EZ8="-",NA(),EZ8)</f>
        <v>14993313</v>
      </c>
      <c r="FA6" s="53">
        <f t="shared" ref="FA6:FI6" si="16">IF(FA8="-",NA(),FA8)</f>
        <v>15138602</v>
      </c>
      <c r="FB6" s="53">
        <f t="shared" si="16"/>
        <v>15974157</v>
      </c>
      <c r="FC6" s="53">
        <f t="shared" si="16"/>
        <v>17666217</v>
      </c>
      <c r="FD6" s="53">
        <f t="shared" si="16"/>
        <v>69557333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161</v>
      </c>
      <c r="B7" s="50">
        <f t="shared" ref="B7:AH7" si="17">B8</f>
        <v>2022</v>
      </c>
      <c r="C7" s="50">
        <f t="shared" si="17"/>
        <v>345458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7</v>
      </c>
      <c r="R7" s="50" t="str">
        <f t="shared" si="17"/>
        <v>-</v>
      </c>
      <c r="S7" s="50" t="str">
        <f t="shared" si="17"/>
        <v>透 訓</v>
      </c>
      <c r="T7" s="50" t="str">
        <f t="shared" si="17"/>
        <v>救 へ</v>
      </c>
      <c r="U7" s="51">
        <f>U8</f>
        <v>8249</v>
      </c>
      <c r="V7" s="51">
        <f>V8</f>
        <v>5530</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55</v>
      </c>
      <c r="AG7" s="51">
        <f t="shared" si="17"/>
        <v>26</v>
      </c>
      <c r="AH7" s="51">
        <f t="shared" si="17"/>
        <v>81</v>
      </c>
      <c r="AI7" s="52">
        <f>AI8</f>
        <v>102.3</v>
      </c>
      <c r="AJ7" s="52">
        <f t="shared" ref="AJ7:AR7" si="18">AJ8</f>
        <v>100.6</v>
      </c>
      <c r="AK7" s="52">
        <f t="shared" si="18"/>
        <v>100.6</v>
      </c>
      <c r="AL7" s="52">
        <f t="shared" si="18"/>
        <v>100.7</v>
      </c>
      <c r="AM7" s="52">
        <f t="shared" si="18"/>
        <v>100.7</v>
      </c>
      <c r="AN7" s="52">
        <f t="shared" si="18"/>
        <v>97.5</v>
      </c>
      <c r="AO7" s="52">
        <f t="shared" si="18"/>
        <v>97.7</v>
      </c>
      <c r="AP7" s="52">
        <f t="shared" si="18"/>
        <v>100.7</v>
      </c>
      <c r="AQ7" s="52">
        <f t="shared" si="18"/>
        <v>103.6</v>
      </c>
      <c r="AR7" s="52">
        <f t="shared" si="18"/>
        <v>101.9</v>
      </c>
      <c r="AS7" s="52"/>
      <c r="AT7" s="52">
        <f>AT8</f>
        <v>69.5</v>
      </c>
      <c r="AU7" s="52">
        <f t="shared" ref="AU7:BC7" si="19">AU8</f>
        <v>72</v>
      </c>
      <c r="AV7" s="52">
        <f t="shared" si="19"/>
        <v>71.599999999999994</v>
      </c>
      <c r="AW7" s="52">
        <f t="shared" si="19"/>
        <v>75</v>
      </c>
      <c r="AX7" s="52">
        <f t="shared" si="19"/>
        <v>75.099999999999994</v>
      </c>
      <c r="AY7" s="52">
        <f t="shared" si="19"/>
        <v>77</v>
      </c>
      <c r="AZ7" s="52">
        <f t="shared" si="19"/>
        <v>77.099999999999994</v>
      </c>
      <c r="BA7" s="52">
        <f t="shared" si="19"/>
        <v>73.8</v>
      </c>
      <c r="BB7" s="52">
        <f t="shared" si="19"/>
        <v>75.5</v>
      </c>
      <c r="BC7" s="52">
        <f t="shared" si="19"/>
        <v>74.599999999999994</v>
      </c>
      <c r="BD7" s="52"/>
      <c r="BE7" s="52">
        <f>BE8</f>
        <v>67.8</v>
      </c>
      <c r="BF7" s="52">
        <f t="shared" ref="BF7:BN7" si="20">BF8</f>
        <v>70.099999999999994</v>
      </c>
      <c r="BG7" s="52">
        <f t="shared" si="20"/>
        <v>69.599999999999994</v>
      </c>
      <c r="BH7" s="52">
        <f t="shared" si="20"/>
        <v>73.2</v>
      </c>
      <c r="BI7" s="52">
        <f t="shared" si="20"/>
        <v>73.2</v>
      </c>
      <c r="BJ7" s="52">
        <f t="shared" si="20"/>
        <v>73.2</v>
      </c>
      <c r="BK7" s="52">
        <f t="shared" si="20"/>
        <v>73.2</v>
      </c>
      <c r="BL7" s="52">
        <f t="shared" si="20"/>
        <v>69.900000000000006</v>
      </c>
      <c r="BM7" s="52">
        <f t="shared" si="20"/>
        <v>71.599999999999994</v>
      </c>
      <c r="BN7" s="52">
        <f t="shared" si="20"/>
        <v>70.8</v>
      </c>
      <c r="BO7" s="52"/>
      <c r="BP7" s="52">
        <f>BP8</f>
        <v>72.900000000000006</v>
      </c>
      <c r="BQ7" s="52">
        <f t="shared" ref="BQ7:BY7" si="21">BQ8</f>
        <v>75.599999999999994</v>
      </c>
      <c r="BR7" s="52">
        <f t="shared" si="21"/>
        <v>71.5</v>
      </c>
      <c r="BS7" s="52">
        <f t="shared" si="21"/>
        <v>72.3</v>
      </c>
      <c r="BT7" s="52">
        <f t="shared" si="21"/>
        <v>72.900000000000006</v>
      </c>
      <c r="BU7" s="52">
        <f t="shared" si="21"/>
        <v>66.900000000000006</v>
      </c>
      <c r="BV7" s="52">
        <f t="shared" si="21"/>
        <v>66.099999999999994</v>
      </c>
      <c r="BW7" s="52">
        <f t="shared" si="21"/>
        <v>62.3</v>
      </c>
      <c r="BX7" s="52">
        <f t="shared" si="21"/>
        <v>62.1</v>
      </c>
      <c r="BY7" s="52">
        <f t="shared" si="21"/>
        <v>60.2</v>
      </c>
      <c r="BZ7" s="52"/>
      <c r="CA7" s="53">
        <f>CA8</f>
        <v>18327</v>
      </c>
      <c r="CB7" s="53">
        <f t="shared" ref="CB7:CJ7" si="22">CB8</f>
        <v>17754</v>
      </c>
      <c r="CC7" s="53">
        <f t="shared" si="22"/>
        <v>18831</v>
      </c>
      <c r="CD7" s="53">
        <f t="shared" si="22"/>
        <v>18241</v>
      </c>
      <c r="CE7" s="53">
        <f t="shared" si="22"/>
        <v>22968</v>
      </c>
      <c r="CF7" s="53">
        <f t="shared" si="22"/>
        <v>25711</v>
      </c>
      <c r="CG7" s="53">
        <f t="shared" si="22"/>
        <v>26415</v>
      </c>
      <c r="CH7" s="53">
        <f t="shared" si="22"/>
        <v>27227</v>
      </c>
      <c r="CI7" s="53">
        <f t="shared" si="22"/>
        <v>28176</v>
      </c>
      <c r="CJ7" s="53">
        <f t="shared" si="22"/>
        <v>29348</v>
      </c>
      <c r="CK7" s="52"/>
      <c r="CL7" s="53">
        <f>CL8</f>
        <v>8053</v>
      </c>
      <c r="CM7" s="53">
        <f t="shared" ref="CM7:CU7" si="23">CM8</f>
        <v>7968</v>
      </c>
      <c r="CN7" s="53">
        <f t="shared" si="23"/>
        <v>8120</v>
      </c>
      <c r="CO7" s="53">
        <f t="shared" si="23"/>
        <v>6601</v>
      </c>
      <c r="CP7" s="53">
        <f t="shared" si="23"/>
        <v>8180</v>
      </c>
      <c r="CQ7" s="53">
        <f t="shared" si="23"/>
        <v>9060</v>
      </c>
      <c r="CR7" s="53">
        <f t="shared" si="23"/>
        <v>9135</v>
      </c>
      <c r="CS7" s="53">
        <f t="shared" si="23"/>
        <v>9509</v>
      </c>
      <c r="CT7" s="53">
        <f t="shared" si="23"/>
        <v>9548</v>
      </c>
      <c r="CU7" s="53">
        <f t="shared" si="23"/>
        <v>9992</v>
      </c>
      <c r="CV7" s="52"/>
      <c r="CW7" s="52">
        <f>CW8</f>
        <v>83.6</v>
      </c>
      <c r="CX7" s="52">
        <f t="shared" ref="CX7:DF7" si="24">CX8</f>
        <v>85.6</v>
      </c>
      <c r="CY7" s="52">
        <f t="shared" si="24"/>
        <v>91</v>
      </c>
      <c r="CZ7" s="52">
        <f t="shared" si="24"/>
        <v>90.3</v>
      </c>
      <c r="DA7" s="52">
        <f t="shared" si="24"/>
        <v>88</v>
      </c>
      <c r="DB7" s="52">
        <f t="shared" si="24"/>
        <v>71.099999999999994</v>
      </c>
      <c r="DC7" s="52">
        <f t="shared" si="24"/>
        <v>72</v>
      </c>
      <c r="DD7" s="52">
        <f t="shared" si="24"/>
        <v>77.7</v>
      </c>
      <c r="DE7" s="52">
        <f t="shared" si="24"/>
        <v>75.7</v>
      </c>
      <c r="DF7" s="52">
        <f t="shared" si="24"/>
        <v>75.400000000000006</v>
      </c>
      <c r="DG7" s="52"/>
      <c r="DH7" s="52">
        <f>DH8</f>
        <v>13.2</v>
      </c>
      <c r="DI7" s="52">
        <f t="shared" ref="DI7:DQ7" si="25">DI8</f>
        <v>13.1</v>
      </c>
      <c r="DJ7" s="52">
        <f t="shared" si="25"/>
        <v>13.2</v>
      </c>
      <c r="DK7" s="52">
        <f t="shared" si="25"/>
        <v>13.5</v>
      </c>
      <c r="DL7" s="52">
        <f t="shared" si="25"/>
        <v>15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53.8</v>
      </c>
      <c r="EE7" s="52">
        <f t="shared" ref="EE7:EM7" si="27">EE8</f>
        <v>58.7</v>
      </c>
      <c r="EF7" s="52">
        <f t="shared" si="27"/>
        <v>59.8</v>
      </c>
      <c r="EG7" s="52">
        <f t="shared" si="27"/>
        <v>57.2</v>
      </c>
      <c r="EH7" s="52">
        <f t="shared" si="27"/>
        <v>20.8</v>
      </c>
      <c r="EI7" s="52">
        <f t="shared" si="27"/>
        <v>56.1</v>
      </c>
      <c r="EJ7" s="52">
        <f t="shared" si="27"/>
        <v>56.4</v>
      </c>
      <c r="EK7" s="52">
        <f t="shared" si="27"/>
        <v>56.9</v>
      </c>
      <c r="EL7" s="52">
        <f t="shared" si="27"/>
        <v>58.3</v>
      </c>
      <c r="EM7" s="52">
        <f t="shared" si="27"/>
        <v>59.2</v>
      </c>
      <c r="EN7" s="52"/>
      <c r="EO7" s="52">
        <f>EO8</f>
        <v>66.5</v>
      </c>
      <c r="EP7" s="52">
        <f t="shared" ref="EP7:EX7" si="28">EP8</f>
        <v>73.599999999999994</v>
      </c>
      <c r="EQ7" s="52">
        <f t="shared" si="28"/>
        <v>77.900000000000006</v>
      </c>
      <c r="ER7" s="52">
        <f t="shared" si="28"/>
        <v>64.599999999999994</v>
      </c>
      <c r="ES7" s="52">
        <f t="shared" si="28"/>
        <v>51.4</v>
      </c>
      <c r="ET7" s="52">
        <f t="shared" si="28"/>
        <v>73.2</v>
      </c>
      <c r="EU7" s="52">
        <f t="shared" si="28"/>
        <v>73.400000000000006</v>
      </c>
      <c r="EV7" s="52">
        <f t="shared" si="28"/>
        <v>72.5</v>
      </c>
      <c r="EW7" s="52">
        <f t="shared" si="28"/>
        <v>72.3</v>
      </c>
      <c r="EX7" s="52">
        <f t="shared" si="28"/>
        <v>72</v>
      </c>
      <c r="EY7" s="52"/>
      <c r="EZ7" s="53">
        <f>EZ8</f>
        <v>14993313</v>
      </c>
      <c r="FA7" s="53">
        <f t="shared" ref="FA7:FI7" si="29">FA8</f>
        <v>15138602</v>
      </c>
      <c r="FB7" s="53">
        <f t="shared" si="29"/>
        <v>15974157</v>
      </c>
      <c r="FC7" s="53">
        <f t="shared" si="29"/>
        <v>17666217</v>
      </c>
      <c r="FD7" s="53">
        <f t="shared" si="29"/>
        <v>69557333</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345458</v>
      </c>
      <c r="D8" s="55">
        <v>46</v>
      </c>
      <c r="E8" s="55">
        <v>6</v>
      </c>
      <c r="F8" s="55">
        <v>0</v>
      </c>
      <c r="G8" s="55">
        <v>1</v>
      </c>
      <c r="H8" s="55" t="s">
        <v>162</v>
      </c>
      <c r="I8" s="55" t="s">
        <v>163</v>
      </c>
      <c r="J8" s="55" t="s">
        <v>164</v>
      </c>
      <c r="K8" s="55" t="s">
        <v>165</v>
      </c>
      <c r="L8" s="55" t="s">
        <v>166</v>
      </c>
      <c r="M8" s="55" t="s">
        <v>167</v>
      </c>
      <c r="N8" s="55" t="s">
        <v>168</v>
      </c>
      <c r="O8" s="55" t="s">
        <v>169</v>
      </c>
      <c r="P8" s="55" t="s">
        <v>170</v>
      </c>
      <c r="Q8" s="56">
        <v>7</v>
      </c>
      <c r="R8" s="55" t="s">
        <v>40</v>
      </c>
      <c r="S8" s="55" t="s">
        <v>171</v>
      </c>
      <c r="T8" s="55" t="s">
        <v>172</v>
      </c>
      <c r="U8" s="56">
        <v>8249</v>
      </c>
      <c r="V8" s="56">
        <v>5530</v>
      </c>
      <c r="W8" s="55" t="s">
        <v>173</v>
      </c>
      <c r="X8" s="55" t="s">
        <v>40</v>
      </c>
      <c r="Y8" s="57" t="s">
        <v>174</v>
      </c>
      <c r="Z8" s="56">
        <v>60</v>
      </c>
      <c r="AA8" s="56" t="s">
        <v>40</v>
      </c>
      <c r="AB8" s="56" t="s">
        <v>40</v>
      </c>
      <c r="AC8" s="56" t="s">
        <v>40</v>
      </c>
      <c r="AD8" s="56" t="s">
        <v>40</v>
      </c>
      <c r="AE8" s="56">
        <v>60</v>
      </c>
      <c r="AF8" s="56">
        <v>55</v>
      </c>
      <c r="AG8" s="56">
        <v>26</v>
      </c>
      <c r="AH8" s="56">
        <v>81</v>
      </c>
      <c r="AI8" s="58">
        <v>102.3</v>
      </c>
      <c r="AJ8" s="58">
        <v>100.6</v>
      </c>
      <c r="AK8" s="58">
        <v>100.6</v>
      </c>
      <c r="AL8" s="58">
        <v>100.7</v>
      </c>
      <c r="AM8" s="58">
        <v>100.7</v>
      </c>
      <c r="AN8" s="58">
        <v>97.5</v>
      </c>
      <c r="AO8" s="58">
        <v>97.7</v>
      </c>
      <c r="AP8" s="58">
        <v>100.7</v>
      </c>
      <c r="AQ8" s="58">
        <v>103.6</v>
      </c>
      <c r="AR8" s="58">
        <v>101.9</v>
      </c>
      <c r="AS8" s="58">
        <v>103.5</v>
      </c>
      <c r="AT8" s="58">
        <v>69.5</v>
      </c>
      <c r="AU8" s="58">
        <v>72</v>
      </c>
      <c r="AV8" s="58">
        <v>71.599999999999994</v>
      </c>
      <c r="AW8" s="58">
        <v>75</v>
      </c>
      <c r="AX8" s="58">
        <v>75.099999999999994</v>
      </c>
      <c r="AY8" s="58">
        <v>77</v>
      </c>
      <c r="AZ8" s="58">
        <v>77.099999999999994</v>
      </c>
      <c r="BA8" s="58">
        <v>73.8</v>
      </c>
      <c r="BB8" s="58">
        <v>75.5</v>
      </c>
      <c r="BC8" s="58">
        <v>74.599999999999994</v>
      </c>
      <c r="BD8" s="58">
        <v>86.4</v>
      </c>
      <c r="BE8" s="59">
        <v>67.8</v>
      </c>
      <c r="BF8" s="59">
        <v>70.099999999999994</v>
      </c>
      <c r="BG8" s="59">
        <v>69.599999999999994</v>
      </c>
      <c r="BH8" s="59">
        <v>73.2</v>
      </c>
      <c r="BI8" s="59">
        <v>73.2</v>
      </c>
      <c r="BJ8" s="59">
        <v>73.2</v>
      </c>
      <c r="BK8" s="59">
        <v>73.2</v>
      </c>
      <c r="BL8" s="59">
        <v>69.900000000000006</v>
      </c>
      <c r="BM8" s="59">
        <v>71.599999999999994</v>
      </c>
      <c r="BN8" s="59">
        <v>70.8</v>
      </c>
      <c r="BO8" s="59">
        <v>83.7</v>
      </c>
      <c r="BP8" s="58">
        <v>72.900000000000006</v>
      </c>
      <c r="BQ8" s="58">
        <v>75.599999999999994</v>
      </c>
      <c r="BR8" s="58">
        <v>71.5</v>
      </c>
      <c r="BS8" s="58">
        <v>72.3</v>
      </c>
      <c r="BT8" s="58">
        <v>72.900000000000006</v>
      </c>
      <c r="BU8" s="58">
        <v>66.900000000000006</v>
      </c>
      <c r="BV8" s="58">
        <v>66.099999999999994</v>
      </c>
      <c r="BW8" s="58">
        <v>62.3</v>
      </c>
      <c r="BX8" s="58">
        <v>62.1</v>
      </c>
      <c r="BY8" s="58">
        <v>60.2</v>
      </c>
      <c r="BZ8" s="58">
        <v>66.8</v>
      </c>
      <c r="CA8" s="59">
        <v>18327</v>
      </c>
      <c r="CB8" s="59">
        <v>17754</v>
      </c>
      <c r="CC8" s="59">
        <v>18831</v>
      </c>
      <c r="CD8" s="59">
        <v>18241</v>
      </c>
      <c r="CE8" s="59">
        <v>22968</v>
      </c>
      <c r="CF8" s="59">
        <v>25711</v>
      </c>
      <c r="CG8" s="59">
        <v>26415</v>
      </c>
      <c r="CH8" s="59">
        <v>27227</v>
      </c>
      <c r="CI8" s="59">
        <v>28176</v>
      </c>
      <c r="CJ8" s="59">
        <v>29348</v>
      </c>
      <c r="CK8" s="58">
        <v>61837</v>
      </c>
      <c r="CL8" s="59">
        <v>8053</v>
      </c>
      <c r="CM8" s="59">
        <v>7968</v>
      </c>
      <c r="CN8" s="59">
        <v>8120</v>
      </c>
      <c r="CO8" s="59">
        <v>6601</v>
      </c>
      <c r="CP8" s="59">
        <v>8180</v>
      </c>
      <c r="CQ8" s="59">
        <v>9060</v>
      </c>
      <c r="CR8" s="59">
        <v>9135</v>
      </c>
      <c r="CS8" s="59">
        <v>9509</v>
      </c>
      <c r="CT8" s="59">
        <v>9548</v>
      </c>
      <c r="CU8" s="59">
        <v>9992</v>
      </c>
      <c r="CV8" s="58">
        <v>17600</v>
      </c>
      <c r="CW8" s="59">
        <v>83.6</v>
      </c>
      <c r="CX8" s="59">
        <v>85.6</v>
      </c>
      <c r="CY8" s="59">
        <v>91</v>
      </c>
      <c r="CZ8" s="59">
        <v>90.3</v>
      </c>
      <c r="DA8" s="59">
        <v>88</v>
      </c>
      <c r="DB8" s="59">
        <v>71.099999999999994</v>
      </c>
      <c r="DC8" s="59">
        <v>72</v>
      </c>
      <c r="DD8" s="59">
        <v>77.7</v>
      </c>
      <c r="DE8" s="59">
        <v>75.7</v>
      </c>
      <c r="DF8" s="59">
        <v>75.400000000000006</v>
      </c>
      <c r="DG8" s="59">
        <v>55.6</v>
      </c>
      <c r="DH8" s="59">
        <v>13.2</v>
      </c>
      <c r="DI8" s="59">
        <v>13.1</v>
      </c>
      <c r="DJ8" s="59">
        <v>13.2</v>
      </c>
      <c r="DK8" s="59">
        <v>13.5</v>
      </c>
      <c r="DL8" s="59">
        <v>15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53.8</v>
      </c>
      <c r="EE8" s="58">
        <v>58.7</v>
      </c>
      <c r="EF8" s="58">
        <v>59.8</v>
      </c>
      <c r="EG8" s="58">
        <v>57.2</v>
      </c>
      <c r="EH8" s="58">
        <v>20.8</v>
      </c>
      <c r="EI8" s="58">
        <v>56.1</v>
      </c>
      <c r="EJ8" s="58">
        <v>56.4</v>
      </c>
      <c r="EK8" s="58">
        <v>56.9</v>
      </c>
      <c r="EL8" s="58">
        <v>58.3</v>
      </c>
      <c r="EM8" s="58">
        <v>59.2</v>
      </c>
      <c r="EN8" s="58">
        <v>56.4</v>
      </c>
      <c r="EO8" s="58">
        <v>66.5</v>
      </c>
      <c r="EP8" s="58">
        <v>73.599999999999994</v>
      </c>
      <c r="EQ8" s="58">
        <v>77.900000000000006</v>
      </c>
      <c r="ER8" s="58">
        <v>64.599999999999994</v>
      </c>
      <c r="ES8" s="58">
        <v>51.4</v>
      </c>
      <c r="ET8" s="58">
        <v>73.2</v>
      </c>
      <c r="EU8" s="58">
        <v>73.400000000000006</v>
      </c>
      <c r="EV8" s="58">
        <v>72.5</v>
      </c>
      <c r="EW8" s="58">
        <v>72.3</v>
      </c>
      <c r="EX8" s="58">
        <v>72</v>
      </c>
      <c r="EY8" s="58">
        <v>70.7</v>
      </c>
      <c r="EZ8" s="59">
        <v>14993313</v>
      </c>
      <c r="FA8" s="59">
        <v>15138602</v>
      </c>
      <c r="FB8" s="59">
        <v>15974157</v>
      </c>
      <c r="FC8" s="59">
        <v>17666217</v>
      </c>
      <c r="FD8" s="59">
        <v>69557333</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2024-01-24T07:03:34Z</cp:lastPrinted>
  <dcterms:created xsi:type="dcterms:W3CDTF">2023-12-20T05:10:47Z</dcterms:created>
  <dcterms:modified xsi:type="dcterms:W3CDTF">2024-02-01T06:52:28Z</dcterms:modified>
  <cp:category/>
</cp:coreProperties>
</file>