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iuser\Desktop\"/>
    </mc:Choice>
  </mc:AlternateContent>
  <workbookProtection workbookAlgorithmName="SHA-512" workbookHashValue="uDpMb9jgnGMeJhmBonl03cAffgBEHnIoylMLH0qeHgPCX/P/n4JDJ0ndDB1+0feBG43syRCjRp/KcjyuVxVBZw==" workbookSaltValue="L8YevxWcEfkMX83cwYlUAw==" workbookSpinCount="100000" lockStructure="1"/>
  <bookViews>
    <workbookView xWindow="0" yWindow="0" windowWidth="28800" windowHeight="1230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FO78" i="4" l="1"/>
  <c r="FL54" i="4"/>
  <c r="FL32" i="4"/>
  <c r="BX78" i="4"/>
  <c r="BX54" i="4"/>
  <c r="BX32" i="4"/>
  <c r="MO78" i="4"/>
  <c r="MN54" i="4"/>
  <c r="MN32" i="4"/>
  <c r="JB78" i="4"/>
  <c r="IZ54" i="4"/>
  <c r="IZ32" i="4"/>
  <c r="C11" i="5"/>
  <c r="D11" i="5"/>
  <c r="E11" i="5"/>
  <c r="B11" i="5"/>
  <c r="GR54" i="4" l="1"/>
  <c r="GR32" i="4"/>
  <c r="DG78" i="4"/>
  <c r="DD54" i="4"/>
  <c r="DD32" i="4"/>
  <c r="P78" i="4"/>
  <c r="P54" i="4"/>
  <c r="P32" i="4"/>
  <c r="KG78" i="4"/>
  <c r="KF54" i="4"/>
  <c r="KF32" i="4"/>
  <c r="GT78" i="4"/>
  <c r="LZ78" i="4"/>
  <c r="LY54" i="4"/>
  <c r="IM78" i="4"/>
  <c r="IK54" i="4"/>
  <c r="IK32" i="4"/>
  <c r="EZ78" i="4"/>
  <c r="EW54" i="4"/>
  <c r="EW32" i="4"/>
  <c r="LY32" i="4"/>
  <c r="BI78" i="4"/>
  <c r="BI54" i="4"/>
  <c r="BI32" i="4"/>
  <c r="AT54" i="4"/>
  <c r="LK78" i="4"/>
  <c r="LJ54" i="4"/>
  <c r="LJ32" i="4"/>
  <c r="HX78" i="4"/>
  <c r="HV54" i="4"/>
  <c r="HV32" i="4"/>
  <c r="AT32" i="4"/>
  <c r="EK78" i="4"/>
  <c r="EH54" i="4"/>
  <c r="EH32" i="4"/>
  <c r="AT78" i="4"/>
  <c r="DV78" i="4"/>
  <c r="AE78" i="4"/>
  <c r="AE54" i="4"/>
  <c r="AE32" i="4"/>
  <c r="KV78" i="4"/>
  <c r="KU54" i="4"/>
  <c r="KU32" i="4"/>
  <c r="HI78" i="4"/>
  <c r="HG54" i="4"/>
  <c r="HG32" i="4"/>
  <c r="DS54" i="4"/>
  <c r="DS32" i="4"/>
</calcChain>
</file>

<file path=xl/sharedStrings.xml><?xml version="1.0" encoding="utf-8"?>
<sst xmlns="http://schemas.openxmlformats.org/spreadsheetml/2006/main" count="342" uniqueCount="197">
  <si>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</si>
  <si>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</si>
  <si>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</si>
  <si>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</si>
  <si>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</si>
  <si>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</si>
  <si>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</si>
  <si>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</si>
  <si>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</si>
  <si>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</si>
  <si>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</si>
  <si>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</si>
  <si>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</si>
  <si>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</si>
  <si>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</si>
  <si>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</si>
  <si>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</si>
  <si>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</si>
  <si>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</si>
  <si>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</si>
  <si>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</si>
  <si>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</si>
  <si>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</si>
  <si>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</si>
  <si>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</si>
  <si>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</si>
  <si>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</si>
  <si>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</si>
  <si>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</si>
  <si>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</si>
  <si>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</si>
  <si>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</si>
  <si>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</si>
  <si>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</si>
  <si>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</si>
  <si>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</si>
  <si>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</si>
  <si>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</si>
  <si>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</si>
  <si>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</si>
  <si>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</si>
  <si>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</si>
  <si>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</si>
  <si>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</si>
  <si>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</si>
  <si>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</si>
  <si>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</si>
  <si>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</si>
  <si>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</si>
  <si>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</si>
  <si>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</si>
  <si>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</si>
  <si>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</si>
  <si>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</si>
  <si>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</si>
  <si>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</si>
  <si>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</si>
  <si>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</si>
  <si>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</si>
  <si>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</si>
  <si>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</si>
  <si>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</si>
  <si>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</si>
  <si>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</si>
  <si>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</si>
  <si>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</si>
  <si>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</si>
  <si>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</si>
  <si>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</si>
  <si>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</si>
  <si>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</si>
  <si>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</si>
  <si>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</si>
  <si>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</si>
  <si>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</si>
  <si>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</si>
  <si>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</si>
  <si>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</si>
  <si>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</si>
  <si>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</si>
  <si>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</si>
  <si>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</si>
  <si>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</si>
  <si>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</si>
  <si>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</si>
  <si>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</si>
  <si>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</si>
  <si>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</si>
  <si>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</si>
  <si>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</si>
  <si>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</si>
  <si>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</si>
  <si>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</si>
  <si>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</si>
  <si>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</si>
  <si>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</si>
  <si>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</si>
  <si>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</si>
  <si>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</si>
  <si>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</si>
  <si>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</si>
  <si>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</si>
  <si>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</si>
  <si>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</si>
  <si>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</si>
  <si>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</si>
  <si>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</si>
  <si>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</si>
  <si>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</si>
  <si>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</si>
  <si>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</si>
  <si>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</si>
  <si>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</si>
  <si>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</si>
  <si>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</si>
  <si>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</si>
  <si>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</si>
  <si>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</si>
  <si>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</si>
  <si>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</si>
  <si>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</si>
  <si>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</si>
  <si>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</si>
  <si>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</si>
  <si>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</si>
  <si>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</si>
  <si>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</si>
  <si>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</si>
  <si>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</si>
  <si>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</si>
  <si>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</si>
  <si>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</si>
  <si>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</si>
  <si>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</si>
  <si>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</si>
  <si>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</si>
  <si>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</si>
  <si>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</si>
  <si>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</si>
  <si>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</si>
  <si>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</si>
  <si>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</si>
  <si>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</si>
  <si>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</si>
  <si>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</si>
  <si>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</si>
  <si>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</si>
  <si>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</si>
  <si>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</si>
  <si>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</si>
  <si>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</si>
  <si>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</si>
  <si>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</si>
  <si>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</si>
  <si>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</si>
  <si>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</si>
  <si>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</si>
  <si>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</si>
  <si>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</si>
  <si>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</si>
  <si>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</si>
  <si>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</si>
  <si>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</si>
  <si>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</si>
  <si>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</si>
  <si>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</si>
  <si>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</si>
  <si>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</si>
  <si>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</si>
  <si>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</si>
  <si>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</si>
  <si>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</si>
  <si>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</si>
  <si>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</si>
  <si>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</si>
  <si>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</si>
  <si>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世羅中央病院企業団</t>
  </si>
  <si>
    <t>公立世羅中央病院</t>
  </si>
  <si>
    <t>条例全部</t>
  </si>
  <si>
    <t>病院事業</t>
  </si>
  <si>
    <t>一般病院</t>
  </si>
  <si>
    <t>100床以上～200床未満</t>
  </si>
  <si>
    <t>その他</t>
  </si>
  <si>
    <t>直営</t>
  </si>
  <si>
    <t>ド 訓</t>
  </si>
  <si>
    <t>救 臨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</si>
  <si>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</si>
  <si>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</si>
  <si>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</si>
  <si>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</si>
  <si>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</si>
  <si>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</si>
  <si>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</si>
  <si>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広島県の中央部に位置し、医療資源の少ない中山間地域であり、高齢化率も42.3%となっています。唯一の病院として、救急告知病院として24時間、年中無休で救急医療を担っています。一次医療圏の中核的基幹病院として、新型コロナウイルス感染症等の対応、緊急受入体制も整備し対応しています。地域の保健・医療・福祉を推進しています。医療･介護を必要とする高齢患者の増加の対策として、地域包括ケアシステムを構築し、シームレスなサービスを提供する必要があると考え、訪問看護、訪問リハビリ、訪問診療を充実させてていきます。</t>
    <rPh sb="228" eb="230">
      <t>ホウモン</t>
    </rPh>
    <phoneticPr fontId="5"/>
  </si>
  <si>
    <t>ｺﾛﾅ禍で経常収支比率は、令和1年度、令和2年度と減少していたが、休床補償と地域包括ｹｱ病床に転換し令和3年度は100.0％、令和4年度も100.1％となり経営が改善した。患者数の減少の影響はありますが医業収支比率が83.0%と少し回復した。入院･外来ともに１人１日当たり収益は類似団体より低い状況である。職員給与費対医業収益比率は、前年度より減少したものの平均値より高い状況となっている。材料費対医業収益比率は減少しており平均値より低い状況である。</t>
    <rPh sb="33" eb="35">
      <t>キュウショウ</t>
    </rPh>
    <rPh sb="35" eb="37">
      <t>ホショウ</t>
    </rPh>
    <rPh sb="63" eb="65">
      <t>レイワ</t>
    </rPh>
    <rPh sb="66" eb="68">
      <t>ネンド</t>
    </rPh>
    <rPh sb="114" eb="115">
      <t>スコ</t>
    </rPh>
    <rPh sb="116" eb="118">
      <t>カイフク</t>
    </rPh>
    <rPh sb="147" eb="149">
      <t>ジョウキョウ</t>
    </rPh>
    <rPh sb="167" eb="170">
      <t>ゼンネンド</t>
    </rPh>
    <rPh sb="172" eb="174">
      <t>ゲンショウ</t>
    </rPh>
    <rPh sb="179" eb="182">
      <t>ヘイキンチ</t>
    </rPh>
    <rPh sb="184" eb="185">
      <t>タカ</t>
    </rPh>
    <rPh sb="186" eb="188">
      <t>ジョウキョウ</t>
    </rPh>
    <rPh sb="206" eb="208">
      <t>ゲンショウ</t>
    </rPh>
    <rPh sb="212" eb="215">
      <t>ヘイキンチ</t>
    </rPh>
    <rPh sb="217" eb="218">
      <t>ヒク</t>
    </rPh>
    <rPh sb="219" eb="221">
      <t>ジョウキョウ</t>
    </rPh>
    <phoneticPr fontId="5"/>
  </si>
  <si>
    <t>厳しい経営状況が続いているが、持続可能な病院経営を確保するために、これからも医師、看護師等の医療従事者の安定的な確保と安心、安全な医療が提供できるように質の向上に努める。経営の健全化を図り、今後も切れ目のない地域医療提供体制、また収益増に取組んで参ります。</t>
    <rPh sb="0" eb="1">
      <t>キビ</t>
    </rPh>
    <rPh sb="15" eb="19">
      <t>ジゾクカノウ</t>
    </rPh>
    <rPh sb="20" eb="22">
      <t>ビョウイン</t>
    </rPh>
    <rPh sb="22" eb="24">
      <t>ケイエイ</t>
    </rPh>
    <rPh sb="25" eb="27">
      <t>カクホ</t>
    </rPh>
    <rPh sb="38" eb="40">
      <t>イシ</t>
    </rPh>
    <rPh sb="41" eb="44">
      <t>カンゴシ</t>
    </rPh>
    <rPh sb="44" eb="45">
      <t>トウ</t>
    </rPh>
    <rPh sb="46" eb="51">
      <t>イリョウジュウジシャ</t>
    </rPh>
    <rPh sb="52" eb="55">
      <t>アンテイテキ</t>
    </rPh>
    <rPh sb="56" eb="58">
      <t>カクホ</t>
    </rPh>
    <rPh sb="59" eb="61">
      <t>アンシン</t>
    </rPh>
    <rPh sb="62" eb="64">
      <t>アンゼン</t>
    </rPh>
    <rPh sb="65" eb="67">
      <t>イリョウ</t>
    </rPh>
    <rPh sb="68" eb="70">
      <t>テイキョウ</t>
    </rPh>
    <rPh sb="76" eb="77">
      <t>シツ</t>
    </rPh>
    <rPh sb="78" eb="80">
      <t>コウジョウ</t>
    </rPh>
    <rPh sb="81" eb="82">
      <t>ツト</t>
    </rPh>
    <rPh sb="85" eb="87">
      <t>ケイエイ</t>
    </rPh>
    <rPh sb="88" eb="91">
      <t>ケンゼンカ</t>
    </rPh>
    <rPh sb="92" eb="93">
      <t>ハカ</t>
    </rPh>
    <rPh sb="95" eb="97">
      <t>コンゴ</t>
    </rPh>
    <rPh sb="98" eb="99">
      <t>キ</t>
    </rPh>
    <rPh sb="100" eb="101">
      <t>メ</t>
    </rPh>
    <rPh sb="104" eb="106">
      <t>チイキ</t>
    </rPh>
    <rPh sb="106" eb="108">
      <t>イリョウ</t>
    </rPh>
    <rPh sb="108" eb="110">
      <t>テイキョウ</t>
    </rPh>
    <rPh sb="110" eb="112">
      <t>タイセイ</t>
    </rPh>
    <rPh sb="115" eb="117">
      <t>シュウエキ</t>
    </rPh>
    <rPh sb="117" eb="118">
      <t>ゾウ</t>
    </rPh>
    <rPh sb="119" eb="121">
      <t>トリク</t>
    </rPh>
    <rPh sb="123" eb="124">
      <t>マイ</t>
    </rPh>
    <phoneticPr fontId="5"/>
  </si>
  <si>
    <t>令和4年度は医師住宅用土地取得、電気室防水扉設置工事等を行ったが、有形固定資産減価償却率は上がってきており、平均値より高く老朽化が進みつつある。今後も建物、医療器機や備品等の更新を計画的に進めてていく。１床当たりの有形固定資産は少しずつ上昇しているが、類似病院の平均を上回っており、改善できていると考える。</t>
    <rPh sb="54" eb="56">
      <t>ヘイキン</t>
    </rPh>
    <rPh sb="56" eb="57">
      <t>チ</t>
    </rPh>
    <rPh sb="59" eb="60">
      <t>タカ</t>
    </rPh>
    <rPh sb="61" eb="64">
      <t>ロウキュウカ</t>
    </rPh>
    <rPh sb="65" eb="66">
      <t>スス</t>
    </rPh>
    <rPh sb="75" eb="77">
      <t>タテモノ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</si>
</sst>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99.4</c:v>
                </c:pt>
                <c:pt idx="1">
                  <c:v>97.9</c:v>
                </c:pt>
                <c:pt idx="2">
                  <c:v>94.1</c:v>
                </c:pt>
                <c:pt idx="3">
                  <c:v>89</c:v>
                </c:pt>
                <c:pt idx="4">
                  <c:v>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7-4C84-B82E-F74530D8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70.400000000000006</c:v>
                </c:pt>
                <c:pt idx="2">
                  <c:v>65.8</c:v>
                </c:pt>
                <c:pt idx="3">
                  <c:v>65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7-4C84-B82E-F74530D8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85.5</c:v>
                </c:pt>
                <c:pt idx="1">
                  <c:v>84.5</c:v>
                </c:pt>
                <c:pt idx="2">
                  <c:v>81.3</c:v>
                </c:pt>
                <c:pt idx="3">
                  <c:v>76.8</c:v>
                </c:pt>
                <c:pt idx="4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2-47FA-A4A5-633571D70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80.599999999999994</c:v>
                </c:pt>
                <c:pt idx="2">
                  <c:v>77.099999999999994</c:v>
                </c:pt>
                <c:pt idx="3">
                  <c:v>78.599999999999994</c:v>
                </c:pt>
                <c:pt idx="4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2-47FA-A4A5-633571D70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90.6</c:v>
                </c:pt>
                <c:pt idx="1">
                  <c:v>88.8</c:v>
                </c:pt>
                <c:pt idx="2">
                  <c:v>85.3</c:v>
                </c:pt>
                <c:pt idx="3">
                  <c:v>81.400000000000006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6-4CF4-A7D8-9B2855A9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84.3</c:v>
                </c:pt>
                <c:pt idx="2">
                  <c:v>80.7</c:v>
                </c:pt>
                <c:pt idx="3">
                  <c:v>82.2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6-4CF4-A7D8-9B2855A9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98.1</c:v>
                </c:pt>
                <c:pt idx="2">
                  <c:v>97.4</c:v>
                </c:pt>
                <c:pt idx="3">
                  <c:v>100</c:v>
                </c:pt>
                <c:pt idx="4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C-466F-B38B-D43E195C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96.9</c:v>
                </c:pt>
                <c:pt idx="2">
                  <c:v>100.6</c:v>
                </c:pt>
                <c:pt idx="3">
                  <c:v>105.9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C-466F-B38B-D43E195C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60.2</c:v>
                </c:pt>
                <c:pt idx="1">
                  <c:v>61.7</c:v>
                </c:pt>
                <c:pt idx="2">
                  <c:v>60.7</c:v>
                </c:pt>
                <c:pt idx="3">
                  <c:v>62.5</c:v>
                </c:pt>
                <c:pt idx="4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E-4566-8F58-2DF212A83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54.6</c:v>
                </c:pt>
                <c:pt idx="2">
                  <c:v>56.9</c:v>
                </c:pt>
                <c:pt idx="3">
                  <c:v>58.1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E-4566-8F58-2DF212A83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73.3</c:v>
                </c:pt>
                <c:pt idx="2">
                  <c:v>64.099999999999994</c:v>
                </c:pt>
                <c:pt idx="3">
                  <c:v>67.3</c:v>
                </c:pt>
                <c:pt idx="4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A-4B07-A0D7-63846510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71.7</c:v>
                </c:pt>
                <c:pt idx="2">
                  <c:v>72.900000000000006</c:v>
                </c:pt>
                <c:pt idx="3">
                  <c:v>73.900000000000006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A-4B07-A0D7-63846510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43968619</c:v>
                </c:pt>
                <c:pt idx="1">
                  <c:v>44294394</c:v>
                </c:pt>
                <c:pt idx="2">
                  <c:v>44611652</c:v>
                </c:pt>
                <c:pt idx="3">
                  <c:v>44984052</c:v>
                </c:pt>
                <c:pt idx="4">
                  <c:v>45143529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B-4931-8628-5EB77F7F7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40683727</c:v>
                </c:pt>
                <c:pt idx="1">
                  <c:v>41891213</c:v>
                </c:pt>
                <c:pt idx="2">
                  <c:v>42806727</c:v>
                </c:pt>
                <c:pt idx="3">
                  <c:v>43530781</c:v>
                </c:pt>
                <c:pt idx="4">
                  <c:v>44196357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B-4931-8628-5EB77F7F7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18.5</c:v>
                </c:pt>
                <c:pt idx="1">
                  <c:v>16.600000000000001</c:v>
                </c:pt>
                <c:pt idx="2">
                  <c:v>16.2</c:v>
                </c:pt>
                <c:pt idx="3">
                  <c:v>14.5</c:v>
                </c:pt>
                <c:pt idx="4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8-4BD4-9E2A-3CBF739FF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17.5</c:v>
                </c:pt>
                <c:pt idx="2">
                  <c:v>17.5</c:v>
                </c:pt>
                <c:pt idx="3">
                  <c:v>17.3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8-4BD4-9E2A-3CBF739FF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57.8</c:v>
                </c:pt>
                <c:pt idx="2">
                  <c:v>67.599999999999994</c:v>
                </c:pt>
                <c:pt idx="3">
                  <c:v>73</c:v>
                </c:pt>
                <c:pt idx="4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D-4D19-B4BC-5B6D02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63.3</c:v>
                </c:pt>
                <c:pt idx="2">
                  <c:v>68.5</c:v>
                </c:pt>
                <c:pt idx="3">
                  <c:v>67.099999999999994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D-4D19-B4BC-5B6D02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7398</c:v>
                </c:pt>
                <c:pt idx="1">
                  <c:v>7205</c:v>
                </c:pt>
                <c:pt idx="2">
                  <c:v>7317</c:v>
                </c:pt>
                <c:pt idx="3">
                  <c:v>6994</c:v>
                </c:pt>
                <c:pt idx="4">
                  <c:v>7730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E-4E68-A5C0-D1DF081B2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10244</c:v>
                </c:pt>
                <c:pt idx="1">
                  <c:v>10602</c:v>
                </c:pt>
                <c:pt idx="2">
                  <c:v>11234</c:v>
                </c:pt>
                <c:pt idx="3">
                  <c:v>11512</c:v>
                </c:pt>
                <c:pt idx="4">
                  <c:v>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E-4E68-A5C0-D1DF081B2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31541</c:v>
                </c:pt>
                <c:pt idx="1">
                  <c:v>31285</c:v>
                </c:pt>
                <c:pt idx="2">
                  <c:v>32434</c:v>
                </c:pt>
                <c:pt idx="3">
                  <c:v>32321</c:v>
                </c:pt>
                <c:pt idx="4">
                  <c:v>34822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8-4BB0-A682-68D39EE0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34924</c:v>
                </c:pt>
                <c:pt idx="1">
                  <c:v>35788</c:v>
                </c:pt>
                <c:pt idx="2">
                  <c:v>37855</c:v>
                </c:pt>
                <c:pt idx="3">
                  <c:v>39289</c:v>
                </c:pt>
                <c:pt idx="4">
                  <c:v>40846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8-4BB0-A682-68D39EE0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2.6</c:v>
                </c:pt>
                <c:pt idx="1">
                  <c:v>3.9</c:v>
                </c:pt>
                <c:pt idx="2">
                  <c:v>7</c:v>
                </c:pt>
                <c:pt idx="3">
                  <c:v>7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4-4AA6-85F7-E93AF6BBD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120.5</c:v>
                </c:pt>
                <c:pt idx="2">
                  <c:v>124.2</c:v>
                </c:pt>
                <c:pt idx="3">
                  <c:v>121.6</c:v>
                </c:pt>
                <c:pt idx="4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4-4AA6-85F7-E93AF6BBD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DO46" zoomScaleNormal="10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広島県世羅中央病院企業団　公立世羅中央病院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100床以上～200床未満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その他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135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>
        <f>データ!AA6</f>
        <v>20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15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19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155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1" t="str">
        <f>データ!U6</f>
        <v>-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15154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135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>
        <f>データ!AG6</f>
        <v>20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155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70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193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100.1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98.1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97.4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100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100.1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90.6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88.8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85.3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81.400000000000006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83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85.5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84.5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81.3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76.8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78.400000000000006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99.4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97.9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94.1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89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88.8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97.2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96.9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100.6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105.9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104.3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84.3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80.7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82.2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81.7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80.400000000000006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80.599999999999994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77.099999999999994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78.599999999999994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78.099999999999994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70.099999999999994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70.400000000000006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65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63.3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194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196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31541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31285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32434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32321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34822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7398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7205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7317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6994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7730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54.8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57.8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67.599999999999994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73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71.2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18.5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16.600000000000001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16.2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14.5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14.3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34924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35788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37855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39289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40846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10244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10602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11234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11512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11831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63.7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63.3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68.5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67.099999999999994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66.900000000000006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17.7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17.5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17.5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17.3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17.899999999999999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195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2.6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3.9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7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7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6.4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60.2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61.7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60.7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62.5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64.7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71.099999999999994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73.3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64.099999999999994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67.3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71.3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43968619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44294394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44611652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44984052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45143529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117.1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120.5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124.2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121.6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118.9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54.1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54.6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56.9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58.1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59.4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71.400000000000006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71.7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72.900000000000006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73.900000000000006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74.3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40683727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41891213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42806727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43530781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44196357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15">
      <c r="B85" s="146" t="s">
        <v>88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97</v>
      </c>
      <c r="K89" s="31" t="s">
        <v>90</v>
      </c>
      <c r="L89" s="31" t="s">
        <v>98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ALKg0RL4gXl0kG8YNMFWxGZthX6XqftprNdTV9EGxIEqdlXOj2qHWiM8JgO/uaYPKLod12Ooer+wvX40Oh+AXA==" saltValue="O0jtIq0FdG7bScB9UqKMQ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8" scale="7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110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111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112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113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114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115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116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117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118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119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120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121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122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123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15">
      <c r="A5" s="35" t="s">
        <v>124</v>
      </c>
      <c r="B5" s="48"/>
      <c r="C5" s="48"/>
      <c r="D5" s="48"/>
      <c r="E5" s="48"/>
      <c r="F5" s="48"/>
      <c r="G5" s="48"/>
      <c r="H5" s="49" t="s">
        <v>125</v>
      </c>
      <c r="I5" s="49" t="s">
        <v>126</v>
      </c>
      <c r="J5" s="49" t="s">
        <v>127</v>
      </c>
      <c r="K5" s="49" t="s">
        <v>1</v>
      </c>
      <c r="L5" s="49" t="s">
        <v>2</v>
      </c>
      <c r="M5" s="49" t="s">
        <v>3</v>
      </c>
      <c r="N5" s="49" t="s">
        <v>128</v>
      </c>
      <c r="O5" s="49" t="s">
        <v>5</v>
      </c>
      <c r="P5" s="49" t="s">
        <v>129</v>
      </c>
      <c r="Q5" s="49" t="s">
        <v>130</v>
      </c>
      <c r="R5" s="49" t="s">
        <v>131</v>
      </c>
      <c r="S5" s="49" t="s">
        <v>132</v>
      </c>
      <c r="T5" s="49" t="s">
        <v>133</v>
      </c>
      <c r="U5" s="49" t="s">
        <v>134</v>
      </c>
      <c r="V5" s="49" t="s">
        <v>135</v>
      </c>
      <c r="W5" s="49" t="s">
        <v>136</v>
      </c>
      <c r="X5" s="49" t="s">
        <v>137</v>
      </c>
      <c r="Y5" s="49" t="s">
        <v>138</v>
      </c>
      <c r="Z5" s="49" t="s">
        <v>139</v>
      </c>
      <c r="AA5" s="49" t="s">
        <v>140</v>
      </c>
      <c r="AB5" s="49" t="s">
        <v>141</v>
      </c>
      <c r="AC5" s="49" t="s">
        <v>142</v>
      </c>
      <c r="AD5" s="49" t="s">
        <v>143</v>
      </c>
      <c r="AE5" s="49" t="s">
        <v>144</v>
      </c>
      <c r="AF5" s="49" t="s">
        <v>145</v>
      </c>
      <c r="AG5" s="49" t="s">
        <v>146</v>
      </c>
      <c r="AH5" s="49" t="s">
        <v>147</v>
      </c>
      <c r="AI5" s="49" t="s">
        <v>148</v>
      </c>
      <c r="AJ5" s="49" t="s">
        <v>149</v>
      </c>
      <c r="AK5" s="49" t="s">
        <v>150</v>
      </c>
      <c r="AL5" s="49" t="s">
        <v>151</v>
      </c>
      <c r="AM5" s="49" t="s">
        <v>152</v>
      </c>
      <c r="AN5" s="49" t="s">
        <v>153</v>
      </c>
      <c r="AO5" s="49" t="s">
        <v>154</v>
      </c>
      <c r="AP5" s="49" t="s">
        <v>155</v>
      </c>
      <c r="AQ5" s="49" t="s">
        <v>156</v>
      </c>
      <c r="AR5" s="49" t="s">
        <v>157</v>
      </c>
      <c r="AS5" s="49" t="s">
        <v>158</v>
      </c>
      <c r="AT5" s="49" t="s">
        <v>148</v>
      </c>
      <c r="AU5" s="49" t="s">
        <v>159</v>
      </c>
      <c r="AV5" s="49" t="s">
        <v>160</v>
      </c>
      <c r="AW5" s="49" t="s">
        <v>161</v>
      </c>
      <c r="AX5" s="49" t="s">
        <v>162</v>
      </c>
      <c r="AY5" s="49" t="s">
        <v>153</v>
      </c>
      <c r="AZ5" s="49" t="s">
        <v>154</v>
      </c>
      <c r="BA5" s="49" t="s">
        <v>155</v>
      </c>
      <c r="BB5" s="49" t="s">
        <v>156</v>
      </c>
      <c r="BC5" s="49" t="s">
        <v>157</v>
      </c>
      <c r="BD5" s="49" t="s">
        <v>158</v>
      </c>
      <c r="BE5" s="49" t="s">
        <v>163</v>
      </c>
      <c r="BF5" s="49" t="s">
        <v>164</v>
      </c>
      <c r="BG5" s="49" t="s">
        <v>160</v>
      </c>
      <c r="BH5" s="49" t="s">
        <v>165</v>
      </c>
      <c r="BI5" s="49" t="s">
        <v>162</v>
      </c>
      <c r="BJ5" s="49" t="s">
        <v>153</v>
      </c>
      <c r="BK5" s="49" t="s">
        <v>154</v>
      </c>
      <c r="BL5" s="49" t="s">
        <v>155</v>
      </c>
      <c r="BM5" s="49" t="s">
        <v>156</v>
      </c>
      <c r="BN5" s="49" t="s">
        <v>157</v>
      </c>
      <c r="BO5" s="49" t="s">
        <v>158</v>
      </c>
      <c r="BP5" s="49" t="s">
        <v>163</v>
      </c>
      <c r="BQ5" s="49" t="s">
        <v>149</v>
      </c>
      <c r="BR5" s="49" t="s">
        <v>160</v>
      </c>
      <c r="BS5" s="49" t="s">
        <v>151</v>
      </c>
      <c r="BT5" s="49" t="s">
        <v>162</v>
      </c>
      <c r="BU5" s="49" t="s">
        <v>153</v>
      </c>
      <c r="BV5" s="49" t="s">
        <v>154</v>
      </c>
      <c r="BW5" s="49" t="s">
        <v>155</v>
      </c>
      <c r="BX5" s="49" t="s">
        <v>156</v>
      </c>
      <c r="BY5" s="49" t="s">
        <v>157</v>
      </c>
      <c r="BZ5" s="49" t="s">
        <v>158</v>
      </c>
      <c r="CA5" s="49" t="s">
        <v>148</v>
      </c>
      <c r="CB5" s="49" t="s">
        <v>159</v>
      </c>
      <c r="CC5" s="49" t="s">
        <v>166</v>
      </c>
      <c r="CD5" s="49" t="s">
        <v>161</v>
      </c>
      <c r="CE5" s="49" t="s">
        <v>162</v>
      </c>
      <c r="CF5" s="49" t="s">
        <v>153</v>
      </c>
      <c r="CG5" s="49" t="s">
        <v>154</v>
      </c>
      <c r="CH5" s="49" t="s">
        <v>155</v>
      </c>
      <c r="CI5" s="49" t="s">
        <v>156</v>
      </c>
      <c r="CJ5" s="49" t="s">
        <v>157</v>
      </c>
      <c r="CK5" s="49" t="s">
        <v>158</v>
      </c>
      <c r="CL5" s="49" t="s">
        <v>148</v>
      </c>
      <c r="CM5" s="49" t="s">
        <v>164</v>
      </c>
      <c r="CN5" s="49" t="s">
        <v>150</v>
      </c>
      <c r="CO5" s="49" t="s">
        <v>161</v>
      </c>
      <c r="CP5" s="49" t="s">
        <v>152</v>
      </c>
      <c r="CQ5" s="49" t="s">
        <v>153</v>
      </c>
      <c r="CR5" s="49" t="s">
        <v>154</v>
      </c>
      <c r="CS5" s="49" t="s">
        <v>155</v>
      </c>
      <c r="CT5" s="49" t="s">
        <v>156</v>
      </c>
      <c r="CU5" s="49" t="s">
        <v>157</v>
      </c>
      <c r="CV5" s="49" t="s">
        <v>158</v>
      </c>
      <c r="CW5" s="49" t="s">
        <v>148</v>
      </c>
      <c r="CX5" s="49" t="s">
        <v>149</v>
      </c>
      <c r="CY5" s="49" t="s">
        <v>167</v>
      </c>
      <c r="CZ5" s="49" t="s">
        <v>165</v>
      </c>
      <c r="DA5" s="49" t="s">
        <v>162</v>
      </c>
      <c r="DB5" s="49" t="s">
        <v>153</v>
      </c>
      <c r="DC5" s="49" t="s">
        <v>154</v>
      </c>
      <c r="DD5" s="49" t="s">
        <v>155</v>
      </c>
      <c r="DE5" s="49" t="s">
        <v>156</v>
      </c>
      <c r="DF5" s="49" t="s">
        <v>157</v>
      </c>
      <c r="DG5" s="49" t="s">
        <v>158</v>
      </c>
      <c r="DH5" s="49" t="s">
        <v>148</v>
      </c>
      <c r="DI5" s="49" t="s">
        <v>149</v>
      </c>
      <c r="DJ5" s="49" t="s">
        <v>160</v>
      </c>
      <c r="DK5" s="49" t="s">
        <v>168</v>
      </c>
      <c r="DL5" s="49" t="s">
        <v>169</v>
      </c>
      <c r="DM5" s="49" t="s">
        <v>153</v>
      </c>
      <c r="DN5" s="49" t="s">
        <v>154</v>
      </c>
      <c r="DO5" s="49" t="s">
        <v>155</v>
      </c>
      <c r="DP5" s="49" t="s">
        <v>156</v>
      </c>
      <c r="DQ5" s="49" t="s">
        <v>157</v>
      </c>
      <c r="DR5" s="49" t="s">
        <v>158</v>
      </c>
      <c r="DS5" s="49" t="s">
        <v>170</v>
      </c>
      <c r="DT5" s="49" t="s">
        <v>149</v>
      </c>
      <c r="DU5" s="49" t="s">
        <v>160</v>
      </c>
      <c r="DV5" s="49" t="s">
        <v>165</v>
      </c>
      <c r="DW5" s="49" t="s">
        <v>162</v>
      </c>
      <c r="DX5" s="49" t="s">
        <v>153</v>
      </c>
      <c r="DY5" s="49" t="s">
        <v>154</v>
      </c>
      <c r="DZ5" s="49" t="s">
        <v>155</v>
      </c>
      <c r="EA5" s="49" t="s">
        <v>156</v>
      </c>
      <c r="EB5" s="49" t="s">
        <v>157</v>
      </c>
      <c r="EC5" s="49" t="s">
        <v>158</v>
      </c>
      <c r="ED5" s="49" t="s">
        <v>148</v>
      </c>
      <c r="EE5" s="49" t="s">
        <v>149</v>
      </c>
      <c r="EF5" s="49" t="s">
        <v>160</v>
      </c>
      <c r="EG5" s="49" t="s">
        <v>168</v>
      </c>
      <c r="EH5" s="49" t="s">
        <v>162</v>
      </c>
      <c r="EI5" s="49" t="s">
        <v>153</v>
      </c>
      <c r="EJ5" s="49" t="s">
        <v>154</v>
      </c>
      <c r="EK5" s="49" t="s">
        <v>155</v>
      </c>
      <c r="EL5" s="49" t="s">
        <v>156</v>
      </c>
      <c r="EM5" s="49" t="s">
        <v>157</v>
      </c>
      <c r="EN5" s="49" t="s">
        <v>158</v>
      </c>
      <c r="EO5" s="49" t="s">
        <v>171</v>
      </c>
      <c r="EP5" s="49" t="s">
        <v>149</v>
      </c>
      <c r="EQ5" s="49" t="s">
        <v>166</v>
      </c>
      <c r="ER5" s="49" t="s">
        <v>151</v>
      </c>
      <c r="ES5" s="49" t="s">
        <v>169</v>
      </c>
      <c r="ET5" s="49" t="s">
        <v>153</v>
      </c>
      <c r="EU5" s="49" t="s">
        <v>154</v>
      </c>
      <c r="EV5" s="49" t="s">
        <v>155</v>
      </c>
      <c r="EW5" s="49" t="s">
        <v>156</v>
      </c>
      <c r="EX5" s="49" t="s">
        <v>157</v>
      </c>
      <c r="EY5" s="49" t="s">
        <v>172</v>
      </c>
      <c r="EZ5" s="49" t="s">
        <v>170</v>
      </c>
      <c r="FA5" s="49" t="s">
        <v>149</v>
      </c>
      <c r="FB5" s="49" t="s">
        <v>160</v>
      </c>
      <c r="FC5" s="49" t="s">
        <v>161</v>
      </c>
      <c r="FD5" s="49" t="s">
        <v>162</v>
      </c>
      <c r="FE5" s="49" t="s">
        <v>153</v>
      </c>
      <c r="FF5" s="49" t="s">
        <v>154</v>
      </c>
      <c r="FG5" s="49" t="s">
        <v>155</v>
      </c>
      <c r="FH5" s="49" t="s">
        <v>156</v>
      </c>
      <c r="FI5" s="49" t="s">
        <v>157</v>
      </c>
      <c r="FJ5" s="49" t="s">
        <v>158</v>
      </c>
    </row>
    <row r="6" spans="1:166" s="54" customFormat="1" x14ac:dyDescent="0.15">
      <c r="A6" s="35" t="s">
        <v>173</v>
      </c>
      <c r="B6" s="50">
        <f>B8</f>
        <v>2022</v>
      </c>
      <c r="C6" s="50">
        <f t="shared" ref="C6:M6" si="2">C8</f>
        <v>348210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2" t="str">
        <f>IF(H8&lt;&gt;I8,H8,"")&amp;IF(I8&lt;&gt;J8,I8,"")&amp;"　"&amp;J8</f>
        <v>広島県世羅中央病院企業団　公立世羅中央病院</v>
      </c>
      <c r="I6" s="153"/>
      <c r="J6" s="154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その他</v>
      </c>
      <c r="P6" s="50" t="str">
        <f>P8</f>
        <v>直営</v>
      </c>
      <c r="Q6" s="51">
        <f t="shared" ref="Q6:AH6" si="3">Q8</f>
        <v>19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臨 輪</v>
      </c>
      <c r="U6" s="51" t="str">
        <f>U8</f>
        <v>-</v>
      </c>
      <c r="V6" s="51">
        <f>V8</f>
        <v>15154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１０：１</v>
      </c>
      <c r="Z6" s="51">
        <f t="shared" si="3"/>
        <v>135</v>
      </c>
      <c r="AA6" s="51">
        <f t="shared" si="3"/>
        <v>20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155</v>
      </c>
      <c r="AF6" s="51">
        <f t="shared" si="3"/>
        <v>135</v>
      </c>
      <c r="AG6" s="51">
        <f t="shared" si="3"/>
        <v>20</v>
      </c>
      <c r="AH6" s="51">
        <f t="shared" si="3"/>
        <v>155</v>
      </c>
      <c r="AI6" s="52">
        <f>IF(AI8="-",NA(),AI8)</f>
        <v>100.1</v>
      </c>
      <c r="AJ6" s="52">
        <f t="shared" ref="AJ6:AR6" si="5">IF(AJ8="-",NA(),AJ8)</f>
        <v>98.1</v>
      </c>
      <c r="AK6" s="52">
        <f t="shared" si="5"/>
        <v>97.4</v>
      </c>
      <c r="AL6" s="52">
        <f t="shared" si="5"/>
        <v>100</v>
      </c>
      <c r="AM6" s="52">
        <f t="shared" si="5"/>
        <v>100.1</v>
      </c>
      <c r="AN6" s="52">
        <f t="shared" si="5"/>
        <v>97.2</v>
      </c>
      <c r="AO6" s="52">
        <f t="shared" si="5"/>
        <v>96.9</v>
      </c>
      <c r="AP6" s="52">
        <f t="shared" si="5"/>
        <v>100.6</v>
      </c>
      <c r="AQ6" s="52">
        <f t="shared" si="5"/>
        <v>105.9</v>
      </c>
      <c r="AR6" s="52">
        <f t="shared" si="5"/>
        <v>104.3</v>
      </c>
      <c r="AS6" s="52" t="str">
        <f>IF(AS8="-","【-】","【"&amp;SUBSTITUTE(TEXT(AS8,"#,##0.0"),"-","△")&amp;"】")</f>
        <v>【103.5】</v>
      </c>
      <c r="AT6" s="52">
        <f>IF(AT8="-",NA(),AT8)</f>
        <v>90.6</v>
      </c>
      <c r="AU6" s="52">
        <f t="shared" ref="AU6:BC6" si="6">IF(AU8="-",NA(),AU8)</f>
        <v>88.8</v>
      </c>
      <c r="AV6" s="52">
        <f t="shared" si="6"/>
        <v>85.3</v>
      </c>
      <c r="AW6" s="52">
        <f t="shared" si="6"/>
        <v>81.400000000000006</v>
      </c>
      <c r="AX6" s="52">
        <f t="shared" si="6"/>
        <v>83</v>
      </c>
      <c r="AY6" s="52">
        <f t="shared" si="6"/>
        <v>84</v>
      </c>
      <c r="AZ6" s="52">
        <f t="shared" si="6"/>
        <v>84.3</v>
      </c>
      <c r="BA6" s="52">
        <f t="shared" si="6"/>
        <v>80.7</v>
      </c>
      <c r="BB6" s="52">
        <f t="shared" si="6"/>
        <v>82.2</v>
      </c>
      <c r="BC6" s="52">
        <f t="shared" si="6"/>
        <v>81.7</v>
      </c>
      <c r="BD6" s="52" t="str">
        <f>IF(BD8="-","【-】","【"&amp;SUBSTITUTE(TEXT(BD8,"#,##0.0"),"-","△")&amp;"】")</f>
        <v>【86.4】</v>
      </c>
      <c r="BE6" s="52">
        <f>IF(BE8="-",NA(),BE8)</f>
        <v>85.5</v>
      </c>
      <c r="BF6" s="52">
        <f t="shared" ref="BF6:BN6" si="7">IF(BF8="-",NA(),BF8)</f>
        <v>84.5</v>
      </c>
      <c r="BG6" s="52">
        <f t="shared" si="7"/>
        <v>81.3</v>
      </c>
      <c r="BH6" s="52">
        <f t="shared" si="7"/>
        <v>76.8</v>
      </c>
      <c r="BI6" s="52">
        <f t="shared" si="7"/>
        <v>78.400000000000006</v>
      </c>
      <c r="BJ6" s="52">
        <f t="shared" si="7"/>
        <v>80.400000000000006</v>
      </c>
      <c r="BK6" s="52">
        <f t="shared" si="7"/>
        <v>80.599999999999994</v>
      </c>
      <c r="BL6" s="52">
        <f t="shared" si="7"/>
        <v>77.099999999999994</v>
      </c>
      <c r="BM6" s="52">
        <f t="shared" si="7"/>
        <v>78.599999999999994</v>
      </c>
      <c r="BN6" s="52">
        <f t="shared" si="7"/>
        <v>78.099999999999994</v>
      </c>
      <c r="BO6" s="52" t="str">
        <f>IF(BO8="-","【-】","【"&amp;SUBSTITUTE(TEXT(BO8,"#,##0.0"),"-","△")&amp;"】")</f>
        <v>【83.7】</v>
      </c>
      <c r="BP6" s="52">
        <f>IF(BP8="-",NA(),BP8)</f>
        <v>99.4</v>
      </c>
      <c r="BQ6" s="52">
        <f t="shared" ref="BQ6:BY6" si="8">IF(BQ8="-",NA(),BQ8)</f>
        <v>97.9</v>
      </c>
      <c r="BR6" s="52">
        <f t="shared" si="8"/>
        <v>94.1</v>
      </c>
      <c r="BS6" s="52">
        <f t="shared" si="8"/>
        <v>89</v>
      </c>
      <c r="BT6" s="52">
        <f t="shared" si="8"/>
        <v>88.8</v>
      </c>
      <c r="BU6" s="52">
        <f t="shared" si="8"/>
        <v>70.099999999999994</v>
      </c>
      <c r="BV6" s="52">
        <f t="shared" si="8"/>
        <v>70.400000000000006</v>
      </c>
      <c r="BW6" s="52">
        <f t="shared" si="8"/>
        <v>65.8</v>
      </c>
      <c r="BX6" s="52">
        <f t="shared" si="8"/>
        <v>65</v>
      </c>
      <c r="BY6" s="52">
        <f t="shared" si="8"/>
        <v>63.3</v>
      </c>
      <c r="BZ6" s="52" t="str">
        <f>IF(BZ8="-","【-】","【"&amp;SUBSTITUTE(TEXT(BZ8,"#,##0.0"),"-","△")&amp;"】")</f>
        <v>【66.8】</v>
      </c>
      <c r="CA6" s="53">
        <f>IF(CA8="-",NA(),CA8)</f>
        <v>31541</v>
      </c>
      <c r="CB6" s="53">
        <f t="shared" ref="CB6:CJ6" si="9">IF(CB8="-",NA(),CB8)</f>
        <v>31285</v>
      </c>
      <c r="CC6" s="53">
        <f t="shared" si="9"/>
        <v>32434</v>
      </c>
      <c r="CD6" s="53">
        <f t="shared" si="9"/>
        <v>32321</v>
      </c>
      <c r="CE6" s="53">
        <f t="shared" si="9"/>
        <v>34822</v>
      </c>
      <c r="CF6" s="53">
        <f t="shared" si="9"/>
        <v>34924</v>
      </c>
      <c r="CG6" s="53">
        <f t="shared" si="9"/>
        <v>35788</v>
      </c>
      <c r="CH6" s="53">
        <f t="shared" si="9"/>
        <v>37855</v>
      </c>
      <c r="CI6" s="53">
        <f t="shared" si="9"/>
        <v>39289</v>
      </c>
      <c r="CJ6" s="53">
        <f t="shared" si="9"/>
        <v>40846</v>
      </c>
      <c r="CK6" s="52" t="str">
        <f>IF(CK8="-","【-】","【"&amp;SUBSTITUTE(TEXT(CK8,"#,##0"),"-","△")&amp;"】")</f>
        <v>【61,837】</v>
      </c>
      <c r="CL6" s="53">
        <f>IF(CL8="-",NA(),CL8)</f>
        <v>7398</v>
      </c>
      <c r="CM6" s="53">
        <f t="shared" ref="CM6:CU6" si="10">IF(CM8="-",NA(),CM8)</f>
        <v>7205</v>
      </c>
      <c r="CN6" s="53">
        <f t="shared" si="10"/>
        <v>7317</v>
      </c>
      <c r="CO6" s="53">
        <f t="shared" si="10"/>
        <v>6994</v>
      </c>
      <c r="CP6" s="53">
        <f t="shared" si="10"/>
        <v>7730</v>
      </c>
      <c r="CQ6" s="53">
        <f t="shared" si="10"/>
        <v>10244</v>
      </c>
      <c r="CR6" s="53">
        <f t="shared" si="10"/>
        <v>10602</v>
      </c>
      <c r="CS6" s="53">
        <f t="shared" si="10"/>
        <v>11234</v>
      </c>
      <c r="CT6" s="53">
        <f t="shared" si="10"/>
        <v>11512</v>
      </c>
      <c r="CU6" s="53">
        <f t="shared" si="10"/>
        <v>11831</v>
      </c>
      <c r="CV6" s="52" t="str">
        <f>IF(CV8="-","【-】","【"&amp;SUBSTITUTE(TEXT(CV8,"#,##0"),"-","△")&amp;"】")</f>
        <v>【17,600】</v>
      </c>
      <c r="CW6" s="52">
        <f>IF(CW8="-",NA(),CW8)</f>
        <v>54.8</v>
      </c>
      <c r="CX6" s="52">
        <f t="shared" ref="CX6:DF6" si="11">IF(CX8="-",NA(),CX8)</f>
        <v>57.8</v>
      </c>
      <c r="CY6" s="52">
        <f t="shared" si="11"/>
        <v>67.599999999999994</v>
      </c>
      <c r="CZ6" s="52">
        <f t="shared" si="11"/>
        <v>73</v>
      </c>
      <c r="DA6" s="52">
        <f t="shared" si="11"/>
        <v>71.2</v>
      </c>
      <c r="DB6" s="52">
        <f t="shared" si="11"/>
        <v>63.7</v>
      </c>
      <c r="DC6" s="52">
        <f t="shared" si="11"/>
        <v>63.3</v>
      </c>
      <c r="DD6" s="52">
        <f t="shared" si="11"/>
        <v>68.5</v>
      </c>
      <c r="DE6" s="52">
        <f t="shared" si="11"/>
        <v>67.099999999999994</v>
      </c>
      <c r="DF6" s="52">
        <f t="shared" si="11"/>
        <v>66.900000000000006</v>
      </c>
      <c r="DG6" s="52" t="str">
        <f>IF(DG8="-","【-】","【"&amp;SUBSTITUTE(TEXT(DG8,"#,##0.0"),"-","△")&amp;"】")</f>
        <v>【55.6】</v>
      </c>
      <c r="DH6" s="52">
        <f>IF(DH8="-",NA(),DH8)</f>
        <v>18.5</v>
      </c>
      <c r="DI6" s="52">
        <f t="shared" ref="DI6:DQ6" si="12">IF(DI8="-",NA(),DI8)</f>
        <v>16.600000000000001</v>
      </c>
      <c r="DJ6" s="52">
        <f t="shared" si="12"/>
        <v>16.2</v>
      </c>
      <c r="DK6" s="52">
        <f t="shared" si="12"/>
        <v>14.5</v>
      </c>
      <c r="DL6" s="52">
        <f t="shared" si="12"/>
        <v>14.3</v>
      </c>
      <c r="DM6" s="52">
        <f t="shared" si="12"/>
        <v>17.7</v>
      </c>
      <c r="DN6" s="52">
        <f t="shared" si="12"/>
        <v>17.5</v>
      </c>
      <c r="DO6" s="52">
        <f t="shared" si="12"/>
        <v>17.5</v>
      </c>
      <c r="DP6" s="52">
        <f t="shared" si="12"/>
        <v>17.3</v>
      </c>
      <c r="DQ6" s="52">
        <f t="shared" si="12"/>
        <v>17.899999999999999</v>
      </c>
      <c r="DR6" s="52" t="str">
        <f>IF(DR8="-","【-】","【"&amp;SUBSTITUTE(TEXT(DR8,"#,##0.0"),"-","△")&amp;"】")</f>
        <v>【25.1】</v>
      </c>
      <c r="DS6" s="52">
        <f>IF(DS8="-",NA(),DS8)</f>
        <v>2.6</v>
      </c>
      <c r="DT6" s="52">
        <f t="shared" ref="DT6:EB6" si="13">IF(DT8="-",NA(),DT8)</f>
        <v>3.9</v>
      </c>
      <c r="DU6" s="52">
        <f t="shared" si="13"/>
        <v>7</v>
      </c>
      <c r="DV6" s="52">
        <f t="shared" si="13"/>
        <v>7</v>
      </c>
      <c r="DW6" s="52">
        <f t="shared" si="13"/>
        <v>6.4</v>
      </c>
      <c r="DX6" s="52">
        <f t="shared" si="13"/>
        <v>117.1</v>
      </c>
      <c r="DY6" s="52">
        <f t="shared" si="13"/>
        <v>120.5</v>
      </c>
      <c r="DZ6" s="52">
        <f t="shared" si="13"/>
        <v>124.2</v>
      </c>
      <c r="EA6" s="52">
        <f t="shared" si="13"/>
        <v>121.6</v>
      </c>
      <c r="EB6" s="52">
        <f t="shared" si="13"/>
        <v>118.9</v>
      </c>
      <c r="EC6" s="52" t="str">
        <f>IF(EC8="-","【-】","【"&amp;SUBSTITUTE(TEXT(EC8,"#,##0.0"),"-","△")&amp;"】")</f>
        <v>【63.0】</v>
      </c>
      <c r="ED6" s="52">
        <f>IF(ED8="-",NA(),ED8)</f>
        <v>60.2</v>
      </c>
      <c r="EE6" s="52">
        <f t="shared" ref="EE6:EM6" si="14">IF(EE8="-",NA(),EE8)</f>
        <v>61.7</v>
      </c>
      <c r="EF6" s="52">
        <f t="shared" si="14"/>
        <v>60.7</v>
      </c>
      <c r="EG6" s="52">
        <f t="shared" si="14"/>
        <v>62.5</v>
      </c>
      <c r="EH6" s="52">
        <f t="shared" si="14"/>
        <v>64.7</v>
      </c>
      <c r="EI6" s="52">
        <f t="shared" si="14"/>
        <v>54.1</v>
      </c>
      <c r="EJ6" s="52">
        <f t="shared" si="14"/>
        <v>54.6</v>
      </c>
      <c r="EK6" s="52">
        <f t="shared" si="14"/>
        <v>56.9</v>
      </c>
      <c r="EL6" s="52">
        <f t="shared" si="14"/>
        <v>58.1</v>
      </c>
      <c r="EM6" s="52">
        <f t="shared" si="14"/>
        <v>59.4</v>
      </c>
      <c r="EN6" s="52" t="str">
        <f>IF(EN8="-","【-】","【"&amp;SUBSTITUTE(TEXT(EN8,"#,##0.0"),"-","△")&amp;"】")</f>
        <v>【56.4】</v>
      </c>
      <c r="EO6" s="52">
        <f>IF(EO8="-",NA(),EO8)</f>
        <v>71.099999999999994</v>
      </c>
      <c r="EP6" s="52">
        <f t="shared" ref="EP6:EX6" si="15">IF(EP8="-",NA(),EP8)</f>
        <v>73.3</v>
      </c>
      <c r="EQ6" s="52">
        <f t="shared" si="15"/>
        <v>64.099999999999994</v>
      </c>
      <c r="ER6" s="52">
        <f t="shared" si="15"/>
        <v>67.3</v>
      </c>
      <c r="ES6" s="52">
        <f t="shared" si="15"/>
        <v>71.3</v>
      </c>
      <c r="ET6" s="52">
        <f t="shared" si="15"/>
        <v>71.400000000000006</v>
      </c>
      <c r="EU6" s="52">
        <f t="shared" si="15"/>
        <v>71.7</v>
      </c>
      <c r="EV6" s="52">
        <f t="shared" si="15"/>
        <v>72.900000000000006</v>
      </c>
      <c r="EW6" s="52">
        <f t="shared" si="15"/>
        <v>73.900000000000006</v>
      </c>
      <c r="EX6" s="52">
        <f t="shared" si="15"/>
        <v>74.3</v>
      </c>
      <c r="EY6" s="52" t="str">
        <f>IF(EY8="-","【-】","【"&amp;SUBSTITUTE(TEXT(EY8,"#,##0.0"),"-","△")&amp;"】")</f>
        <v>【70.7】</v>
      </c>
      <c r="EZ6" s="53">
        <f>IF(EZ8="-",NA(),EZ8)</f>
        <v>43968619</v>
      </c>
      <c r="FA6" s="53">
        <f t="shared" ref="FA6:FI6" si="16">IF(FA8="-",NA(),FA8)</f>
        <v>44294394</v>
      </c>
      <c r="FB6" s="53">
        <f t="shared" si="16"/>
        <v>44611652</v>
      </c>
      <c r="FC6" s="53">
        <f t="shared" si="16"/>
        <v>44984052</v>
      </c>
      <c r="FD6" s="53">
        <f t="shared" si="16"/>
        <v>45143529</v>
      </c>
      <c r="FE6" s="53">
        <f t="shared" si="16"/>
        <v>40683727</v>
      </c>
      <c r="FF6" s="53">
        <f t="shared" si="16"/>
        <v>41891213</v>
      </c>
      <c r="FG6" s="53">
        <f t="shared" si="16"/>
        <v>42806727</v>
      </c>
      <c r="FH6" s="53">
        <f t="shared" si="16"/>
        <v>43530781</v>
      </c>
      <c r="FI6" s="53">
        <f t="shared" si="16"/>
        <v>44196357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174</v>
      </c>
      <c r="B7" s="50">
        <f t="shared" ref="B7:AH7" si="17">B8</f>
        <v>2022</v>
      </c>
      <c r="C7" s="50">
        <f t="shared" si="17"/>
        <v>348210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その他</v>
      </c>
      <c r="P7" s="50" t="str">
        <f>P8</f>
        <v>直営</v>
      </c>
      <c r="Q7" s="51">
        <f t="shared" si="17"/>
        <v>19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臨 輪</v>
      </c>
      <c r="U7" s="51" t="str">
        <f>U8</f>
        <v>-</v>
      </c>
      <c r="V7" s="51">
        <f>V8</f>
        <v>15154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１０：１</v>
      </c>
      <c r="Z7" s="51">
        <f t="shared" si="17"/>
        <v>135</v>
      </c>
      <c r="AA7" s="51">
        <f t="shared" si="17"/>
        <v>20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155</v>
      </c>
      <c r="AF7" s="51">
        <f t="shared" si="17"/>
        <v>135</v>
      </c>
      <c r="AG7" s="51">
        <f t="shared" si="17"/>
        <v>20</v>
      </c>
      <c r="AH7" s="51">
        <f t="shared" si="17"/>
        <v>155</v>
      </c>
      <c r="AI7" s="52">
        <f>AI8</f>
        <v>100.1</v>
      </c>
      <c r="AJ7" s="52">
        <f t="shared" ref="AJ7:AR7" si="18">AJ8</f>
        <v>98.1</v>
      </c>
      <c r="AK7" s="52">
        <f t="shared" si="18"/>
        <v>97.4</v>
      </c>
      <c r="AL7" s="52">
        <f t="shared" si="18"/>
        <v>100</v>
      </c>
      <c r="AM7" s="52">
        <f t="shared" si="18"/>
        <v>100.1</v>
      </c>
      <c r="AN7" s="52">
        <f t="shared" si="18"/>
        <v>97.2</v>
      </c>
      <c r="AO7" s="52">
        <f t="shared" si="18"/>
        <v>96.9</v>
      </c>
      <c r="AP7" s="52">
        <f t="shared" si="18"/>
        <v>100.6</v>
      </c>
      <c r="AQ7" s="52">
        <f t="shared" si="18"/>
        <v>105.9</v>
      </c>
      <c r="AR7" s="52">
        <f t="shared" si="18"/>
        <v>104.3</v>
      </c>
      <c r="AS7" s="52"/>
      <c r="AT7" s="52">
        <f>AT8</f>
        <v>90.6</v>
      </c>
      <c r="AU7" s="52">
        <f t="shared" ref="AU7:BC7" si="19">AU8</f>
        <v>88.8</v>
      </c>
      <c r="AV7" s="52">
        <f t="shared" si="19"/>
        <v>85.3</v>
      </c>
      <c r="AW7" s="52">
        <f t="shared" si="19"/>
        <v>81.400000000000006</v>
      </c>
      <c r="AX7" s="52">
        <f t="shared" si="19"/>
        <v>83</v>
      </c>
      <c r="AY7" s="52">
        <f t="shared" si="19"/>
        <v>84</v>
      </c>
      <c r="AZ7" s="52">
        <f t="shared" si="19"/>
        <v>84.3</v>
      </c>
      <c r="BA7" s="52">
        <f t="shared" si="19"/>
        <v>80.7</v>
      </c>
      <c r="BB7" s="52">
        <f t="shared" si="19"/>
        <v>82.2</v>
      </c>
      <c r="BC7" s="52">
        <f t="shared" si="19"/>
        <v>81.7</v>
      </c>
      <c r="BD7" s="52"/>
      <c r="BE7" s="52">
        <f>BE8</f>
        <v>85.5</v>
      </c>
      <c r="BF7" s="52">
        <f t="shared" ref="BF7:BN7" si="20">BF8</f>
        <v>84.5</v>
      </c>
      <c r="BG7" s="52">
        <f t="shared" si="20"/>
        <v>81.3</v>
      </c>
      <c r="BH7" s="52">
        <f t="shared" si="20"/>
        <v>76.8</v>
      </c>
      <c r="BI7" s="52">
        <f t="shared" si="20"/>
        <v>78.400000000000006</v>
      </c>
      <c r="BJ7" s="52">
        <f t="shared" si="20"/>
        <v>80.400000000000006</v>
      </c>
      <c r="BK7" s="52">
        <f t="shared" si="20"/>
        <v>80.599999999999994</v>
      </c>
      <c r="BL7" s="52">
        <f t="shared" si="20"/>
        <v>77.099999999999994</v>
      </c>
      <c r="BM7" s="52">
        <f t="shared" si="20"/>
        <v>78.599999999999994</v>
      </c>
      <c r="BN7" s="52">
        <f t="shared" si="20"/>
        <v>78.099999999999994</v>
      </c>
      <c r="BO7" s="52"/>
      <c r="BP7" s="52">
        <f>BP8</f>
        <v>99.4</v>
      </c>
      <c r="BQ7" s="52">
        <f t="shared" ref="BQ7:BY7" si="21">BQ8</f>
        <v>97.9</v>
      </c>
      <c r="BR7" s="52">
        <f t="shared" si="21"/>
        <v>94.1</v>
      </c>
      <c r="BS7" s="52">
        <f t="shared" si="21"/>
        <v>89</v>
      </c>
      <c r="BT7" s="52">
        <f t="shared" si="21"/>
        <v>88.8</v>
      </c>
      <c r="BU7" s="52">
        <f t="shared" si="21"/>
        <v>70.099999999999994</v>
      </c>
      <c r="BV7" s="52">
        <f t="shared" si="21"/>
        <v>70.400000000000006</v>
      </c>
      <c r="BW7" s="52">
        <f t="shared" si="21"/>
        <v>65.8</v>
      </c>
      <c r="BX7" s="52">
        <f t="shared" si="21"/>
        <v>65</v>
      </c>
      <c r="BY7" s="52">
        <f t="shared" si="21"/>
        <v>63.3</v>
      </c>
      <c r="BZ7" s="52"/>
      <c r="CA7" s="53">
        <f>CA8</f>
        <v>31541</v>
      </c>
      <c r="CB7" s="53">
        <f t="shared" ref="CB7:CJ7" si="22">CB8</f>
        <v>31285</v>
      </c>
      <c r="CC7" s="53">
        <f t="shared" si="22"/>
        <v>32434</v>
      </c>
      <c r="CD7" s="53">
        <f t="shared" si="22"/>
        <v>32321</v>
      </c>
      <c r="CE7" s="53">
        <f t="shared" si="22"/>
        <v>34822</v>
      </c>
      <c r="CF7" s="53">
        <f t="shared" si="22"/>
        <v>34924</v>
      </c>
      <c r="CG7" s="53">
        <f t="shared" si="22"/>
        <v>35788</v>
      </c>
      <c r="CH7" s="53">
        <f t="shared" si="22"/>
        <v>37855</v>
      </c>
      <c r="CI7" s="53">
        <f t="shared" si="22"/>
        <v>39289</v>
      </c>
      <c r="CJ7" s="53">
        <f t="shared" si="22"/>
        <v>40846</v>
      </c>
      <c r="CK7" s="52"/>
      <c r="CL7" s="53">
        <f>CL8</f>
        <v>7398</v>
      </c>
      <c r="CM7" s="53">
        <f t="shared" ref="CM7:CU7" si="23">CM8</f>
        <v>7205</v>
      </c>
      <c r="CN7" s="53">
        <f t="shared" si="23"/>
        <v>7317</v>
      </c>
      <c r="CO7" s="53">
        <f t="shared" si="23"/>
        <v>6994</v>
      </c>
      <c r="CP7" s="53">
        <f t="shared" si="23"/>
        <v>7730</v>
      </c>
      <c r="CQ7" s="53">
        <f t="shared" si="23"/>
        <v>10244</v>
      </c>
      <c r="CR7" s="53">
        <f t="shared" si="23"/>
        <v>10602</v>
      </c>
      <c r="CS7" s="53">
        <f t="shared" si="23"/>
        <v>11234</v>
      </c>
      <c r="CT7" s="53">
        <f t="shared" si="23"/>
        <v>11512</v>
      </c>
      <c r="CU7" s="53">
        <f t="shared" si="23"/>
        <v>11831</v>
      </c>
      <c r="CV7" s="52"/>
      <c r="CW7" s="52">
        <f>CW8</f>
        <v>54.8</v>
      </c>
      <c r="CX7" s="52">
        <f t="shared" ref="CX7:DF7" si="24">CX8</f>
        <v>57.8</v>
      </c>
      <c r="CY7" s="52">
        <f t="shared" si="24"/>
        <v>67.599999999999994</v>
      </c>
      <c r="CZ7" s="52">
        <f t="shared" si="24"/>
        <v>73</v>
      </c>
      <c r="DA7" s="52">
        <f t="shared" si="24"/>
        <v>71.2</v>
      </c>
      <c r="DB7" s="52">
        <f t="shared" si="24"/>
        <v>63.7</v>
      </c>
      <c r="DC7" s="52">
        <f t="shared" si="24"/>
        <v>63.3</v>
      </c>
      <c r="DD7" s="52">
        <f t="shared" si="24"/>
        <v>68.5</v>
      </c>
      <c r="DE7" s="52">
        <f t="shared" si="24"/>
        <v>67.099999999999994</v>
      </c>
      <c r="DF7" s="52">
        <f t="shared" si="24"/>
        <v>66.900000000000006</v>
      </c>
      <c r="DG7" s="52"/>
      <c r="DH7" s="52">
        <f>DH8</f>
        <v>18.5</v>
      </c>
      <c r="DI7" s="52">
        <f t="shared" ref="DI7:DQ7" si="25">DI8</f>
        <v>16.600000000000001</v>
      </c>
      <c r="DJ7" s="52">
        <f t="shared" si="25"/>
        <v>16.2</v>
      </c>
      <c r="DK7" s="52">
        <f t="shared" si="25"/>
        <v>14.5</v>
      </c>
      <c r="DL7" s="52">
        <f t="shared" si="25"/>
        <v>14.3</v>
      </c>
      <c r="DM7" s="52">
        <f t="shared" si="25"/>
        <v>17.7</v>
      </c>
      <c r="DN7" s="52">
        <f t="shared" si="25"/>
        <v>17.5</v>
      </c>
      <c r="DO7" s="52">
        <f t="shared" si="25"/>
        <v>17.5</v>
      </c>
      <c r="DP7" s="52">
        <f t="shared" si="25"/>
        <v>17.3</v>
      </c>
      <c r="DQ7" s="52">
        <f t="shared" si="25"/>
        <v>17.899999999999999</v>
      </c>
      <c r="DR7" s="52"/>
      <c r="DS7" s="52">
        <f>DS8</f>
        <v>2.6</v>
      </c>
      <c r="DT7" s="52">
        <f t="shared" ref="DT7:EB7" si="26">DT8</f>
        <v>3.9</v>
      </c>
      <c r="DU7" s="52">
        <f t="shared" si="26"/>
        <v>7</v>
      </c>
      <c r="DV7" s="52">
        <f t="shared" si="26"/>
        <v>7</v>
      </c>
      <c r="DW7" s="52">
        <f t="shared" si="26"/>
        <v>6.4</v>
      </c>
      <c r="DX7" s="52">
        <f t="shared" si="26"/>
        <v>117.1</v>
      </c>
      <c r="DY7" s="52">
        <f t="shared" si="26"/>
        <v>120.5</v>
      </c>
      <c r="DZ7" s="52">
        <f t="shared" si="26"/>
        <v>124.2</v>
      </c>
      <c r="EA7" s="52">
        <f t="shared" si="26"/>
        <v>121.6</v>
      </c>
      <c r="EB7" s="52">
        <f t="shared" si="26"/>
        <v>118.9</v>
      </c>
      <c r="EC7" s="52"/>
      <c r="ED7" s="52">
        <f>ED8</f>
        <v>60.2</v>
      </c>
      <c r="EE7" s="52">
        <f t="shared" ref="EE7:EM7" si="27">EE8</f>
        <v>61.7</v>
      </c>
      <c r="EF7" s="52">
        <f t="shared" si="27"/>
        <v>60.7</v>
      </c>
      <c r="EG7" s="52">
        <f t="shared" si="27"/>
        <v>62.5</v>
      </c>
      <c r="EH7" s="52">
        <f t="shared" si="27"/>
        <v>64.7</v>
      </c>
      <c r="EI7" s="52">
        <f t="shared" si="27"/>
        <v>54.1</v>
      </c>
      <c r="EJ7" s="52">
        <f t="shared" si="27"/>
        <v>54.6</v>
      </c>
      <c r="EK7" s="52">
        <f t="shared" si="27"/>
        <v>56.9</v>
      </c>
      <c r="EL7" s="52">
        <f t="shared" si="27"/>
        <v>58.1</v>
      </c>
      <c r="EM7" s="52">
        <f t="shared" si="27"/>
        <v>59.4</v>
      </c>
      <c r="EN7" s="52"/>
      <c r="EO7" s="52">
        <f>EO8</f>
        <v>71.099999999999994</v>
      </c>
      <c r="EP7" s="52">
        <f t="shared" ref="EP7:EX7" si="28">EP8</f>
        <v>73.3</v>
      </c>
      <c r="EQ7" s="52">
        <f t="shared" si="28"/>
        <v>64.099999999999994</v>
      </c>
      <c r="ER7" s="52">
        <f t="shared" si="28"/>
        <v>67.3</v>
      </c>
      <c r="ES7" s="52">
        <f t="shared" si="28"/>
        <v>71.3</v>
      </c>
      <c r="ET7" s="52">
        <f t="shared" si="28"/>
        <v>71.400000000000006</v>
      </c>
      <c r="EU7" s="52">
        <f t="shared" si="28"/>
        <v>71.7</v>
      </c>
      <c r="EV7" s="52">
        <f t="shared" si="28"/>
        <v>72.900000000000006</v>
      </c>
      <c r="EW7" s="52">
        <f t="shared" si="28"/>
        <v>73.900000000000006</v>
      </c>
      <c r="EX7" s="52">
        <f t="shared" si="28"/>
        <v>74.3</v>
      </c>
      <c r="EY7" s="52"/>
      <c r="EZ7" s="53">
        <f>EZ8</f>
        <v>43968619</v>
      </c>
      <c r="FA7" s="53">
        <f t="shared" ref="FA7:FI7" si="29">FA8</f>
        <v>44294394</v>
      </c>
      <c r="FB7" s="53">
        <f t="shared" si="29"/>
        <v>44611652</v>
      </c>
      <c r="FC7" s="53">
        <f t="shared" si="29"/>
        <v>44984052</v>
      </c>
      <c r="FD7" s="53">
        <f t="shared" si="29"/>
        <v>45143529</v>
      </c>
      <c r="FE7" s="53">
        <f t="shared" si="29"/>
        <v>40683727</v>
      </c>
      <c r="FF7" s="53">
        <f t="shared" si="29"/>
        <v>41891213</v>
      </c>
      <c r="FG7" s="53">
        <f t="shared" si="29"/>
        <v>42806727</v>
      </c>
      <c r="FH7" s="53">
        <f t="shared" si="29"/>
        <v>43530781</v>
      </c>
      <c r="FI7" s="53">
        <f t="shared" si="29"/>
        <v>44196357</v>
      </c>
      <c r="FJ7" s="53"/>
    </row>
    <row r="8" spans="1:166" s="54" customFormat="1" x14ac:dyDescent="0.15">
      <c r="A8" s="35"/>
      <c r="B8" s="55">
        <v>2022</v>
      </c>
      <c r="C8" s="55">
        <v>348210</v>
      </c>
      <c r="D8" s="55">
        <v>46</v>
      </c>
      <c r="E8" s="55">
        <v>6</v>
      </c>
      <c r="F8" s="55">
        <v>0</v>
      </c>
      <c r="G8" s="55">
        <v>1</v>
      </c>
      <c r="H8" s="55" t="s">
        <v>175</v>
      </c>
      <c r="I8" s="55" t="s">
        <v>176</v>
      </c>
      <c r="J8" s="55" t="s">
        <v>177</v>
      </c>
      <c r="K8" s="55" t="s">
        <v>178</v>
      </c>
      <c r="L8" s="55" t="s">
        <v>179</v>
      </c>
      <c r="M8" s="55" t="s">
        <v>180</v>
      </c>
      <c r="N8" s="55" t="s">
        <v>181</v>
      </c>
      <c r="O8" s="55" t="s">
        <v>182</v>
      </c>
      <c r="P8" s="55" t="s">
        <v>183</v>
      </c>
      <c r="Q8" s="56">
        <v>19</v>
      </c>
      <c r="R8" s="55" t="s">
        <v>40</v>
      </c>
      <c r="S8" s="55" t="s">
        <v>184</v>
      </c>
      <c r="T8" s="55" t="s">
        <v>185</v>
      </c>
      <c r="U8" s="56" t="s">
        <v>40</v>
      </c>
      <c r="V8" s="56">
        <v>15154</v>
      </c>
      <c r="W8" s="55" t="s">
        <v>186</v>
      </c>
      <c r="X8" s="55" t="s">
        <v>186</v>
      </c>
      <c r="Y8" s="57" t="s">
        <v>187</v>
      </c>
      <c r="Z8" s="56">
        <v>135</v>
      </c>
      <c r="AA8" s="56">
        <v>20</v>
      </c>
      <c r="AB8" s="56" t="s">
        <v>40</v>
      </c>
      <c r="AC8" s="56" t="s">
        <v>40</v>
      </c>
      <c r="AD8" s="56" t="s">
        <v>40</v>
      </c>
      <c r="AE8" s="56">
        <v>155</v>
      </c>
      <c r="AF8" s="56">
        <v>135</v>
      </c>
      <c r="AG8" s="56">
        <v>20</v>
      </c>
      <c r="AH8" s="56">
        <v>155</v>
      </c>
      <c r="AI8" s="58">
        <v>100.1</v>
      </c>
      <c r="AJ8" s="58">
        <v>98.1</v>
      </c>
      <c r="AK8" s="58">
        <v>97.4</v>
      </c>
      <c r="AL8" s="58">
        <v>100</v>
      </c>
      <c r="AM8" s="58">
        <v>100.1</v>
      </c>
      <c r="AN8" s="58">
        <v>97.2</v>
      </c>
      <c r="AO8" s="58">
        <v>96.9</v>
      </c>
      <c r="AP8" s="58">
        <v>100.6</v>
      </c>
      <c r="AQ8" s="58">
        <v>105.9</v>
      </c>
      <c r="AR8" s="58">
        <v>104.3</v>
      </c>
      <c r="AS8" s="58">
        <v>103.5</v>
      </c>
      <c r="AT8" s="58">
        <v>90.6</v>
      </c>
      <c r="AU8" s="58">
        <v>88.8</v>
      </c>
      <c r="AV8" s="58">
        <v>85.3</v>
      </c>
      <c r="AW8" s="58">
        <v>81.400000000000006</v>
      </c>
      <c r="AX8" s="58">
        <v>83</v>
      </c>
      <c r="AY8" s="58">
        <v>84</v>
      </c>
      <c r="AZ8" s="58">
        <v>84.3</v>
      </c>
      <c r="BA8" s="58">
        <v>80.7</v>
      </c>
      <c r="BB8" s="58">
        <v>82.2</v>
      </c>
      <c r="BC8" s="58">
        <v>81.7</v>
      </c>
      <c r="BD8" s="58">
        <v>86.4</v>
      </c>
      <c r="BE8" s="59">
        <v>85.5</v>
      </c>
      <c r="BF8" s="59">
        <v>84.5</v>
      </c>
      <c r="BG8" s="59">
        <v>81.3</v>
      </c>
      <c r="BH8" s="59">
        <v>76.8</v>
      </c>
      <c r="BI8" s="59">
        <v>78.400000000000006</v>
      </c>
      <c r="BJ8" s="59">
        <v>80.400000000000006</v>
      </c>
      <c r="BK8" s="59">
        <v>80.599999999999994</v>
      </c>
      <c r="BL8" s="59">
        <v>77.099999999999994</v>
      </c>
      <c r="BM8" s="59">
        <v>78.599999999999994</v>
      </c>
      <c r="BN8" s="59">
        <v>78.099999999999994</v>
      </c>
      <c r="BO8" s="59">
        <v>83.7</v>
      </c>
      <c r="BP8" s="58">
        <v>99.4</v>
      </c>
      <c r="BQ8" s="58">
        <v>97.9</v>
      </c>
      <c r="BR8" s="58">
        <v>94.1</v>
      </c>
      <c r="BS8" s="58">
        <v>89</v>
      </c>
      <c r="BT8" s="58">
        <v>88.8</v>
      </c>
      <c r="BU8" s="58">
        <v>70.099999999999994</v>
      </c>
      <c r="BV8" s="58">
        <v>70.400000000000006</v>
      </c>
      <c r="BW8" s="58">
        <v>65.8</v>
      </c>
      <c r="BX8" s="58">
        <v>65</v>
      </c>
      <c r="BY8" s="58">
        <v>63.3</v>
      </c>
      <c r="BZ8" s="58">
        <v>66.8</v>
      </c>
      <c r="CA8" s="59">
        <v>31541</v>
      </c>
      <c r="CB8" s="59">
        <v>31285</v>
      </c>
      <c r="CC8" s="59">
        <v>32434</v>
      </c>
      <c r="CD8" s="59">
        <v>32321</v>
      </c>
      <c r="CE8" s="59">
        <v>34822</v>
      </c>
      <c r="CF8" s="59">
        <v>34924</v>
      </c>
      <c r="CG8" s="59">
        <v>35788</v>
      </c>
      <c r="CH8" s="59">
        <v>37855</v>
      </c>
      <c r="CI8" s="59">
        <v>39289</v>
      </c>
      <c r="CJ8" s="59">
        <v>40846</v>
      </c>
      <c r="CK8" s="58">
        <v>61837</v>
      </c>
      <c r="CL8" s="59">
        <v>7398</v>
      </c>
      <c r="CM8" s="59">
        <v>7205</v>
      </c>
      <c r="CN8" s="59">
        <v>7317</v>
      </c>
      <c r="CO8" s="59">
        <v>6994</v>
      </c>
      <c r="CP8" s="59">
        <v>7730</v>
      </c>
      <c r="CQ8" s="59">
        <v>10244</v>
      </c>
      <c r="CR8" s="59">
        <v>10602</v>
      </c>
      <c r="CS8" s="59">
        <v>11234</v>
      </c>
      <c r="CT8" s="59">
        <v>11512</v>
      </c>
      <c r="CU8" s="59">
        <v>11831</v>
      </c>
      <c r="CV8" s="58">
        <v>17600</v>
      </c>
      <c r="CW8" s="59">
        <v>54.8</v>
      </c>
      <c r="CX8" s="59">
        <v>57.8</v>
      </c>
      <c r="CY8" s="59">
        <v>67.599999999999994</v>
      </c>
      <c r="CZ8" s="59">
        <v>73</v>
      </c>
      <c r="DA8" s="59">
        <v>71.2</v>
      </c>
      <c r="DB8" s="59">
        <v>63.7</v>
      </c>
      <c r="DC8" s="59">
        <v>63.3</v>
      </c>
      <c r="DD8" s="59">
        <v>68.5</v>
      </c>
      <c r="DE8" s="59">
        <v>67.099999999999994</v>
      </c>
      <c r="DF8" s="59">
        <v>66.900000000000006</v>
      </c>
      <c r="DG8" s="59">
        <v>55.6</v>
      </c>
      <c r="DH8" s="59">
        <v>18.5</v>
      </c>
      <c r="DI8" s="59">
        <v>16.600000000000001</v>
      </c>
      <c r="DJ8" s="59">
        <v>16.2</v>
      </c>
      <c r="DK8" s="59">
        <v>14.5</v>
      </c>
      <c r="DL8" s="59">
        <v>14.3</v>
      </c>
      <c r="DM8" s="59">
        <v>17.7</v>
      </c>
      <c r="DN8" s="59">
        <v>17.5</v>
      </c>
      <c r="DO8" s="59">
        <v>17.5</v>
      </c>
      <c r="DP8" s="59">
        <v>17.3</v>
      </c>
      <c r="DQ8" s="59">
        <v>17.899999999999999</v>
      </c>
      <c r="DR8" s="59">
        <v>25.1</v>
      </c>
      <c r="DS8" s="59">
        <v>2.6</v>
      </c>
      <c r="DT8" s="59">
        <v>3.9</v>
      </c>
      <c r="DU8" s="59">
        <v>7</v>
      </c>
      <c r="DV8" s="59">
        <v>7</v>
      </c>
      <c r="DW8" s="59">
        <v>6.4</v>
      </c>
      <c r="DX8" s="59">
        <v>117.1</v>
      </c>
      <c r="DY8" s="59">
        <v>120.5</v>
      </c>
      <c r="DZ8" s="59">
        <v>124.2</v>
      </c>
      <c r="EA8" s="59">
        <v>121.6</v>
      </c>
      <c r="EB8" s="59">
        <v>118.9</v>
      </c>
      <c r="EC8" s="59">
        <v>63</v>
      </c>
      <c r="ED8" s="58">
        <v>60.2</v>
      </c>
      <c r="EE8" s="58">
        <v>61.7</v>
      </c>
      <c r="EF8" s="58">
        <v>60.7</v>
      </c>
      <c r="EG8" s="58">
        <v>62.5</v>
      </c>
      <c r="EH8" s="58">
        <v>64.7</v>
      </c>
      <c r="EI8" s="58">
        <v>54.1</v>
      </c>
      <c r="EJ8" s="58">
        <v>54.6</v>
      </c>
      <c r="EK8" s="58">
        <v>56.9</v>
      </c>
      <c r="EL8" s="58">
        <v>58.1</v>
      </c>
      <c r="EM8" s="58">
        <v>59.4</v>
      </c>
      <c r="EN8" s="58">
        <v>56.4</v>
      </c>
      <c r="EO8" s="58">
        <v>71.099999999999994</v>
      </c>
      <c r="EP8" s="58">
        <v>73.3</v>
      </c>
      <c r="EQ8" s="58">
        <v>64.099999999999994</v>
      </c>
      <c r="ER8" s="58">
        <v>67.3</v>
      </c>
      <c r="ES8" s="58">
        <v>71.3</v>
      </c>
      <c r="ET8" s="58">
        <v>71.400000000000006</v>
      </c>
      <c r="EU8" s="58">
        <v>71.7</v>
      </c>
      <c r="EV8" s="58">
        <v>72.900000000000006</v>
      </c>
      <c r="EW8" s="58">
        <v>73.900000000000006</v>
      </c>
      <c r="EX8" s="58">
        <v>74.3</v>
      </c>
      <c r="EY8" s="58">
        <v>70.7</v>
      </c>
      <c r="EZ8" s="59">
        <v>43968619</v>
      </c>
      <c r="FA8" s="59">
        <v>44294394</v>
      </c>
      <c r="FB8" s="59">
        <v>44611652</v>
      </c>
      <c r="FC8" s="59">
        <v>44984052</v>
      </c>
      <c r="FD8" s="59">
        <v>45143529</v>
      </c>
      <c r="FE8" s="59">
        <v>40683727</v>
      </c>
      <c r="FF8" s="59">
        <v>41891213</v>
      </c>
      <c r="FG8" s="59">
        <v>42806727</v>
      </c>
      <c r="FH8" s="59">
        <v>43530781</v>
      </c>
      <c r="FI8" s="59">
        <v>44196357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188</v>
      </c>
      <c r="C10" s="62" t="s">
        <v>189</v>
      </c>
      <c r="D10" s="62" t="s">
        <v>190</v>
      </c>
      <c r="E10" s="62" t="s">
        <v>191</v>
      </c>
      <c r="F10" s="62" t="s">
        <v>192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SD079</cp:lastModifiedBy>
  <cp:lastPrinted>2024-02-06T02:00:40Z</cp:lastPrinted>
  <dcterms:created xsi:type="dcterms:W3CDTF">2023-12-20T05:10:52Z</dcterms:created>
  <dcterms:modified xsi:type="dcterms:W3CDTF">2024-02-06T02:01:53Z</dcterms:modified>
  <cp:category/>
</cp:coreProperties>
</file>