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 checkCompatibility="1"/>
  <bookViews>
    <workbookView xWindow="0" yWindow="0" windowWidth="23040" windowHeight="9372" tabRatio="950"/>
  </bookViews>
  <sheets>
    <sheet name="記載例" sheetId="13" r:id="rId1"/>
    <sheet name="５月" sheetId="37" r:id="rId2"/>
    <sheet name="6月" sheetId="30" r:id="rId3"/>
    <sheet name="7月" sheetId="27" r:id="rId4"/>
    <sheet name="8月" sheetId="29" r:id="rId5"/>
    <sheet name="9月" sheetId="31" r:id="rId6"/>
    <sheet name="10月" sheetId="32" r:id="rId7"/>
    <sheet name="11月" sheetId="33" r:id="rId8"/>
    <sheet name="12月" sheetId="34" r:id="rId9"/>
    <sheet name="R8年1月" sheetId="35" r:id="rId10"/>
    <sheet name="2月" sheetId="36" r:id="rId11"/>
    <sheet name="祝日" sheetId="28" state="hidden" r:id="rId12"/>
  </sheets>
  <definedNames>
    <definedName name="祝日">テーブル1[]</definedName>
    <definedName name="祝日" localSheetId="4">テーブル1[]</definedName>
    <definedName name="祝日" localSheetId="2">テーブル1[]</definedName>
    <definedName name="祝日" localSheetId="5">テーブル1[]</definedName>
    <definedName name="祝日" localSheetId="6">テーブル1[]</definedName>
    <definedName name="祝日" localSheetId="7">テーブル1[]</definedName>
    <definedName name="祝日" localSheetId="8">テーブル1[]</definedName>
    <definedName name="祝日" localSheetId="9">テーブル1[]</definedName>
    <definedName name="祝日" localSheetId="10">テーブル1[]</definedName>
    <definedName name="祝日" localSheetId="1">テーブル1[]</definedName>
    <definedName name="月">テーブル1[]</definedName>
    <definedName name="_xlnm.Print_Area" localSheetId="0">記載例!$A$1:$K$45</definedName>
    <definedName name="_xlnm.Print_Area" localSheetId="3">'7月'!$A$1:$K$45</definedName>
    <definedName name="_xlnm.Print_Area" localSheetId="4">'8月'!$A$1:$K$45</definedName>
    <definedName name="_xlnm.Print_Area" localSheetId="2">'6月'!$A$1:$K$45</definedName>
    <definedName name="_xlnm.Print_Area" localSheetId="5">'9月'!$A$1:$K$45</definedName>
    <definedName name="_xlnm.Print_Area" localSheetId="6">'10月'!$A$1:$K$45</definedName>
    <definedName name="_xlnm.Print_Area" localSheetId="7">'11月'!$A$1:$K$45</definedName>
    <definedName name="_xlnm.Print_Area" localSheetId="8">'12月'!$A$1:$K$45</definedName>
    <definedName name="_xlnm.Print_Area" localSheetId="9">'R8年1月'!$A$1:$K$45</definedName>
    <definedName name="_xlnm.Print_Area" localSheetId="10">'2月'!$A$1:$K$45</definedName>
    <definedName name="_xlnm.Print_Area" localSheetId="1">'５月'!$A$1:$K$45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<sst xmlns="http://schemas.openxmlformats.org/spreadsheetml/2006/main" xmlns:r="http://schemas.openxmlformats.org/officeDocument/2006/relationships" count="89" uniqueCount="89">
  <si>
    <t>勤労感謝の日</t>
  </si>
  <si>
    <t>令和７年５月分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</si>
  <si>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土</t>
  </si>
  <si>
    <t>日</t>
    <rPh sb="0" eb="1">
      <t>ニチ</t>
    </rPh>
    <phoneticPr fontId="1"/>
  </si>
  <si>
    <t>日</t>
  </si>
  <si>
    <t>水</t>
  </si>
  <si>
    <t>曜日</t>
    <rPh sb="0" eb="2">
      <t>ヨウビ</t>
    </rPh>
    <phoneticPr fontId="1"/>
  </si>
  <si>
    <t>○○　○○</t>
  </si>
  <si>
    <t>終了時刻</t>
    <rPh sb="0" eb="2">
      <t>シュウリョウ</t>
    </rPh>
    <rPh sb="2" eb="4">
      <t>ジコク</t>
    </rPh>
    <phoneticPr fontId="1"/>
  </si>
  <si>
    <t>合計</t>
    <rPh sb="0" eb="2">
      <t>ゴウケイ</t>
    </rPh>
    <phoneticPr fontId="1"/>
  </si>
  <si>
    <t>フレームの材質検討（試作機全体）</t>
    <rPh sb="5" eb="7">
      <t>ザイシツ</t>
    </rPh>
    <rPh sb="7" eb="9">
      <t>ケントウ</t>
    </rPh>
    <rPh sb="10" eb="13">
      <t>シサクキ</t>
    </rPh>
    <rPh sb="13" eb="15">
      <t>ゼンタイ</t>
    </rPh>
    <phoneticPr fontId="1"/>
  </si>
  <si>
    <t>氏名：</t>
  </si>
  <si>
    <t>従事者　所属：</t>
    <rPh sb="0" eb="3">
      <t>ジュウジシャ</t>
    </rPh>
    <rPh sb="4" eb="6">
      <t>ショゾク</t>
    </rPh>
    <phoneticPr fontId="1"/>
  </si>
  <si>
    <r>
      <t xml:space="preserve">数値表示に変換した右の時間数を労務費積算書に記入
</t>
    </r>
    <r>
      <rPr>
        <sz val="8"/>
        <color rgb="FFFF0000"/>
        <rFont val="ＭＳ 明朝"/>
      </rPr>
      <t>※所定時間外の研究開発活動は補助対象となりません</t>
    </r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rPh sb="26" eb="28">
      <t>ショテイ</t>
    </rPh>
    <rPh sb="28" eb="30">
      <t>ジカン</t>
    </rPh>
    <rPh sb="30" eb="31">
      <t>ガイ</t>
    </rPh>
    <rPh sb="32" eb="34">
      <t>ケンキュウ</t>
    </rPh>
    <rPh sb="34" eb="36">
      <t>カイハツ</t>
    </rPh>
    <rPh sb="36" eb="38">
      <t>カツドウ</t>
    </rPh>
    <rPh sb="39" eb="41">
      <t>ホジョ</t>
    </rPh>
    <rPh sb="41" eb="43">
      <t>タイショウ</t>
    </rPh>
    <phoneticPr fontId="1"/>
  </si>
  <si>
    <t>開始時刻</t>
    <rPh sb="0" eb="2">
      <t>カイシ</t>
    </rPh>
    <rPh sb="2" eb="4">
      <t>ジコク</t>
    </rPh>
    <phoneticPr fontId="1"/>
  </si>
  <si>
    <t>日付</t>
    <rPh sb="0" eb="2">
      <t>ヒヅケ</t>
    </rPh>
    <phoneticPr fontId="1"/>
  </si>
  <si>
    <t>令和７年７月分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</si>
  <si>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氏名：</t>
    <rPh sb="0" eb="2">
      <t>シメイ</t>
    </rPh>
    <phoneticPr fontId="1"/>
  </si>
  <si>
    <t>除外する時間数</t>
    <rPh sb="0" eb="2">
      <t>ジョガイ</t>
    </rPh>
    <rPh sb="4" eb="7">
      <t>ジカンスウ</t>
    </rPh>
    <phoneticPr fontId="1"/>
  </si>
  <si>
    <t>山の日</t>
  </si>
  <si>
    <t>建国記念の日</t>
  </si>
  <si>
    <t>数値表示に変換した右の時間数を労務費積算書に記入</t>
    <rPh sb="0" eb="2">
      <t>スウチ</t>
    </rPh>
    <rPh sb="2" eb="4">
      <t>ヒョウジ</t>
    </rPh>
    <rPh sb="5" eb="7">
      <t>ヘンカン</t>
    </rPh>
    <rPh sb="9" eb="10">
      <t>ミギ</t>
    </rPh>
    <rPh sb="11" eb="14">
      <t>ジカンスウ</t>
    </rPh>
    <rPh sb="15" eb="18">
      <t>ロウムヒ</t>
    </rPh>
    <rPh sb="18" eb="21">
      <t>セキサンショ</t>
    </rPh>
    <rPh sb="22" eb="24">
      <t>キニュウ</t>
    </rPh>
    <phoneticPr fontId="1"/>
  </si>
  <si>
    <t>補助事業者名称：</t>
    <rPh sb="0" eb="2">
      <t>ホジョ</t>
    </rPh>
    <rPh sb="2" eb="5">
      <t>ジギョウシャ</t>
    </rPh>
    <rPh sb="5" eb="7">
      <t>メイショウ</t>
    </rPh>
    <phoneticPr fontId="1"/>
  </si>
  <si>
    <t>補助事業の名称：</t>
    <rPh sb="0" eb="2">
      <t>ホジョ</t>
    </rPh>
    <rPh sb="2" eb="4">
      <t>ジギョウ</t>
    </rPh>
    <rPh sb="5" eb="7">
      <t>メイショウ</t>
    </rPh>
    <phoneticPr fontId="1"/>
  </si>
  <si>
    <t>株式会社○○○○　○○○部長</t>
    <rPh sb="0" eb="2">
      <t>カブシキ</t>
    </rPh>
    <rPh sb="2" eb="4">
      <t>ガイシャ</t>
    </rPh>
    <rPh sb="12" eb="13">
      <t>ブ</t>
    </rPh>
    <rPh sb="13" eb="14">
      <t>チョウ</t>
    </rPh>
    <phoneticPr fontId="1"/>
  </si>
  <si>
    <t>みどりの日</t>
  </si>
  <si>
    <t>研究開発テーマ：</t>
    <rPh sb="0" eb="2">
      <t>ケンキュウ</t>
    </rPh>
    <rPh sb="2" eb="4">
      <t>カイハツ</t>
    </rPh>
    <phoneticPr fontId="1"/>
  </si>
  <si>
    <t>電気配線図検討・作成（試作機全体）</t>
    <rPh sb="0" eb="2">
      <t>デンキ</t>
    </rPh>
    <rPh sb="2" eb="5">
      <t>ハイセンズ</t>
    </rPh>
    <rPh sb="5" eb="7">
      <t>ケントウ</t>
    </rPh>
    <rPh sb="8" eb="10">
      <t>サクセイ</t>
    </rPh>
    <rPh sb="11" eb="14">
      <t>シサクキ</t>
    </rPh>
    <rPh sb="14" eb="16">
      <t>ゼンタイ</t>
    </rPh>
    <phoneticPr fontId="1"/>
  </si>
  <si>
    <t>（記載例）</t>
    <rPh sb="1" eb="3">
      <t>キサイ</t>
    </rPh>
    <rPh sb="3" eb="4">
      <t>レイ</t>
    </rPh>
    <phoneticPr fontId="1"/>
  </si>
  <si>
    <t>敬老の日</t>
    <rPh sb="0" eb="2">
      <t>ケイロウ</t>
    </rPh>
    <rPh sb="3" eb="4">
      <t>ヒ</t>
    </rPh>
    <phoneticPr fontId="1"/>
  </si>
  <si>
    <t>火</t>
  </si>
  <si>
    <t>木</t>
  </si>
  <si>
    <t>月</t>
  </si>
  <si>
    <t>金</t>
  </si>
  <si>
    <t>株式会社○○○○</t>
    <rPh sb="0" eb="2">
      <t>カブシキ</t>
    </rPh>
    <rPh sb="2" eb="4">
      <t>ガイシャ</t>
    </rPh>
    <phoneticPr fontId="1"/>
  </si>
  <si>
    <t>研　究　（　作　業　）　日　誌</t>
    <rPh sb="0" eb="1">
      <t>ケン</t>
    </rPh>
    <rPh sb="2" eb="3">
      <t>キワム</t>
    </rPh>
    <rPh sb="6" eb="7">
      <t>サク</t>
    </rPh>
    <rPh sb="8" eb="9">
      <t>ギョウ</t>
    </rPh>
    <rPh sb="12" eb="13">
      <t>ヒ</t>
    </rPh>
    <rPh sb="14" eb="15">
      <t>シ</t>
    </rPh>
    <phoneticPr fontId="1"/>
  </si>
  <si>
    <t>設計図面検討・作成（■■機構部，〇〇機構部）</t>
    <rPh sb="0" eb="2">
      <t>セッケイ</t>
    </rPh>
    <rPh sb="2" eb="4">
      <t>ズメン</t>
    </rPh>
    <rPh sb="4" eb="6">
      <t>ケントウ</t>
    </rPh>
    <rPh sb="7" eb="9">
      <t>サクセイ</t>
    </rPh>
    <rPh sb="12" eb="14">
      <t>キコウ</t>
    </rPh>
    <rPh sb="14" eb="15">
      <t>ブ</t>
    </rPh>
    <rPh sb="18" eb="20">
      <t>キコウ</t>
    </rPh>
    <rPh sb="20" eb="21">
      <t>ブ</t>
    </rPh>
    <phoneticPr fontId="1"/>
  </si>
  <si>
    <t>責任者　所属：</t>
    <rPh sb="0" eb="3">
      <t>セキニンシャ</t>
    </rPh>
    <rPh sb="4" eb="6">
      <t>ショゾク</t>
    </rPh>
    <phoneticPr fontId="1"/>
  </si>
  <si>
    <t>土</t>
    <rPh sb="0" eb="1">
      <t>ド</t>
    </rPh>
    <phoneticPr fontId="1"/>
  </si>
  <si>
    <t>（例）：○○○○を○○する○○○○の開発</t>
    <rPh sb="1" eb="2">
      <t>レイ</t>
    </rPh>
    <rPh sb="18" eb="20">
      <t>カイハツ</t>
    </rPh>
    <phoneticPr fontId="1"/>
  </si>
  <si>
    <t>図面記録等</t>
    <rPh sb="0" eb="2">
      <t>ズメン</t>
    </rPh>
    <rPh sb="2" eb="5">
      <t>キロクトウ</t>
    </rPh>
    <phoneticPr fontId="1"/>
  </si>
  <si>
    <t>憲法記念日</t>
  </si>
  <si>
    <t>研究（作業）時間</t>
    <rPh sb="0" eb="2">
      <t>ケンキュウ</t>
    </rPh>
    <rPh sb="3" eb="5">
      <t>サギョウ</t>
    </rPh>
    <rPh sb="6" eb="8">
      <t>ジカン</t>
    </rPh>
    <phoneticPr fontId="1"/>
  </si>
  <si>
    <t>具体的な研究内容、作業内容等
※独自の休日を設定する場合は「休日」と入力</t>
    <rPh sb="13" eb="14">
      <t>トウ</t>
    </rPh>
    <phoneticPr fontId="1"/>
  </si>
  <si>
    <t>接合部品材質・形状検討（■■機構部，〇〇機構部）</t>
    <rPh sb="0" eb="2">
      <t>セツゴウ</t>
    </rPh>
    <rPh sb="2" eb="4">
      <t>ブヒン</t>
    </rPh>
    <rPh sb="4" eb="6">
      <t>ザイシツ</t>
    </rPh>
    <rPh sb="7" eb="9">
      <t>ケイジョウ</t>
    </rPh>
    <rPh sb="9" eb="11">
      <t>ケントウ</t>
    </rPh>
    <rPh sb="14" eb="16">
      <t>キコウ</t>
    </rPh>
    <rPh sb="16" eb="17">
      <t>ブ</t>
    </rPh>
    <rPh sb="20" eb="22">
      <t>キコウ</t>
    </rPh>
    <rPh sb="22" eb="23">
      <t>ブ</t>
    </rPh>
    <phoneticPr fontId="1"/>
  </si>
  <si>
    <t>研究　　　（作業）時間数</t>
    <rPh sb="0" eb="2">
      <t>ケンキュウ</t>
    </rPh>
    <rPh sb="6" eb="8">
      <t>サギョウ</t>
    </rPh>
    <rPh sb="9" eb="12">
      <t>ジカンスウ</t>
    </rPh>
    <phoneticPr fontId="1"/>
  </si>
  <si>
    <t>株式会社○○○○　開発事業部</t>
    <rPh sb="0" eb="2">
      <t>カブシキ</t>
    </rPh>
    <rPh sb="2" eb="4">
      <t>ガイシャ</t>
    </rPh>
    <rPh sb="9" eb="11">
      <t>カイハツ</t>
    </rPh>
    <rPh sb="11" eb="13">
      <t>ジギョウ</t>
    </rPh>
    <rPh sb="13" eb="14">
      <t>ブ</t>
    </rPh>
    <phoneticPr fontId="1"/>
  </si>
  <si>
    <t>金</t>
    <rPh sb="0" eb="1">
      <t>キン</t>
    </rPh>
    <phoneticPr fontId="1"/>
  </si>
  <si>
    <t>休日</t>
    <rPh sb="0" eb="2">
      <t>キュウジツ</t>
    </rPh>
    <phoneticPr fontId="1"/>
  </si>
  <si>
    <t>令和６年度新たな価値づくり研究開発支援補助金</t>
  </si>
  <si>
    <t>↑入力不可</t>
    <rPh sb="1" eb="3">
      <t>ニュウリョク</t>
    </rPh>
    <rPh sb="3" eb="5">
      <t>フカ</t>
    </rPh>
    <phoneticPr fontId="1"/>
  </si>
  <si>
    <t>←入力不可</t>
    <rPh sb="1" eb="3">
      <t>ニュウリョク</t>
    </rPh>
    <rPh sb="3" eb="5">
      <t>フカ</t>
    </rPh>
    <phoneticPr fontId="1"/>
  </si>
  <si>
    <r>
      <t xml:space="preserve">具体的な研究内容、作業内容等
</t>
    </r>
    <r>
      <rPr>
        <b/>
        <sz val="9"/>
        <color rgb="FF7030A0"/>
        <rFont val="ＭＳ Ｐゴシック"/>
      </rPr>
      <t>※独自の休日を設定する場合は「休日」と入力</t>
    </r>
    <rPh sb="13" eb="14">
      <t>トウ</t>
    </rPh>
    <phoneticPr fontId="1"/>
  </si>
  <si>
    <t>○年10月分</t>
    <rPh sb="1" eb="2">
      <t>ネン</t>
    </rPh>
    <rPh sb="4" eb="5">
      <t>ガツ</t>
    </rPh>
    <rPh sb="5" eb="6">
      <t>ブン</t>
    </rPh>
    <phoneticPr fontId="1"/>
  </si>
  <si>
    <t>海の日</t>
  </si>
  <si>
    <t>振替休日</t>
  </si>
  <si>
    <t>敬老の日</t>
  </si>
  <si>
    <t>令和８年２月分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</si>
  <si>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秋分の日</t>
  </si>
  <si>
    <t>文化の日</t>
  </si>
  <si>
    <t>成人の日</t>
  </si>
  <si>
    <t>スポーツの日</t>
    <rPh sb="5" eb="6">
      <t>ヒ</t>
    </rPh>
    <phoneticPr fontId="1"/>
  </si>
  <si>
    <t>天皇誕生日</t>
  </si>
  <si>
    <t>名称</t>
    <rPh sb="0" eb="2">
      <t>メイショウ</t>
    </rPh>
    <phoneticPr fontId="1"/>
  </si>
  <si>
    <t>昭和の日</t>
  </si>
  <si>
    <t>振替休日</t>
    <rPh sb="0" eb="1">
      <t>フ</t>
    </rPh>
    <rPh sb="1" eb="2">
      <t>カ</t>
    </rPh>
    <rPh sb="2" eb="4">
      <t>キュウジツ</t>
    </rPh>
    <phoneticPr fontId="1"/>
  </si>
  <si>
    <t>こどもの日</t>
  </si>
  <si>
    <t>スポーツの日</t>
  </si>
  <si>
    <t>令和○年度新たな価値づくり研究開発支援補助金</t>
    <rPh sb="0" eb="2">
      <t>レイワ</t>
    </rPh>
    <rPh sb="3" eb="5">
      <t>ネンド</t>
    </rPh>
    <rPh sb="5" eb="6">
      <t>アラ</t>
    </rPh>
    <rPh sb="8" eb="10">
      <t>カチ</t>
    </rPh>
    <rPh sb="13" eb="15">
      <t>ケンキュウ</t>
    </rPh>
    <rPh sb="15" eb="17">
      <t>カイハツ</t>
    </rPh>
    <rPh sb="17" eb="19">
      <t>シエン</t>
    </rPh>
    <rPh sb="19" eb="22">
      <t>ホジョキン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</si>
  <si>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</si>
  <si>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</si>
  <si>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</si>
  <si>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</si>
  <si>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</si>
  <si>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春分の日</t>
    <rPh sb="0" eb="2">
      <t>シュンブン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</si>
  <si>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</si>
  <si>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</si>
  <si>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</si>
  <si>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</si>
  <si>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</si>
  <si>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令和７年６月分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</si>
  <si>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令和７年８月分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</si>
  <si>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令和７年９月分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</si>
  <si>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令和７年10月分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</si>
  <si>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令和７年11月分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</si>
  <si>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令和７年12月分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</si>
  <si>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令和８年１月分</t>
    <rPh sb="0" eb="2">
      <t>レイワ</t>
    </rPh>
    <rPh sb="3" eb="4">
      <t>ネン</t>
    </rPh>
    <rPh sb="5" eb="6">
      <t>ガツ</t>
    </rPh>
    <rPh sb="6" eb="7">
      <t>ブン</t>
    </rPh>
    <phoneticPr fontId="1"/>
  </si>
  <si>
    <t>元旦</t>
    <rPh sb="0" eb="2">
      <t>ガンタン</t>
    </rPh>
    <phoneticPr fontId="1"/>
  </si>
  <si>
    <t>様式第３</t>
    <rPh sb="0" eb="2">
      <t>ヨウシキ</t>
    </rPh>
    <rPh sb="2" eb="3">
      <t>ダイ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</si>
</sst>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h]:mm"/>
    <numFmt numFmtId="177" formatCode="m/d"/>
    <numFmt numFmtId="178" formatCode="0.00_ "/>
  </numFmts>
  <fonts count="2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u/>
      <sz val="11"/>
      <color indexed="12"/>
      <name val="ＭＳ 明朝"/>
      <family val="1"/>
    </font>
    <font>
      <sz val="10"/>
      <color auto="1"/>
      <name val="ＭＳ 明朝"/>
      <family val="1"/>
    </font>
    <font>
      <sz val="8"/>
      <color auto="1"/>
      <name val="ＭＳ 明朝"/>
      <family val="1"/>
    </font>
    <font>
      <sz val="9"/>
      <color indexed="12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1"/>
      <color indexed="12"/>
      <name val="ＭＳ 明朝"/>
      <family val="1"/>
    </font>
    <font>
      <sz val="9"/>
      <color indexed="10"/>
      <name val="ＭＳ 明朝"/>
      <family val="1"/>
    </font>
    <font>
      <b/>
      <sz val="9"/>
      <color indexed="10"/>
      <name val="ＭＳ 明朝"/>
      <family val="1"/>
    </font>
    <font>
      <sz val="8"/>
      <color indexed="12"/>
      <name val="ＭＳ 明朝"/>
      <family val="1"/>
    </font>
    <font>
      <sz val="10"/>
      <color auto="1"/>
      <name val="ＭＳ Ｐゴシック"/>
      <family val="3"/>
    </font>
    <font>
      <sz val="12"/>
      <color indexed="12"/>
      <name val="ＭＳ 明朝"/>
      <family val="1"/>
    </font>
    <font>
      <sz val="11"/>
      <color auto="1"/>
      <name val="BIZ UDゴシック"/>
      <family val="3"/>
    </font>
    <font>
      <sz val="10"/>
      <color rgb="FF222222"/>
      <name val="BIZ UDゴシック"/>
      <family val="3"/>
    </font>
    <font>
      <sz val="8"/>
      <color rgb="FF333333"/>
      <name val="BIZ UDゴシック"/>
      <family val="3"/>
    </font>
    <font>
      <sz val="12"/>
      <color auto="1"/>
      <name val="BIZ UD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4">
    <xf numFmtId="0" fontId="0" fillId="0" borderId="0" xfId="0"/>
    <xf numFmtId="49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justify" vertical="center" shrinkToFit="1"/>
    </xf>
    <xf numFmtId="22" fontId="2" fillId="0" borderId="2" xfId="0" applyNumberFormat="1" applyFont="1" applyFill="1" applyBorder="1" applyAlignment="1" applyProtection="1">
      <alignment horizontal="justify" vertical="center" shrinkToFit="1"/>
    </xf>
    <xf numFmtId="49" fontId="2" fillId="0" borderId="2" xfId="0" applyNumberFormat="1" applyFont="1" applyFill="1" applyBorder="1" applyAlignment="1" applyProtection="1">
      <alignment horizontal="right" vertical="center" shrinkToFit="1"/>
    </xf>
    <xf numFmtId="49" fontId="6" fillId="2" borderId="3" xfId="0" applyNumberFormat="1" applyFont="1" applyFill="1" applyBorder="1" applyAlignment="1" applyProtection="1">
      <alignment horizontal="center" vertical="center" wrapText="1" shrinkToFit="1"/>
    </xf>
    <xf numFmtId="49" fontId="6" fillId="2" borderId="4" xfId="0" applyNumberFormat="1" applyFont="1" applyFill="1" applyBorder="1" applyAlignment="1" applyProtection="1">
      <alignment horizontal="center" vertical="center" wrapText="1" shrinkToFit="1"/>
    </xf>
    <xf numFmtId="177" fontId="2" fillId="3" borderId="5" xfId="0" applyNumberFormat="1" applyFont="1" applyFill="1" applyBorder="1" applyAlignment="1">
      <alignment horizontal="center" vertical="center"/>
    </xf>
    <xf numFmtId="177" fontId="2" fillId="3" borderId="6" xfId="0" applyNumberFormat="1" applyFont="1" applyFill="1" applyBorder="1" applyAlignment="1">
      <alignment horizontal="center" vertical="center"/>
    </xf>
    <xf numFmtId="177" fontId="2" fillId="3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49" fontId="3" fillId="0" borderId="9" xfId="0" applyNumberFormat="1" applyFont="1" applyBorder="1" applyAlignment="1" applyProtection="1">
      <alignment horizontal="center" shrinkToFit="1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/>
    <xf numFmtId="22" fontId="2" fillId="0" borderId="0" xfId="0" applyNumberFormat="1" applyFont="1" applyBorder="1" applyAlignment="1" applyProtection="1">
      <alignment horizontal="justify" vertical="center" shrinkToFit="1"/>
    </xf>
    <xf numFmtId="49" fontId="2" fillId="0" borderId="0" xfId="0" applyNumberFormat="1" applyFont="1" applyBorder="1" applyAlignment="1" applyProtection="1">
      <alignment horizontal="justify" vertical="center" shrinkToFit="1"/>
    </xf>
    <xf numFmtId="49" fontId="2" fillId="0" borderId="0" xfId="0" applyNumberFormat="1" applyFont="1" applyBorder="1" applyAlignment="1" applyProtection="1">
      <alignment horizontal="right" vertical="center" shrinkToFit="1"/>
    </xf>
    <xf numFmtId="49" fontId="6" fillId="2" borderId="10" xfId="0" applyNumberFormat="1" applyFont="1" applyFill="1" applyBorder="1" applyAlignment="1" applyProtection="1">
      <alignment horizontal="center" vertical="center" wrapText="1" shrinkToFit="1"/>
    </xf>
    <xf numFmtId="49" fontId="6" fillId="2" borderId="11" xfId="0" applyNumberFormat="1" applyFont="1" applyFill="1" applyBorder="1" applyAlignment="1" applyProtection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 applyProtection="1">
      <alignment horizontal="center" vertical="center" shrinkToFit="1"/>
    </xf>
    <xf numFmtId="49" fontId="6" fillId="2" borderId="16" xfId="0" applyNumberFormat="1" applyFont="1" applyFill="1" applyBorder="1" applyAlignment="1" applyProtection="1">
      <alignment horizontal="center" vertical="center" shrinkToFit="1"/>
    </xf>
    <xf numFmtId="176" fontId="7" fillId="3" borderId="17" xfId="0" applyNumberFormat="1" applyFont="1" applyFill="1" applyBorder="1" applyAlignment="1" applyProtection="1">
      <alignment vertical="center" shrinkToFit="1"/>
      <protection locked="0"/>
    </xf>
    <xf numFmtId="176" fontId="7" fillId="0" borderId="18" xfId="0" applyNumberFormat="1" applyFont="1" applyFill="1" applyBorder="1" applyAlignment="1" applyProtection="1">
      <alignment vertical="center" shrinkToFit="1"/>
      <protection locked="0"/>
    </xf>
    <xf numFmtId="176" fontId="7" fillId="0" borderId="17" xfId="0" applyNumberFormat="1" applyFont="1" applyFill="1" applyBorder="1" applyAlignment="1" applyProtection="1">
      <alignment vertical="center" shrinkToFit="1"/>
      <protection locked="0"/>
    </xf>
    <xf numFmtId="176" fontId="7" fillId="0" borderId="19" xfId="0" applyNumberFormat="1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49" fontId="7" fillId="0" borderId="20" xfId="0" applyNumberFormat="1" applyFont="1" applyFill="1" applyBorder="1" applyAlignment="1" applyProtection="1">
      <alignment vertical="center" shrinkToFit="1"/>
      <protection locked="0"/>
    </xf>
    <xf numFmtId="49" fontId="7" fillId="0" borderId="21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6" fillId="2" borderId="22" xfId="0" applyNumberFormat="1" applyFont="1" applyFill="1" applyBorder="1" applyAlignment="1" applyProtection="1">
      <alignment horizontal="center" vertical="center" shrinkToFit="1"/>
    </xf>
    <xf numFmtId="49" fontId="6" fillId="2" borderId="23" xfId="0" applyNumberFormat="1" applyFont="1" applyFill="1" applyBorder="1" applyAlignment="1" applyProtection="1">
      <alignment horizontal="center" vertical="center" shrinkToFit="1"/>
    </xf>
    <xf numFmtId="176" fontId="7" fillId="3" borderId="24" xfId="0" applyNumberFormat="1" applyFont="1" applyFill="1" applyBorder="1" applyAlignment="1" applyProtection="1">
      <alignment vertical="center" shrinkToFit="1"/>
      <protection locked="0"/>
    </xf>
    <xf numFmtId="176" fontId="7" fillId="0" borderId="25" xfId="0" applyNumberFormat="1" applyFont="1" applyFill="1" applyBorder="1" applyAlignment="1" applyProtection="1">
      <alignment vertical="center" shrinkToFit="1"/>
      <protection locked="0"/>
    </xf>
    <xf numFmtId="176" fontId="7" fillId="0" borderId="24" xfId="0" applyNumberFormat="1" applyFont="1" applyFill="1" applyBorder="1" applyAlignment="1" applyProtection="1">
      <alignment vertical="center" shrinkToFit="1"/>
      <protection locked="0"/>
    </xf>
    <xf numFmtId="176" fontId="7" fillId="0" borderId="14" xfId="0" applyNumberFormat="1" applyFont="1" applyFill="1" applyBorder="1" applyAlignment="1" applyProtection="1">
      <alignment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</xf>
    <xf numFmtId="0" fontId="8" fillId="0" borderId="20" xfId="0" applyFont="1" applyBorder="1"/>
    <xf numFmtId="0" fontId="10" fillId="0" borderId="21" xfId="0" applyFont="1" applyFill="1" applyBorder="1" applyAlignment="1" applyProtection="1">
      <alignment vertical="center" shrinkToFit="1"/>
      <protection locked="0"/>
    </xf>
    <xf numFmtId="176" fontId="7" fillId="3" borderId="18" xfId="0" applyNumberFormat="1" applyFont="1" applyFill="1" applyBorder="1" applyAlignment="1" applyProtection="1">
      <alignment vertical="center" shrinkToFit="1"/>
      <protection locked="0"/>
    </xf>
    <xf numFmtId="49" fontId="6" fillId="2" borderId="26" xfId="0" applyNumberFormat="1" applyFont="1" applyFill="1" applyBorder="1" applyAlignment="1" applyProtection="1">
      <alignment horizontal="center" vertical="center" shrinkToFit="1"/>
    </xf>
    <xf numFmtId="176" fontId="7" fillId="3" borderId="25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 wrapText="1" shrinkToFit="1"/>
    </xf>
    <xf numFmtId="49" fontId="6" fillId="2" borderId="28" xfId="0" applyNumberFormat="1" applyFont="1" applyFill="1" applyBorder="1" applyAlignment="1" applyProtection="1">
      <alignment horizontal="center" vertical="center" wrapText="1" shrinkToFit="1"/>
    </xf>
    <xf numFmtId="176" fontId="7" fillId="0" borderId="29" xfId="0" applyNumberFormat="1" applyFont="1" applyFill="1" applyBorder="1" applyAlignment="1" applyProtection="1">
      <alignment vertical="center" shrinkToFit="1"/>
      <protection locked="0"/>
    </xf>
    <xf numFmtId="176" fontId="7" fillId="3" borderId="29" xfId="0" applyNumberFormat="1" applyFont="1" applyFill="1" applyBorder="1" applyAlignment="1" applyProtection="1">
      <alignment vertical="center" shrinkToFit="1"/>
      <protection locked="0"/>
    </xf>
    <xf numFmtId="176" fontId="7" fillId="0" borderId="28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vertical="center" shrinkToFit="1"/>
    </xf>
    <xf numFmtId="176" fontId="11" fillId="4" borderId="30" xfId="0" applyNumberFormat="1" applyFont="1" applyFill="1" applyBorder="1" applyAlignment="1" applyProtection="1">
      <alignment horizontal="right" vertical="center" shrinkToFit="1"/>
    </xf>
    <xf numFmtId="176" fontId="11" fillId="4" borderId="28" xfId="0" applyNumberFormat="1" applyFont="1" applyFill="1" applyBorder="1" applyAlignment="1" applyProtection="1">
      <alignment horizontal="right" vertical="center" shrinkToFit="1"/>
    </xf>
    <xf numFmtId="176" fontId="12" fillId="4" borderId="31" xfId="0" applyNumberFormat="1" applyFont="1" applyFill="1" applyBorder="1" applyAlignment="1" applyProtection="1">
      <alignment horizontal="right" vertical="center" shrinkToFit="1"/>
    </xf>
    <xf numFmtId="49" fontId="2" fillId="0" borderId="21" xfId="0" applyNumberFormat="1" applyFont="1" applyFill="1" applyBorder="1" applyAlignment="1" applyProtection="1">
      <alignment horizontal="right" vertical="center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49" fontId="13" fillId="3" borderId="33" xfId="0" applyNumberFormat="1" applyFont="1" applyFill="1" applyBorder="1" applyAlignment="1" applyProtection="1">
      <alignment vertical="center" wrapText="1" shrinkToFit="1"/>
      <protection locked="0"/>
    </xf>
    <xf numFmtId="49" fontId="13" fillId="0" borderId="6" xfId="0" applyNumberFormat="1" applyFont="1" applyFill="1" applyBorder="1" applyAlignment="1" applyProtection="1">
      <alignment vertical="center" wrapText="1" shrinkToFit="1"/>
      <protection locked="0"/>
    </xf>
    <xf numFmtId="49" fontId="13" fillId="0" borderId="7" xfId="0" applyNumberFormat="1" applyFont="1" applyFill="1" applyBorder="1" applyAlignment="1" applyProtection="1">
      <alignment vertical="center" wrapText="1" shrinkToFit="1"/>
      <protection locked="0"/>
    </xf>
    <xf numFmtId="49" fontId="6" fillId="0" borderId="34" xfId="0" applyNumberFormat="1" applyFont="1" applyFill="1" applyBorder="1" applyAlignment="1" applyProtection="1">
      <alignment horizontal="center" vertical="center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6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49" fontId="6" fillId="0" borderId="38" xfId="0" applyNumberFormat="1" applyFont="1" applyFill="1" applyBorder="1" applyAlignment="1" applyProtection="1">
      <alignment horizontal="center" vertical="center"/>
    </xf>
    <xf numFmtId="49" fontId="3" fillId="0" borderId="39" xfId="0" applyNumberFormat="1" applyFont="1" applyBorder="1" applyAlignment="1" applyProtection="1">
      <alignment horizontal="center" shrinkToFit="1"/>
    </xf>
    <xf numFmtId="49" fontId="9" fillId="0" borderId="40" xfId="0" applyNumberFormat="1" applyFont="1" applyBorder="1" applyAlignment="1" applyProtection="1">
      <alignment horizontal="center" vertical="center" shrinkToFit="1"/>
    </xf>
    <xf numFmtId="0" fontId="7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/>
    <xf numFmtId="0" fontId="8" fillId="0" borderId="42" xfId="0" applyFont="1" applyFill="1" applyBorder="1" applyAlignment="1" applyProtection="1">
      <alignment vertical="center" shrinkToFit="1"/>
      <protection locked="0"/>
    </xf>
    <xf numFmtId="49" fontId="7" fillId="0" borderId="42" xfId="0" applyNumberFormat="1" applyFont="1" applyFill="1" applyBorder="1" applyAlignment="1" applyProtection="1">
      <alignment vertical="center" shrinkToFit="1"/>
      <protection locked="0"/>
    </xf>
    <xf numFmtId="49" fontId="2" fillId="0" borderId="40" xfId="0" applyNumberFormat="1" applyFont="1" applyFill="1" applyBorder="1" applyAlignment="1" applyProtection="1">
      <alignment vertical="center" shrinkToFit="1"/>
    </xf>
    <xf numFmtId="49" fontId="6" fillId="2" borderId="43" xfId="0" applyNumberFormat="1" applyFont="1" applyFill="1" applyBorder="1" applyAlignment="1" applyProtection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49" fontId="13" fillId="3" borderId="30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178" fontId="12" fillId="0" borderId="45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 applyProtection="1">
      <alignment vertical="center" shrinkToFit="1"/>
      <protection locked="0"/>
    </xf>
    <xf numFmtId="49" fontId="2" fillId="0" borderId="2" xfId="0" applyNumberFormat="1" applyFont="1" applyFill="1" applyBorder="1" applyAlignment="1">
      <alignment horizontal="center" vertical="center" shrinkToFit="1"/>
    </xf>
    <xf numFmtId="0" fontId="0" fillId="0" borderId="0" xfId="0"/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 applyProtection="1">
      <alignment horizont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justify" vertical="center" shrinkToFit="1"/>
      <protection locked="0"/>
    </xf>
    <xf numFmtId="22" fontId="2" fillId="0" borderId="2" xfId="0" applyNumberFormat="1" applyFont="1" applyFill="1" applyBorder="1" applyAlignment="1" applyProtection="1">
      <alignment horizontal="justify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2" fillId="3" borderId="5" xfId="0" applyNumberFormat="1" applyFont="1" applyFill="1" applyBorder="1" applyAlignment="1" applyProtection="1">
      <alignment horizontal="center" vertical="center"/>
      <protection locked="0"/>
    </xf>
    <xf numFmtId="177" fontId="2" fillId="3" borderId="6" xfId="0" applyNumberFormat="1" applyFont="1" applyFill="1" applyBorder="1" applyAlignment="1" applyProtection="1">
      <alignment horizontal="center" vertical="center"/>
      <protection locked="0"/>
    </xf>
    <xf numFmtId="177" fontId="2" fillId="5" borderId="5" xfId="0" applyNumberFormat="1" applyFont="1" applyFill="1" applyBorder="1" applyAlignment="1" applyProtection="1">
      <alignment horizontal="center" vertical="center"/>
      <protection locked="0"/>
    </xf>
    <xf numFmtId="177" fontId="2" fillId="5" borderId="6" xfId="0" applyNumberFormat="1" applyFont="1" applyFill="1" applyBorder="1" applyAlignment="1" applyProtection="1">
      <alignment horizontal="center" vertical="center"/>
      <protection locked="0"/>
    </xf>
    <xf numFmtId="177" fontId="2" fillId="0" borderId="5" xfId="0" applyNumberFormat="1" applyFont="1" applyFill="1" applyBorder="1" applyAlignment="1" applyProtection="1">
      <alignment horizontal="center" vertical="center"/>
      <protection locked="0"/>
    </xf>
    <xf numFmtId="177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Border="1" applyAlignment="1" applyProtection="1">
      <alignment horizontal="center" shrinkToFit="1"/>
      <protection locked="0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22" fontId="2" fillId="0" borderId="0" xfId="0" applyNumberFormat="1" applyFont="1" applyBorder="1" applyAlignment="1" applyProtection="1">
      <alignment horizontal="justify" vertical="center" shrinkToFit="1"/>
      <protection locked="0"/>
    </xf>
    <xf numFmtId="49" fontId="2" fillId="0" borderId="0" xfId="0" applyNumberFormat="1" applyFont="1" applyBorder="1" applyAlignment="1" applyProtection="1">
      <alignment horizontal="justify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76" fontId="7" fillId="5" borderId="18" xfId="0" applyNumberFormat="1" applyFont="1" applyFill="1" applyBorder="1" applyAlignment="1" applyProtection="1">
      <alignment vertical="center" shrinkToFit="1"/>
      <protection locked="0"/>
    </xf>
    <xf numFmtId="176" fontId="7" fillId="5" borderId="17" xfId="0" applyNumberFormat="1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49" fontId="10" fillId="0" borderId="20" xfId="0" applyNumberFormat="1" applyFont="1" applyFill="1" applyBorder="1" applyAlignment="1" applyProtection="1">
      <alignment vertical="center" shrinkToFit="1"/>
      <protection locked="0"/>
    </xf>
    <xf numFmtId="49" fontId="10" fillId="0" borderId="21" xfId="0" applyNumberFormat="1" applyFont="1" applyFill="1" applyBorder="1" applyAlignment="1" applyProtection="1">
      <alignment vertical="center" shrinkToFit="1"/>
      <protection locked="0"/>
    </xf>
    <xf numFmtId="49" fontId="10" fillId="0" borderId="0" xfId="0" applyNumberFormat="1" applyFont="1" applyFill="1" applyBorder="1" applyAlignment="1" applyProtection="1">
      <alignment vertical="center" shrinkToFit="1"/>
      <protection locked="0"/>
    </xf>
    <xf numFmtId="49" fontId="5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7" fillId="5" borderId="25" xfId="0" applyNumberFormat="1" applyFont="1" applyFill="1" applyBorder="1" applyAlignment="1" applyProtection="1">
      <alignment vertical="center" shrinkToFit="1"/>
      <protection locked="0"/>
    </xf>
    <xf numFmtId="176" fontId="7" fillId="5" borderId="24" xfId="0" applyNumberFormat="1" applyFont="1" applyFill="1" applyBorder="1" applyAlignment="1" applyProtection="1">
      <alignment vertical="center" shrinkToFit="1"/>
      <protection locked="0"/>
    </xf>
    <xf numFmtId="0" fontId="8" fillId="0" borderId="20" xfId="0" applyFont="1" applyBorder="1" applyProtection="1">
      <protection locked="0"/>
    </xf>
    <xf numFmtId="49" fontId="5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5" borderId="29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1" fillId="5" borderId="30" xfId="0" applyNumberFormat="1" applyFont="1" applyFill="1" applyBorder="1" applyAlignment="1" applyProtection="1">
      <alignment horizontal="right" vertical="center" shrinkToFit="1"/>
    </xf>
    <xf numFmtId="49" fontId="2" fillId="0" borderId="21" xfId="0" applyNumberFormat="1" applyFont="1" applyFill="1" applyBorder="1" applyAlignment="1" applyProtection="1">
      <alignment horizontal="right" vertical="center" shrinkToFi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32" xfId="0" applyFont="1" applyBorder="1" applyAlignment="1" applyProtection="1">
      <alignment horizontal="center" vertical="center" wrapText="1" shrinkToFit="1"/>
      <protection locked="0"/>
    </xf>
    <xf numFmtId="49" fontId="13" fillId="5" borderId="6" xfId="0" applyNumberFormat="1" applyFont="1" applyFill="1" applyBorder="1" applyAlignment="1" applyProtection="1">
      <alignment vertical="center" wrapText="1" shrinkToFit="1"/>
      <protection locked="0"/>
    </xf>
    <xf numFmtId="49" fontId="6" fillId="0" borderId="34" xfId="0" applyNumberFormat="1" applyFont="1" applyFill="1" applyBorder="1" applyAlignment="1" applyProtection="1">
      <alignment horizontal="center" vertical="center" wrapText="1" shrinkToFit="1"/>
      <protection locked="0"/>
    </xf>
    <xf numFmtId="49" fontId="15" fillId="0" borderId="21" xfId="0" applyNumberFormat="1" applyFont="1" applyFill="1" applyBorder="1" applyAlignment="1" applyProtection="1">
      <alignment vertical="center" shrinkToFit="1"/>
      <protection locked="0"/>
    </xf>
    <xf numFmtId="0" fontId="14" fillId="0" borderId="9" xfId="0" applyFont="1" applyBorder="1" applyAlignment="1" applyProtection="1">
      <alignment horizontal="center" vertical="center" wrapText="1" shrinkToFit="1"/>
      <protection locked="0"/>
    </xf>
    <xf numFmtId="0" fontId="14" fillId="0" borderId="35" xfId="0" applyFont="1" applyBorder="1" applyAlignment="1" applyProtection="1">
      <alignment horizontal="center" vertical="center" wrapText="1" shrinkToFi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5" borderId="21" xfId="0" applyFont="1" applyFill="1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shrinkToFit="1"/>
      <protection locked="0"/>
    </xf>
    <xf numFmtId="49" fontId="9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Font="1" applyBorder="1" applyProtection="1">
      <protection locked="0"/>
    </xf>
    <xf numFmtId="49" fontId="15" fillId="0" borderId="42" xfId="0" applyNumberFormat="1" applyFont="1" applyFill="1" applyBorder="1" applyAlignment="1" applyProtection="1">
      <alignment vertical="center" shrinkToFit="1"/>
      <protection locked="0"/>
    </xf>
    <xf numFmtId="49" fontId="2" fillId="0" borderId="40" xfId="0" applyNumberFormat="1" applyFont="1" applyFill="1" applyBorder="1" applyAlignment="1" applyProtection="1">
      <alignment vertical="center" shrinkToFit="1"/>
      <protection locked="0"/>
    </xf>
    <xf numFmtId="49" fontId="5" fillId="2" borderId="43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0" borderId="44" xfId="0" applyFont="1" applyBorder="1" applyAlignment="1" applyProtection="1">
      <alignment horizontal="center" vertical="center" wrapText="1" shrinkToFit="1"/>
      <protection locked="0"/>
    </xf>
    <xf numFmtId="49" fontId="13" fillId="5" borderId="30" xfId="0" applyNumberFormat="1" applyFont="1" applyFill="1" applyBorder="1" applyAlignment="1" applyProtection="1">
      <alignment vertical="center" wrapText="1"/>
      <protection locked="0"/>
    </xf>
    <xf numFmtId="178" fontId="12" fillId="6" borderId="45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 applyProtection="1">
      <alignment horizontal="center" vertical="center" wrapText="1" shrinkToFit="1"/>
    </xf>
    <xf numFmtId="49" fontId="5" fillId="2" borderId="4" xfId="0" applyNumberFormat="1" applyFont="1" applyFill="1" applyBorder="1" applyAlignment="1" applyProtection="1">
      <alignment horizontal="center" vertical="center" wrapText="1" shrinkToFit="1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 applyProtection="1">
      <alignment horizontal="center" vertical="center" wrapText="1" shrinkToFit="1"/>
    </xf>
    <xf numFmtId="49" fontId="5" fillId="2" borderId="11" xfId="0" applyNumberFormat="1" applyFont="1" applyFill="1" applyBorder="1" applyAlignment="1" applyProtection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horizontal="center" vertical="center" shrinkToFit="1"/>
    </xf>
    <xf numFmtId="49" fontId="5" fillId="2" borderId="22" xfId="0" applyNumberFormat="1" applyFont="1" applyFill="1" applyBorder="1" applyAlignment="1" applyProtection="1">
      <alignment horizontal="center" vertical="center" shrinkToFit="1"/>
    </xf>
    <xf numFmtId="49" fontId="5" fillId="2" borderId="26" xfId="0" applyNumberFormat="1" applyFont="1" applyFill="1" applyBorder="1" applyAlignment="1" applyProtection="1">
      <alignment horizontal="center" vertical="center" shrinkToFit="1"/>
    </xf>
    <xf numFmtId="49" fontId="2" fillId="2" borderId="27" xfId="0" applyNumberFormat="1" applyFont="1" applyFill="1" applyBorder="1" applyAlignment="1" applyProtection="1">
      <alignment horizontal="center" vertical="center" wrapText="1" shrinkToFit="1"/>
    </xf>
    <xf numFmtId="49" fontId="2" fillId="2" borderId="28" xfId="0" applyNumberFormat="1" applyFont="1" applyFill="1" applyBorder="1" applyAlignment="1" applyProtection="1">
      <alignment horizontal="center" vertical="center" wrapText="1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14" fillId="0" borderId="32" xfId="0" applyFont="1" applyBorder="1" applyAlignment="1">
      <alignment horizontal="center" vertical="center" wrapText="1" shrinkToFit="1"/>
    </xf>
    <xf numFmtId="49" fontId="6" fillId="0" borderId="34" xfId="0" applyNumberFormat="1" applyFont="1" applyFill="1" applyBorder="1" applyAlignment="1" applyProtection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49" fontId="5" fillId="2" borderId="43" xfId="0" applyNumberFormat="1" applyFont="1" applyFill="1" applyBorder="1" applyAlignment="1" applyProtection="1">
      <alignment horizontal="center" vertical="center" wrapText="1" shrinkToFit="1"/>
    </xf>
    <xf numFmtId="0" fontId="14" fillId="0" borderId="44" xfId="0" applyFont="1" applyBorder="1" applyAlignment="1">
      <alignment horizontal="center" vertical="center" wrapText="1" shrinkToFit="1"/>
    </xf>
    <xf numFmtId="177" fontId="2" fillId="7" borderId="5" xfId="0" applyNumberFormat="1" applyFont="1" applyFill="1" applyBorder="1" applyAlignment="1">
      <alignment horizontal="center" vertical="center"/>
    </xf>
    <xf numFmtId="177" fontId="2" fillId="8" borderId="5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176" fontId="7" fillId="8" borderId="17" xfId="0" applyNumberFormat="1" applyFont="1" applyFill="1" applyBorder="1" applyAlignment="1" applyProtection="1">
      <alignment vertical="center" shrinkToFit="1"/>
      <protection locked="0"/>
    </xf>
    <xf numFmtId="176" fontId="7" fillId="8" borderId="24" xfId="0" applyNumberFormat="1" applyFont="1" applyFill="1" applyBorder="1" applyAlignment="1" applyProtection="1">
      <alignment vertical="center" shrinkToFit="1"/>
      <protection locked="0"/>
    </xf>
    <xf numFmtId="176" fontId="7" fillId="8" borderId="18" xfId="0" applyNumberFormat="1" applyFont="1" applyFill="1" applyBorder="1" applyAlignment="1" applyProtection="1">
      <alignment vertical="center" shrinkToFit="1"/>
      <protection locked="0"/>
    </xf>
    <xf numFmtId="176" fontId="7" fillId="8" borderId="25" xfId="0" applyNumberFormat="1" applyFont="1" applyFill="1" applyBorder="1" applyAlignment="1" applyProtection="1">
      <alignment vertical="center" shrinkToFit="1"/>
      <protection locked="0"/>
    </xf>
    <xf numFmtId="176" fontId="7" fillId="8" borderId="29" xfId="0" applyNumberFormat="1" applyFont="1" applyFill="1" applyBorder="1" applyAlignment="1" applyProtection="1">
      <alignment vertical="center" shrinkToFit="1"/>
      <protection locked="0"/>
    </xf>
    <xf numFmtId="176" fontId="11" fillId="8" borderId="30" xfId="0" applyNumberFormat="1" applyFont="1" applyFill="1" applyBorder="1" applyAlignment="1" applyProtection="1">
      <alignment horizontal="right" vertical="center" shrinkToFit="1"/>
    </xf>
    <xf numFmtId="49" fontId="13" fillId="8" borderId="6" xfId="0" applyNumberFormat="1" applyFont="1" applyFill="1" applyBorder="1" applyAlignment="1" applyProtection="1">
      <alignment vertical="center" wrapText="1" shrinkToFit="1"/>
      <protection locked="0"/>
    </xf>
    <xf numFmtId="0" fontId="0" fillId="8" borderId="21" xfId="0" applyFont="1" applyFill="1" applyBorder="1" applyAlignment="1">
      <alignment vertical="center" wrapText="1"/>
    </xf>
    <xf numFmtId="49" fontId="13" fillId="8" borderId="30" xfId="0" applyNumberFormat="1" applyFont="1" applyFill="1" applyBorder="1" applyAlignment="1" applyProtection="1">
      <alignment vertical="center" wrapText="1"/>
      <protection locked="0"/>
    </xf>
    <xf numFmtId="177" fontId="2" fillId="3" borderId="46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 applyProtection="1">
      <alignment horizontal="center" vertical="center" shrinkToFit="1"/>
    </xf>
    <xf numFmtId="0" fontId="2" fillId="3" borderId="47" xfId="0" applyFont="1" applyFill="1" applyBorder="1" applyAlignment="1">
      <alignment horizontal="center" vertical="center"/>
    </xf>
    <xf numFmtId="49" fontId="2" fillId="0" borderId="48" xfId="0" applyNumberFormat="1" applyFont="1" applyBorder="1" applyAlignment="1" applyProtection="1">
      <alignment horizontal="center" vertical="center" shrinkToFit="1"/>
    </xf>
    <xf numFmtId="176" fontId="7" fillId="0" borderId="49" xfId="0" applyNumberFormat="1" applyFont="1" applyFill="1" applyBorder="1" applyAlignment="1" applyProtection="1">
      <alignment vertical="center" shrinkToFit="1"/>
      <protection locked="0"/>
    </xf>
    <xf numFmtId="0" fontId="8" fillId="0" borderId="48" xfId="0" applyFont="1" applyBorder="1" applyAlignment="1" applyProtection="1">
      <alignment vertical="center" shrinkToFit="1"/>
    </xf>
    <xf numFmtId="176" fontId="7" fillId="0" borderId="50" xfId="0" applyNumberFormat="1" applyFont="1" applyFill="1" applyBorder="1" applyAlignment="1" applyProtection="1">
      <alignment vertical="center" shrinkToFit="1"/>
      <protection locked="0"/>
    </xf>
    <xf numFmtId="176" fontId="7" fillId="0" borderId="51" xfId="0" applyNumberFormat="1" applyFont="1" applyFill="1" applyBorder="1" applyAlignment="1" applyProtection="1">
      <alignment vertical="center" shrinkToFit="1"/>
      <protection locked="0"/>
    </xf>
    <xf numFmtId="0" fontId="8" fillId="0" borderId="38" xfId="0" applyFont="1" applyBorder="1" applyAlignment="1" applyProtection="1">
      <alignment vertical="center" shrinkToFit="1"/>
    </xf>
    <xf numFmtId="176" fontId="11" fillId="0" borderId="30" xfId="0" applyNumberFormat="1" applyFont="1" applyFill="1" applyBorder="1" applyAlignment="1" applyProtection="1">
      <alignment horizontal="right" vertical="center" shrinkToFit="1"/>
    </xf>
    <xf numFmtId="177" fontId="2" fillId="5" borderId="5" xfId="0" applyNumberFormat="1" applyFont="1" applyFill="1" applyBorder="1" applyAlignment="1">
      <alignment horizontal="center" vertical="center"/>
    </xf>
    <xf numFmtId="177" fontId="2" fillId="8" borderId="6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49" fontId="13" fillId="8" borderId="33" xfId="0" applyNumberFormat="1" applyFont="1" applyFill="1" applyBorder="1" applyAlignment="1" applyProtection="1">
      <alignment vertical="center" wrapText="1" shrinkToFit="1"/>
      <protection locked="0"/>
    </xf>
    <xf numFmtId="0" fontId="0" fillId="8" borderId="36" xfId="0" applyFont="1" applyFill="1" applyBorder="1" applyAlignment="1">
      <alignment vertical="center" wrapText="1"/>
    </xf>
    <xf numFmtId="0" fontId="16" fillId="0" borderId="0" xfId="0" applyFont="1"/>
    <xf numFmtId="14" fontId="17" fillId="9" borderId="52" xfId="0" applyNumberFormat="1" applyFont="1" applyFill="1" applyBorder="1" applyAlignment="1">
      <alignment horizontal="left" vertical="center"/>
    </xf>
    <xf numFmtId="31" fontId="18" fillId="0" borderId="53" xfId="0" applyNumberFormat="1" applyFont="1" applyBorder="1" applyAlignment="1">
      <alignment horizontal="left" vertical="center" wrapText="1"/>
    </xf>
    <xf numFmtId="0" fontId="19" fillId="9" borderId="54" xfId="0" applyFont="1" applyFill="1" applyBorder="1" applyAlignment="1">
      <alignment horizontal="center" vertical="center"/>
    </xf>
    <xf numFmtId="0" fontId="18" fillId="0" borderId="53" xfId="0" applyFont="1" applyBorder="1" applyAlignment="1">
      <alignment horizontal="left" vertical="center" wrapText="1"/>
    </xf>
  </cellXfs>
  <cellStyles count="1">
    <cellStyle name="標準" xfId="0" builtinId="0"/>
  </cellStyles>
  <dxfs count="205">
    <dxf>
      <font>
        <name val="BIZ UDゴシック"/>
        <b val="0"/>
        <i val="0"/>
        <strike val="0"/>
        <color auto="1"/>
        <sz val="12"/>
        <u val="none"/>
        <vertAlign val="baseline"/>
      </font>
      <fill>
        <patternFill patternType="none">
          <fgColor indexed="64"/>
          <bgColor auto="1"/>
        </patternFill>
      </fill>
      <alignment horizontal="center" vertical="center" readingOrder="0"/>
      <border>
        <left/>
        <right/>
        <top/>
        <bottom style="thin">
          <color rgb="FF000000"/>
        </bottom>
        <diagonal/>
      </border>
    </dxf>
    <dxf>
      <font>
        <name val="BIZ UDゴシック"/>
        <b val="0"/>
        <i val="0"/>
        <strike val="0"/>
        <color rgb="FF222222"/>
        <sz val="10"/>
        <u val="none"/>
        <vertAlign val="baseline"/>
      </font>
      <numFmt numFmtId="19" formatCode="yyyy/m/d"/>
      <fill>
        <patternFill patternType="none">
          <fgColor indexed="64"/>
          <bgColor auto="1"/>
        </patternFill>
      </fill>
      <alignment horizontal="left" vertical="center" readingOrder="0"/>
      <border>
        <left/>
        <right style="thin">
          <color rgb="FF000000"/>
        </right>
        <top/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border>
        <bottom style="thin">
          <color rgb="FF000000"/>
        </bottom>
      </border>
    </dxf>
    <dxf>
      <font>
        <name val="BIZ UDゴシック"/>
        <strike val="0"/>
        <u val="none"/>
        <vertAlign val="baseline"/>
      </font>
      <fill>
        <patternFill patternType="none">
          <fgColor indexed="64"/>
          <bgColor auto="1"/>
        </patternFill>
      </fill>
    </dxf>
    <dxf>
      <font>
        <name val="BIZ UDゴシック"/>
        <strike val="0"/>
        <u val="none"/>
        <vertAlign val="baseline"/>
      </font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theme="4" tint="0.4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1" name="テーブル1" displayName="テーブル1" ref="A1:B16" totalsRowShown="0" headerRowDxfId="5" dataDxfId="4" headerRowBorderDxfId="3" tableBorderDxfId="2">
  <autoFilter ref="A1:B16"/>
  <tableColumns count="2">
    <tableColumn id="1" name="日付" dataDxfId="1"/>
    <tableColumn id="2" name="名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table" Target="../tables/table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2:M46"/>
  <sheetViews>
    <sheetView tabSelected="1" view="pageBreakPreview" zoomScaleSheetLayoutView="100" workbookViewId="0">
      <selection activeCell="O2" sqref="O2"/>
    </sheetView>
  </sheetViews>
  <sheetFormatPr defaultColWidth="9" defaultRowHeight="19.350000000000001" customHeight="1"/>
  <cols>
    <col min="1" max="1" width="6" style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6384" width="9" style="3"/>
  </cols>
  <sheetData>
    <row r="2" spans="1:13" ht="19.350000000000001" customHeight="1">
      <c r="A2" s="1" t="s">
        <v>88</v>
      </c>
      <c r="K2" s="3" t="s">
        <v>28</v>
      </c>
    </row>
    <row r="3" spans="1:13" ht="28.5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3" ht="20.25" customHeight="1">
      <c r="A4" s="6" t="s">
        <v>53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3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3" ht="20.25" customHeight="1">
      <c r="A6" s="8" t="s">
        <v>23</v>
      </c>
      <c r="B6" s="21"/>
      <c r="C6" s="21"/>
      <c r="D6" s="39" t="s">
        <v>68</v>
      </c>
      <c r="E6" s="49"/>
      <c r="F6" s="49"/>
      <c r="G6" s="49"/>
      <c r="H6" s="49"/>
      <c r="I6" s="49"/>
      <c r="J6" s="49"/>
      <c r="K6" s="81"/>
    </row>
    <row r="7" spans="1:13" ht="20.25" customHeight="1">
      <c r="A7" s="9" t="s">
        <v>26</v>
      </c>
      <c r="B7" s="22"/>
      <c r="C7" s="22"/>
      <c r="D7" s="40" t="s">
        <v>39</v>
      </c>
      <c r="E7" s="50"/>
      <c r="F7" s="50"/>
      <c r="G7" s="50"/>
      <c r="H7" s="50"/>
      <c r="I7" s="50"/>
      <c r="J7" s="50"/>
      <c r="K7" s="82"/>
      <c r="M7" s="94"/>
    </row>
    <row r="8" spans="1:13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3" ht="20.25" customHeight="1">
      <c r="A9" s="8" t="s">
        <v>22</v>
      </c>
      <c r="B9" s="23"/>
      <c r="C9" s="23"/>
      <c r="D9" s="40" t="s">
        <v>34</v>
      </c>
      <c r="E9" s="50"/>
      <c r="F9" s="50"/>
      <c r="G9" s="50"/>
      <c r="H9" s="50"/>
      <c r="I9" s="50"/>
      <c r="J9" s="50"/>
      <c r="K9" s="82"/>
      <c r="L9" s="92"/>
    </row>
    <row r="10" spans="1:13" ht="20.25" customHeight="1">
      <c r="A10" s="10" t="s">
        <v>12</v>
      </c>
      <c r="B10" s="24"/>
      <c r="C10" s="24"/>
      <c r="D10" s="40" t="s">
        <v>46</v>
      </c>
      <c r="E10" s="40"/>
      <c r="F10" s="40"/>
      <c r="G10" s="40"/>
      <c r="H10" s="40"/>
      <c r="I10" s="65" t="s">
        <v>37</v>
      </c>
      <c r="J10" s="40" t="s">
        <v>24</v>
      </c>
      <c r="K10" s="83"/>
      <c r="M10" s="91"/>
    </row>
    <row r="11" spans="1:13" ht="20.25" customHeight="1">
      <c r="A11" s="10"/>
      <c r="B11" s="24"/>
      <c r="C11" s="24" t="s">
        <v>17</v>
      </c>
      <c r="D11" s="41" t="s">
        <v>7</v>
      </c>
      <c r="E11" s="41"/>
      <c r="F11" s="41"/>
      <c r="G11" s="41"/>
      <c r="H11" s="61"/>
      <c r="I11" s="24" t="s">
        <v>11</v>
      </c>
      <c r="J11" s="41" t="s">
        <v>7</v>
      </c>
      <c r="K11" s="84"/>
    </row>
    <row r="12" spans="1:13" s="4" customFormat="1" ht="20.25" customHeight="1">
      <c r="A12" s="11" t="s">
        <v>3</v>
      </c>
      <c r="B12" s="25" t="s">
        <v>6</v>
      </c>
      <c r="C12" s="31" t="s">
        <v>42</v>
      </c>
      <c r="D12" s="42"/>
      <c r="E12" s="42"/>
      <c r="F12" s="52"/>
      <c r="G12" s="55" t="s">
        <v>18</v>
      </c>
      <c r="H12" s="55" t="s">
        <v>45</v>
      </c>
      <c r="I12" s="66" t="s">
        <v>43</v>
      </c>
      <c r="J12" s="72"/>
      <c r="K12" s="85" t="s">
        <v>40</v>
      </c>
      <c r="L12" s="93"/>
      <c r="M12" s="4"/>
    </row>
    <row r="13" spans="1:13" s="4" customFormat="1" ht="20.25" customHeight="1">
      <c r="A13" s="12"/>
      <c r="B13" s="26"/>
      <c r="C13" s="32" t="s">
        <v>14</v>
      </c>
      <c r="D13" s="43" t="s">
        <v>8</v>
      </c>
      <c r="E13" s="32" t="s">
        <v>14</v>
      </c>
      <c r="F13" s="43" t="s">
        <v>8</v>
      </c>
      <c r="G13" s="56"/>
      <c r="H13" s="56"/>
      <c r="I13" s="67"/>
      <c r="J13" s="73"/>
      <c r="K13" s="86"/>
      <c r="L13" s="93"/>
      <c r="M13" s="4"/>
    </row>
    <row r="14" spans="1:13" ht="20.25" customHeight="1">
      <c r="A14" s="13">
        <v>44105</v>
      </c>
      <c r="B14" s="27" t="s">
        <v>31</v>
      </c>
      <c r="C14" s="33">
        <v>0.375</v>
      </c>
      <c r="D14" s="44">
        <v>0.5</v>
      </c>
      <c r="E14" s="33">
        <v>0.54166666666666663</v>
      </c>
      <c r="F14" s="53">
        <v>0.71875</v>
      </c>
      <c r="G14" s="57">
        <v>0</v>
      </c>
      <c r="H14" s="62">
        <f>(D14-C14)+(F14-E14)-G14</f>
        <v>0.30208333333333337</v>
      </c>
      <c r="I14" s="68" t="s">
        <v>36</v>
      </c>
      <c r="J14" s="74"/>
      <c r="K14" s="87"/>
    </row>
    <row r="15" spans="1:13" ht="20.25" customHeight="1">
      <c r="A15" s="14">
        <f t="shared" ref="A15:A43" si="0">A14+1</f>
        <v>44106</v>
      </c>
      <c r="B15" s="28" t="s">
        <v>47</v>
      </c>
      <c r="C15" s="34">
        <v>0.375</v>
      </c>
      <c r="D15" s="45">
        <v>0.45833333333333331</v>
      </c>
      <c r="E15" s="34">
        <v>0.54166666666666663</v>
      </c>
      <c r="F15" s="45">
        <v>0.72916666666666663</v>
      </c>
      <c r="G15" s="57">
        <v>0</v>
      </c>
      <c r="H15" s="62">
        <f>(D15-C15)+(F15-E15)-G15</f>
        <v>0.27083333333333331</v>
      </c>
      <c r="I15" s="69" t="s">
        <v>10</v>
      </c>
      <c r="J15" s="75"/>
      <c r="K15" s="88"/>
    </row>
    <row r="16" spans="1:13" ht="20.25" customHeight="1">
      <c r="A16" s="13">
        <f t="shared" si="0"/>
        <v>44107</v>
      </c>
      <c r="B16" s="27" t="s">
        <v>2</v>
      </c>
      <c r="C16" s="34"/>
      <c r="D16" s="45"/>
      <c r="E16" s="34"/>
      <c r="F16" s="45"/>
      <c r="G16" s="57"/>
      <c r="H16" s="62"/>
      <c r="I16" s="69"/>
      <c r="J16" s="75"/>
      <c r="K16" s="88"/>
    </row>
    <row r="17" spans="1:11" ht="20.25" customHeight="1">
      <c r="A17" s="14">
        <f t="shared" si="0"/>
        <v>44108</v>
      </c>
      <c r="B17" s="28" t="s">
        <v>4</v>
      </c>
      <c r="C17" s="35"/>
      <c r="D17" s="46"/>
      <c r="E17" s="34"/>
      <c r="F17" s="45"/>
      <c r="G17" s="57"/>
      <c r="H17" s="62"/>
      <c r="I17" s="69"/>
      <c r="J17" s="75"/>
      <c r="K17" s="88"/>
    </row>
    <row r="18" spans="1:11" ht="20.25" customHeight="1">
      <c r="A18" s="13">
        <f t="shared" si="0"/>
        <v>44109</v>
      </c>
      <c r="B18" s="27" t="s">
        <v>32</v>
      </c>
      <c r="C18" s="34">
        <v>0.375</v>
      </c>
      <c r="D18" s="45">
        <v>0.5</v>
      </c>
      <c r="E18" s="34">
        <v>0.54166666666666663</v>
      </c>
      <c r="F18" s="45">
        <v>0.625</v>
      </c>
      <c r="G18" s="57">
        <v>2.0833333333333332e-002</v>
      </c>
      <c r="H18" s="62">
        <f>(D18-C18)+(F18-E18)-G18</f>
        <v>0.18750000000000003</v>
      </c>
      <c r="I18" s="69" t="s">
        <v>27</v>
      </c>
      <c r="J18" s="75"/>
      <c r="K18" s="88"/>
    </row>
    <row r="19" spans="1:11" ht="20.25" customHeight="1">
      <c r="A19" s="14">
        <f t="shared" si="0"/>
        <v>44110</v>
      </c>
      <c r="B19" s="28" t="s">
        <v>30</v>
      </c>
      <c r="C19" s="33"/>
      <c r="D19" s="44"/>
      <c r="E19" s="34">
        <v>0.54166666666666663</v>
      </c>
      <c r="F19" s="45">
        <v>0.70833333333333337</v>
      </c>
      <c r="G19" s="57">
        <v>6.25e-002</v>
      </c>
      <c r="H19" s="62">
        <f>(D19-C19)+(F19-E19)-G19</f>
        <v>0.10416666666666674</v>
      </c>
      <c r="I19" s="69" t="s">
        <v>44</v>
      </c>
      <c r="J19" s="75"/>
      <c r="K19" s="88"/>
    </row>
    <row r="20" spans="1:11" ht="20.25" customHeight="1">
      <c r="A20" s="13">
        <f t="shared" si="0"/>
        <v>44111</v>
      </c>
      <c r="B20" s="27" t="s">
        <v>5</v>
      </c>
      <c r="C20" s="33"/>
      <c r="D20" s="44"/>
      <c r="E20" s="51"/>
      <c r="F20" s="53"/>
      <c r="G20" s="58"/>
      <c r="H20" s="62"/>
      <c r="I20" s="69"/>
      <c r="J20" s="75"/>
      <c r="K20" s="88"/>
    </row>
    <row r="21" spans="1:11" ht="20.25" customHeight="1">
      <c r="A21" s="14">
        <f t="shared" si="0"/>
        <v>44112</v>
      </c>
      <c r="B21" s="28" t="s">
        <v>31</v>
      </c>
      <c r="C21" s="35"/>
      <c r="D21" s="46"/>
      <c r="E21" s="34"/>
      <c r="F21" s="45"/>
      <c r="G21" s="57"/>
      <c r="H21" s="62"/>
      <c r="I21" s="69"/>
      <c r="J21" s="75"/>
      <c r="K21" s="88"/>
    </row>
    <row r="22" spans="1:11" ht="20.25" customHeight="1">
      <c r="A22" s="13">
        <f t="shared" si="0"/>
        <v>44113</v>
      </c>
      <c r="B22" s="27" t="s">
        <v>33</v>
      </c>
      <c r="C22" s="35"/>
      <c r="D22" s="46"/>
      <c r="E22" s="34"/>
      <c r="F22" s="45"/>
      <c r="G22" s="57"/>
      <c r="H22" s="62"/>
      <c r="I22" s="69"/>
      <c r="J22" s="75"/>
      <c r="K22" s="88"/>
    </row>
    <row r="23" spans="1:11" ht="20.25" customHeight="1">
      <c r="A23" s="14">
        <f t="shared" si="0"/>
        <v>44114</v>
      </c>
      <c r="B23" s="28" t="s">
        <v>2</v>
      </c>
      <c r="C23" s="35"/>
      <c r="D23" s="46"/>
      <c r="E23" s="34"/>
      <c r="F23" s="45"/>
      <c r="G23" s="57"/>
      <c r="H23" s="62" t="str">
        <f t="shared" ref="H23:H44" si="1">IF((D23-C23)+(F23-E23)-G23=0,"",(D23-C23)+(F23-E23)-G23)</f>
        <v/>
      </c>
      <c r="I23" s="69"/>
      <c r="J23" s="75"/>
      <c r="K23" s="88"/>
    </row>
    <row r="24" spans="1:11" ht="20.25" customHeight="1">
      <c r="A24" s="13">
        <f t="shared" si="0"/>
        <v>44115</v>
      </c>
      <c r="B24" s="27" t="s">
        <v>4</v>
      </c>
      <c r="C24" s="35"/>
      <c r="D24" s="46"/>
      <c r="E24" s="34"/>
      <c r="F24" s="45"/>
      <c r="G24" s="57"/>
      <c r="H24" s="62" t="str">
        <f t="shared" si="1"/>
        <v/>
      </c>
      <c r="I24" s="69"/>
      <c r="J24" s="75"/>
      <c r="K24" s="88"/>
    </row>
    <row r="25" spans="1:11" ht="20.25" customHeight="1">
      <c r="A25" s="14">
        <f t="shared" si="0"/>
        <v>44116</v>
      </c>
      <c r="B25" s="28" t="s">
        <v>32</v>
      </c>
      <c r="C25" s="35"/>
      <c r="D25" s="46"/>
      <c r="E25" s="34"/>
      <c r="F25" s="45"/>
      <c r="G25" s="57"/>
      <c r="H25" s="62" t="str">
        <f t="shared" si="1"/>
        <v/>
      </c>
      <c r="I25" s="69"/>
      <c r="J25" s="75"/>
      <c r="K25" s="88"/>
    </row>
    <row r="26" spans="1:11" ht="20.25" customHeight="1">
      <c r="A26" s="13">
        <f t="shared" si="0"/>
        <v>44117</v>
      </c>
      <c r="B26" s="27" t="s">
        <v>30</v>
      </c>
      <c r="C26" s="35"/>
      <c r="D26" s="46"/>
      <c r="E26" s="34"/>
      <c r="F26" s="45"/>
      <c r="G26" s="57"/>
      <c r="H26" s="62" t="str">
        <f t="shared" si="1"/>
        <v/>
      </c>
      <c r="I26" s="69"/>
      <c r="J26" s="75"/>
      <c r="K26" s="88"/>
    </row>
    <row r="27" spans="1:11" ht="20.25" customHeight="1">
      <c r="A27" s="14">
        <f t="shared" si="0"/>
        <v>44118</v>
      </c>
      <c r="B27" s="28" t="s">
        <v>5</v>
      </c>
      <c r="C27" s="35"/>
      <c r="D27" s="46"/>
      <c r="E27" s="34"/>
      <c r="F27" s="45"/>
      <c r="G27" s="57"/>
      <c r="H27" s="62" t="str">
        <f t="shared" si="1"/>
        <v/>
      </c>
      <c r="I27" s="69"/>
      <c r="J27" s="75"/>
      <c r="K27" s="88"/>
    </row>
    <row r="28" spans="1:11" ht="20.25" customHeight="1">
      <c r="A28" s="13">
        <f t="shared" si="0"/>
        <v>44119</v>
      </c>
      <c r="B28" s="27" t="s">
        <v>31</v>
      </c>
      <c r="C28" s="35"/>
      <c r="D28" s="46"/>
      <c r="E28" s="34"/>
      <c r="F28" s="45"/>
      <c r="G28" s="57"/>
      <c r="H28" s="62" t="str">
        <f t="shared" si="1"/>
        <v/>
      </c>
      <c r="I28" s="69"/>
      <c r="J28" s="75"/>
      <c r="K28" s="88"/>
    </row>
    <row r="29" spans="1:11" ht="20.25" customHeight="1">
      <c r="A29" s="14">
        <f t="shared" si="0"/>
        <v>44120</v>
      </c>
      <c r="B29" s="28" t="s">
        <v>33</v>
      </c>
      <c r="C29" s="35"/>
      <c r="D29" s="46"/>
      <c r="E29" s="34"/>
      <c r="F29" s="45"/>
      <c r="G29" s="57"/>
      <c r="H29" s="62" t="str">
        <f t="shared" si="1"/>
        <v/>
      </c>
      <c r="I29" s="69"/>
      <c r="J29" s="75"/>
      <c r="K29" s="88"/>
    </row>
    <row r="30" spans="1:11" ht="20.25" customHeight="1">
      <c r="A30" s="13">
        <f t="shared" si="0"/>
        <v>44121</v>
      </c>
      <c r="B30" s="27" t="s">
        <v>2</v>
      </c>
      <c r="C30" s="35"/>
      <c r="D30" s="46"/>
      <c r="E30" s="34"/>
      <c r="F30" s="45"/>
      <c r="G30" s="57"/>
      <c r="H30" s="62" t="str">
        <f t="shared" si="1"/>
        <v/>
      </c>
      <c r="I30" s="69"/>
      <c r="J30" s="75"/>
      <c r="K30" s="88"/>
    </row>
    <row r="31" spans="1:11" ht="20.25" customHeight="1">
      <c r="A31" s="14">
        <f t="shared" si="0"/>
        <v>44122</v>
      </c>
      <c r="B31" s="28" t="s">
        <v>4</v>
      </c>
      <c r="C31" s="35"/>
      <c r="D31" s="46"/>
      <c r="E31" s="34"/>
      <c r="F31" s="45"/>
      <c r="G31" s="57"/>
      <c r="H31" s="62" t="str">
        <f t="shared" si="1"/>
        <v/>
      </c>
      <c r="I31" s="69"/>
      <c r="J31" s="75"/>
      <c r="K31" s="88"/>
    </row>
    <row r="32" spans="1:11" ht="20.25" customHeight="1">
      <c r="A32" s="13">
        <f t="shared" si="0"/>
        <v>44123</v>
      </c>
      <c r="B32" s="27" t="s">
        <v>32</v>
      </c>
      <c r="C32" s="35"/>
      <c r="D32" s="46"/>
      <c r="E32" s="34"/>
      <c r="F32" s="45"/>
      <c r="G32" s="57"/>
      <c r="H32" s="62" t="str">
        <f t="shared" si="1"/>
        <v/>
      </c>
      <c r="I32" s="69" t="s">
        <v>48</v>
      </c>
      <c r="J32" s="75"/>
      <c r="K32" s="88"/>
    </row>
    <row r="33" spans="1:11" ht="20.25" customHeight="1">
      <c r="A33" s="14">
        <f t="shared" si="0"/>
        <v>44124</v>
      </c>
      <c r="B33" s="28" t="s">
        <v>30</v>
      </c>
      <c r="C33" s="35"/>
      <c r="D33" s="46"/>
      <c r="E33" s="34"/>
      <c r="F33" s="45"/>
      <c r="G33" s="57"/>
      <c r="H33" s="62" t="str">
        <f t="shared" si="1"/>
        <v/>
      </c>
      <c r="I33" s="69"/>
      <c r="J33" s="75"/>
      <c r="K33" s="88"/>
    </row>
    <row r="34" spans="1:11" ht="20.25" customHeight="1">
      <c r="A34" s="13">
        <f t="shared" si="0"/>
        <v>44125</v>
      </c>
      <c r="B34" s="27" t="s">
        <v>5</v>
      </c>
      <c r="C34" s="35"/>
      <c r="D34" s="46"/>
      <c r="E34" s="34"/>
      <c r="F34" s="45"/>
      <c r="G34" s="57"/>
      <c r="H34" s="62" t="str">
        <f t="shared" si="1"/>
        <v/>
      </c>
      <c r="I34" s="69"/>
      <c r="J34" s="75"/>
      <c r="K34" s="88"/>
    </row>
    <row r="35" spans="1:11" ht="20.25" customHeight="1">
      <c r="A35" s="14">
        <f t="shared" si="0"/>
        <v>44126</v>
      </c>
      <c r="B35" s="28" t="s">
        <v>31</v>
      </c>
      <c r="C35" s="35"/>
      <c r="D35" s="46"/>
      <c r="E35" s="34"/>
      <c r="F35" s="45"/>
      <c r="G35" s="57"/>
      <c r="H35" s="62" t="str">
        <f t="shared" si="1"/>
        <v/>
      </c>
      <c r="I35" s="69"/>
      <c r="J35" s="75"/>
      <c r="K35" s="88"/>
    </row>
    <row r="36" spans="1:11" ht="20.25" customHeight="1">
      <c r="A36" s="13">
        <f t="shared" si="0"/>
        <v>44127</v>
      </c>
      <c r="B36" s="27" t="s">
        <v>33</v>
      </c>
      <c r="C36" s="35"/>
      <c r="D36" s="46"/>
      <c r="E36" s="34"/>
      <c r="F36" s="45"/>
      <c r="G36" s="57"/>
      <c r="H36" s="62" t="str">
        <f t="shared" si="1"/>
        <v/>
      </c>
      <c r="I36" s="69"/>
      <c r="J36" s="75"/>
      <c r="K36" s="88"/>
    </row>
    <row r="37" spans="1:11" ht="20.25" customHeight="1">
      <c r="A37" s="14">
        <f t="shared" si="0"/>
        <v>44128</v>
      </c>
      <c r="B37" s="28" t="s">
        <v>2</v>
      </c>
      <c r="C37" s="35"/>
      <c r="D37" s="46"/>
      <c r="E37" s="34"/>
      <c r="F37" s="45"/>
      <c r="G37" s="57"/>
      <c r="H37" s="62" t="str">
        <f t="shared" si="1"/>
        <v/>
      </c>
      <c r="I37" s="69"/>
      <c r="J37" s="75"/>
      <c r="K37" s="88"/>
    </row>
    <row r="38" spans="1:11" ht="20.25" customHeight="1">
      <c r="A38" s="13">
        <f t="shared" si="0"/>
        <v>44129</v>
      </c>
      <c r="B38" s="27" t="s">
        <v>4</v>
      </c>
      <c r="C38" s="35"/>
      <c r="D38" s="46"/>
      <c r="E38" s="34"/>
      <c r="F38" s="45"/>
      <c r="G38" s="57"/>
      <c r="H38" s="62" t="str">
        <f t="shared" si="1"/>
        <v/>
      </c>
      <c r="I38" s="69"/>
      <c r="J38" s="75"/>
      <c r="K38" s="88"/>
    </row>
    <row r="39" spans="1:11" ht="20.25" customHeight="1">
      <c r="A39" s="14">
        <f t="shared" si="0"/>
        <v>44130</v>
      </c>
      <c r="B39" s="28" t="s">
        <v>32</v>
      </c>
      <c r="C39" s="35"/>
      <c r="D39" s="46"/>
      <c r="E39" s="34"/>
      <c r="F39" s="45"/>
      <c r="G39" s="57"/>
      <c r="H39" s="62" t="str">
        <f t="shared" si="1"/>
        <v/>
      </c>
      <c r="I39" s="69"/>
      <c r="J39" s="75"/>
      <c r="K39" s="88"/>
    </row>
    <row r="40" spans="1:11" ht="20.25" customHeight="1">
      <c r="A40" s="13">
        <f t="shared" si="0"/>
        <v>44131</v>
      </c>
      <c r="B40" s="27" t="s">
        <v>30</v>
      </c>
      <c r="C40" s="35"/>
      <c r="D40" s="46"/>
      <c r="E40" s="34"/>
      <c r="F40" s="45"/>
      <c r="G40" s="57"/>
      <c r="H40" s="62" t="str">
        <f t="shared" si="1"/>
        <v/>
      </c>
      <c r="I40" s="69"/>
      <c r="J40" s="75"/>
      <c r="K40" s="88"/>
    </row>
    <row r="41" spans="1:11" ht="20.25" customHeight="1">
      <c r="A41" s="14">
        <f t="shared" si="0"/>
        <v>44132</v>
      </c>
      <c r="B41" s="28" t="s">
        <v>5</v>
      </c>
      <c r="C41" s="35"/>
      <c r="D41" s="46"/>
      <c r="E41" s="34"/>
      <c r="F41" s="45"/>
      <c r="G41" s="57"/>
      <c r="H41" s="62" t="str">
        <f t="shared" si="1"/>
        <v/>
      </c>
      <c r="I41" s="69"/>
      <c r="J41" s="75"/>
      <c r="K41" s="88"/>
    </row>
    <row r="42" spans="1:11" ht="20.25" customHeight="1">
      <c r="A42" s="13">
        <f t="shared" si="0"/>
        <v>44133</v>
      </c>
      <c r="B42" s="27" t="s">
        <v>31</v>
      </c>
      <c r="C42" s="35"/>
      <c r="D42" s="46"/>
      <c r="E42" s="34"/>
      <c r="F42" s="45"/>
      <c r="G42" s="57"/>
      <c r="H42" s="62" t="str">
        <f t="shared" si="1"/>
        <v/>
      </c>
      <c r="I42" s="69"/>
      <c r="J42" s="75"/>
      <c r="K42" s="88"/>
    </row>
    <row r="43" spans="1:11" ht="20.25" customHeight="1">
      <c r="A43" s="14">
        <f t="shared" si="0"/>
        <v>44134</v>
      </c>
      <c r="B43" s="27" t="s">
        <v>33</v>
      </c>
      <c r="C43" s="35"/>
      <c r="D43" s="46"/>
      <c r="E43" s="34"/>
      <c r="F43" s="45"/>
      <c r="G43" s="57"/>
      <c r="H43" s="62" t="str">
        <f t="shared" si="1"/>
        <v/>
      </c>
      <c r="I43" s="69"/>
      <c r="J43" s="75"/>
      <c r="K43" s="88"/>
    </row>
    <row r="44" spans="1:11" ht="20.25" customHeight="1">
      <c r="A44" s="15">
        <v>44500</v>
      </c>
      <c r="B44" s="29" t="s">
        <v>38</v>
      </c>
      <c r="C44" s="36"/>
      <c r="D44" s="47"/>
      <c r="E44" s="36"/>
      <c r="F44" s="47"/>
      <c r="G44" s="59"/>
      <c r="H44" s="63" t="str">
        <f t="shared" si="1"/>
        <v/>
      </c>
      <c r="I44" s="70"/>
      <c r="J44" s="76"/>
      <c r="K44" s="89"/>
    </row>
    <row r="45" spans="1:11" ht="20.25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0.86458333333333348</v>
      </c>
      <c r="I45" s="71" t="s">
        <v>21</v>
      </c>
      <c r="J45" s="77"/>
      <c r="K45" s="90">
        <f>ROUNDDOWN(ROUND(H45*24*60,1)/60,2)</f>
        <v>20.75</v>
      </c>
    </row>
    <row r="46" spans="1:11" ht="19.5" customHeight="1">
      <c r="A46" s="17"/>
      <c r="B46" s="17"/>
      <c r="C46" s="38"/>
      <c r="D46" s="38"/>
      <c r="E46" s="38"/>
      <c r="F46" s="38"/>
      <c r="G46" s="38"/>
      <c r="H46" s="38"/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A16:I16 A15:H15 A17:H17 A19:D19 A20:I44 A18:B18">
    <cfRule type="expression" dxfId="204" priority="16" stopIfTrue="1">
      <formula>$B14="土"</formula>
    </cfRule>
    <cfRule type="expression" dxfId="203" priority="17" stopIfTrue="1">
      <formula>$B14="日"</formula>
    </cfRule>
    <cfRule type="expression" dxfId="202" priority="18" stopIfTrue="1">
      <formula>OR($B14="祝",$B14="振",$I14="休日")</formula>
    </cfRule>
  </conditionalFormatting>
  <conditionalFormatting sqref="I15">
    <cfRule type="expression" dxfId="201" priority="13" stopIfTrue="1">
      <formula>$B15="土"</formula>
    </cfRule>
    <cfRule type="expression" dxfId="200" priority="14" stopIfTrue="1">
      <formula>$B15="日"</formula>
    </cfRule>
    <cfRule type="expression" dxfId="199" priority="15" stopIfTrue="1">
      <formula>OR($B15="祝",$B15="振",$I15="休日")</formula>
    </cfRule>
  </conditionalFormatting>
  <conditionalFormatting sqref="I17">
    <cfRule type="expression" dxfId="198" priority="10" stopIfTrue="1">
      <formula>$B17="土"</formula>
    </cfRule>
    <cfRule type="expression" dxfId="197" priority="11" stopIfTrue="1">
      <formula>$B17="日"</formula>
    </cfRule>
    <cfRule type="expression" dxfId="196" priority="12" stopIfTrue="1">
      <formula>OR($B17="祝",$B17="振",$I17="休日")</formula>
    </cfRule>
  </conditionalFormatting>
  <conditionalFormatting sqref="E19:H19">
    <cfRule type="expression" dxfId="195" priority="7" stopIfTrue="1">
      <formula>$B19="土"</formula>
    </cfRule>
    <cfRule type="expression" dxfId="194" priority="8" stopIfTrue="1">
      <formula>$B19="日"</formula>
    </cfRule>
    <cfRule type="expression" dxfId="193" priority="9" stopIfTrue="1">
      <formula>OR($B19="祝",$B19="振",$I19="休日")</formula>
    </cfRule>
  </conditionalFormatting>
  <conditionalFormatting sqref="I19">
    <cfRule type="expression" dxfId="192" priority="4" stopIfTrue="1">
      <formula>$B19="土"</formula>
    </cfRule>
    <cfRule type="expression" dxfId="191" priority="5" stopIfTrue="1">
      <formula>$B19="日"</formula>
    </cfRule>
    <cfRule type="expression" dxfId="190" priority="6" stopIfTrue="1">
      <formula>OR($B19="祝",$B19="振",$I19="休日")</formula>
    </cfRule>
  </conditionalFormatting>
  <conditionalFormatting sqref="C18:I18">
    <cfRule type="expression" dxfId="189" priority="1" stopIfTrue="1">
      <formula>$B18="土"</formula>
    </cfRule>
    <cfRule type="expression" dxfId="188" priority="2" stopIfTrue="1">
      <formula>$B18="日"</formula>
    </cfRule>
    <cfRule type="expression" dxfId="187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93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86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tr">
        <v>令和６年度ものづくり価値創出支援補助金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92">
        <v>46023</v>
      </c>
      <c r="B14" s="194" t="str">
        <f t="shared" ref="B14:B44" si="0">TEXT(A14,"aaa")</f>
        <v>木</v>
      </c>
      <c r="C14" s="195"/>
      <c r="D14" s="196"/>
      <c r="E14" s="195"/>
      <c r="F14" s="198"/>
      <c r="G14" s="199"/>
      <c r="H14" s="200">
        <f t="shared" ref="H14:H44" si="1">(D14-C14)+(F14-E14)-G14</f>
        <v>0</v>
      </c>
      <c r="I14" s="217"/>
      <c r="J14" s="218"/>
      <c r="K14" s="203"/>
      <c r="L14" s="91" t="s">
        <v>87</v>
      </c>
    </row>
    <row r="15" spans="1:12" ht="20.25" customHeight="1">
      <c r="A15" s="14">
        <f t="shared" ref="A15:A44" si="2">A14+1</f>
        <v>46024</v>
      </c>
      <c r="B15" s="27" t="str">
        <f t="shared" si="0"/>
        <v>金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ref="L15:L24" si="3">IFERROR(VLOOKUP(A15,祝日,2,0),"")</f>
        <v/>
      </c>
    </row>
    <row r="16" spans="1:12" ht="20.25" customHeight="1">
      <c r="A16" s="173">
        <f t="shared" si="2"/>
        <v>46025</v>
      </c>
      <c r="B16" s="178" t="str">
        <f t="shared" si="0"/>
        <v>土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3"/>
        <v/>
      </c>
    </row>
    <row r="17" spans="1:12" ht="20.25" customHeight="1">
      <c r="A17" s="174">
        <f t="shared" si="2"/>
        <v>46026</v>
      </c>
      <c r="B17" s="27" t="str">
        <f t="shared" si="0"/>
        <v>日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3"/>
        <v/>
      </c>
    </row>
    <row r="18" spans="1:12" ht="20.25" customHeight="1">
      <c r="A18" s="173">
        <f t="shared" si="2"/>
        <v>46027</v>
      </c>
      <c r="B18" s="27" t="str">
        <f t="shared" si="0"/>
        <v>月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3"/>
        <v/>
      </c>
    </row>
    <row r="19" spans="1:12" ht="20.25" customHeight="1">
      <c r="A19" s="14">
        <f t="shared" si="2"/>
        <v>46028</v>
      </c>
      <c r="B19" s="27" t="str">
        <f t="shared" si="0"/>
        <v>火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3"/>
        <v/>
      </c>
    </row>
    <row r="20" spans="1:12" ht="20.25" customHeight="1">
      <c r="A20" s="13">
        <f t="shared" si="2"/>
        <v>46029</v>
      </c>
      <c r="B20" s="27" t="str">
        <f t="shared" si="0"/>
        <v>水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3"/>
        <v/>
      </c>
    </row>
    <row r="21" spans="1:12" ht="20.25" customHeight="1">
      <c r="A21" s="174">
        <f t="shared" si="2"/>
        <v>46030</v>
      </c>
      <c r="B21" s="178" t="str">
        <f t="shared" si="0"/>
        <v>木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3"/>
        <v/>
      </c>
    </row>
    <row r="22" spans="1:12" ht="20.25" customHeight="1">
      <c r="A22" s="173">
        <f t="shared" si="2"/>
        <v>46031</v>
      </c>
      <c r="B22" s="178" t="str">
        <f t="shared" si="0"/>
        <v>金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3"/>
        <v/>
      </c>
    </row>
    <row r="23" spans="1:12" ht="20.25" customHeight="1">
      <c r="A23" s="174">
        <f t="shared" si="2"/>
        <v>46032</v>
      </c>
      <c r="B23" s="178" t="str">
        <f t="shared" si="0"/>
        <v>土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3"/>
        <v/>
      </c>
    </row>
    <row r="24" spans="1:12" ht="20.25" customHeight="1">
      <c r="A24" s="173">
        <f t="shared" si="2"/>
        <v>46033</v>
      </c>
      <c r="B24" s="178" t="str">
        <f t="shared" si="0"/>
        <v>日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3"/>
        <v/>
      </c>
    </row>
    <row r="25" spans="1:12" ht="20.25" customHeight="1">
      <c r="A25" s="215">
        <f t="shared" si="2"/>
        <v>46034</v>
      </c>
      <c r="B25" s="194" t="str">
        <f t="shared" si="0"/>
        <v>月</v>
      </c>
      <c r="C25" s="195"/>
      <c r="D25" s="196"/>
      <c r="E25" s="197"/>
      <c r="F25" s="198"/>
      <c r="G25" s="199"/>
      <c r="H25" s="200">
        <f t="shared" si="1"/>
        <v>0</v>
      </c>
      <c r="I25" s="201"/>
      <c r="J25" s="202"/>
      <c r="K25" s="203"/>
      <c r="L25" s="91" t="s">
        <v>77</v>
      </c>
    </row>
    <row r="26" spans="1:12" ht="20.25" customHeight="1">
      <c r="A26" s="173">
        <f t="shared" si="2"/>
        <v>46035</v>
      </c>
      <c r="B26" s="178" t="str">
        <f t="shared" si="0"/>
        <v>火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/>
    </row>
    <row r="27" spans="1:12" ht="20.25" customHeight="1">
      <c r="A27" s="14">
        <f t="shared" si="2"/>
        <v>46036</v>
      </c>
      <c r="B27" s="27" t="str">
        <f t="shared" si="0"/>
        <v>水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ref="L27:L44" si="4">IFERROR(VLOOKUP(A27,祝日,2,0),"")</f>
        <v/>
      </c>
    </row>
    <row r="28" spans="1:12" ht="20.25" customHeight="1">
      <c r="A28" s="13">
        <f t="shared" si="2"/>
        <v>46037</v>
      </c>
      <c r="B28" s="27" t="str">
        <f t="shared" si="0"/>
        <v>木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2"/>
        <v>46038</v>
      </c>
      <c r="B29" s="27" t="str">
        <f t="shared" si="0"/>
        <v>金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2"/>
        <v>46039</v>
      </c>
      <c r="B30" s="27" t="str">
        <f t="shared" si="0"/>
        <v>土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2"/>
        <v>46040</v>
      </c>
      <c r="B31" s="27" t="str">
        <f t="shared" si="0"/>
        <v>日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2"/>
        <v>46041</v>
      </c>
      <c r="B32" s="27" t="str">
        <f t="shared" si="0"/>
        <v>月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74">
        <f t="shared" si="2"/>
        <v>46042</v>
      </c>
      <c r="B33" s="178" t="str">
        <f t="shared" si="0"/>
        <v>火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2"/>
        <v>46043</v>
      </c>
      <c r="B34" s="27" t="str">
        <f t="shared" si="0"/>
        <v>水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2"/>
        <v>46044</v>
      </c>
      <c r="B35" s="27" t="str">
        <f t="shared" si="0"/>
        <v>木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173">
        <f t="shared" si="2"/>
        <v>46045</v>
      </c>
      <c r="B36" s="178" t="str">
        <f t="shared" si="0"/>
        <v>金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2"/>
        <v>46046</v>
      </c>
      <c r="B37" s="27" t="str">
        <f t="shared" si="0"/>
        <v>土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2"/>
        <v>46047</v>
      </c>
      <c r="B38" s="27" t="str">
        <f t="shared" si="0"/>
        <v>日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2"/>
        <v>46048</v>
      </c>
      <c r="B39" s="27" t="str">
        <f t="shared" si="0"/>
        <v>月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2"/>
        <v>46049</v>
      </c>
      <c r="B40" s="27" t="str">
        <f t="shared" si="0"/>
        <v>火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2"/>
        <v>46050</v>
      </c>
      <c r="B41" s="27" t="str">
        <f t="shared" si="0"/>
        <v>水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2"/>
        <v>46051</v>
      </c>
      <c r="B42" s="27" t="str">
        <f t="shared" si="0"/>
        <v>木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2"/>
        <v>46052</v>
      </c>
      <c r="B43" s="27" t="str">
        <f t="shared" si="0"/>
        <v>金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>
        <f t="shared" si="2"/>
        <v>46053</v>
      </c>
      <c r="B44" s="27" t="str">
        <f t="shared" si="0"/>
        <v>土</v>
      </c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41" priority="16" stopIfTrue="1">
      <formula>$B14="土"</formula>
    </cfRule>
    <cfRule type="expression" dxfId="40" priority="17" stopIfTrue="1">
      <formula>$B14="日"</formula>
    </cfRule>
    <cfRule type="expression" dxfId="39" priority="18" stopIfTrue="1">
      <formula>OR($B14="祝",$B14="振",$I14="休日")</formula>
    </cfRule>
  </conditionalFormatting>
  <conditionalFormatting sqref="I15">
    <cfRule type="expression" dxfId="38" priority="13" stopIfTrue="1">
      <formula>$B15="土"</formula>
    </cfRule>
    <cfRule type="expression" dxfId="37" priority="14" stopIfTrue="1">
      <formula>$B15="日"</formula>
    </cfRule>
    <cfRule type="expression" dxfId="36" priority="15" stopIfTrue="1">
      <formula>OR($B15="祝",$B15="振",$I15="休日")</formula>
    </cfRule>
  </conditionalFormatting>
  <conditionalFormatting sqref="I17">
    <cfRule type="expression" dxfId="35" priority="10" stopIfTrue="1">
      <formula>$B17="土"</formula>
    </cfRule>
    <cfRule type="expression" dxfId="34" priority="11" stopIfTrue="1">
      <formula>$B17="日"</formula>
    </cfRule>
    <cfRule type="expression" dxfId="33" priority="12" stopIfTrue="1">
      <formula>OR($B17="祝",$B17="振",$I17="休日")</formula>
    </cfRule>
  </conditionalFormatting>
  <conditionalFormatting sqref="E19:H19">
    <cfRule type="expression" dxfId="32" priority="7" stopIfTrue="1">
      <formula>$B19="土"</formula>
    </cfRule>
    <cfRule type="expression" dxfId="31" priority="8" stopIfTrue="1">
      <formula>$B19="日"</formula>
    </cfRule>
    <cfRule type="expression" dxfId="30" priority="9" stopIfTrue="1">
      <formula>OR($B19="祝",$B19="振",$I19="休日")</formula>
    </cfRule>
  </conditionalFormatting>
  <conditionalFormatting sqref="I19">
    <cfRule type="expression" dxfId="29" priority="4" stopIfTrue="1">
      <formula>$B19="土"</formula>
    </cfRule>
    <cfRule type="expression" dxfId="28" priority="5" stopIfTrue="1">
      <formula>$B19="日"</formula>
    </cfRule>
    <cfRule type="expression" dxfId="27" priority="6" stopIfTrue="1">
      <formula>OR($B19="祝",$B19="振",$I19="休日")</formula>
    </cfRule>
  </conditionalFormatting>
  <conditionalFormatting sqref="C18:I18">
    <cfRule type="expression" dxfId="26" priority="1" stopIfTrue="1">
      <formula>$B18="土"</formula>
    </cfRule>
    <cfRule type="expression" dxfId="25" priority="2" stopIfTrue="1">
      <formula>$B18="日"</formula>
    </cfRule>
    <cfRule type="expression" dxfId="24" priority="3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pageSetUpPr fitToPage="1"/>
  </sheetPr>
  <dimension ref="A2:L46"/>
  <sheetViews>
    <sheetView view="pageBreakPreview" zoomScaleSheetLayoutView="100" workbookViewId="0">
      <selection activeCell="L15" sqref="L15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57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tr">
        <v>令和６年度新たな価値づくり研究開発支援補助金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46054</v>
      </c>
      <c r="B14" s="27" t="str">
        <f t="shared" ref="B14:B41" si="0">TEXT(A14,"aaa")</f>
        <v>日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1" si="2">IFERROR(VLOOKUP(A14,祝日,2,0),"")</f>
        <v/>
      </c>
    </row>
    <row r="15" spans="1:12" ht="20.25" customHeight="1">
      <c r="A15" s="14">
        <f t="shared" ref="A15:A41" si="3">A14+1</f>
        <v>46055</v>
      </c>
      <c r="B15" s="27" t="str">
        <f t="shared" si="0"/>
        <v>月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46056</v>
      </c>
      <c r="B16" s="178" t="str">
        <f t="shared" si="0"/>
        <v>火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46057</v>
      </c>
      <c r="B17" s="27" t="str">
        <f t="shared" si="0"/>
        <v>水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46058</v>
      </c>
      <c r="B18" s="27" t="str">
        <f t="shared" si="0"/>
        <v>木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46059</v>
      </c>
      <c r="B19" s="27" t="str">
        <f t="shared" si="0"/>
        <v>金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46060</v>
      </c>
      <c r="B20" s="27" t="str">
        <f t="shared" si="0"/>
        <v>土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46061</v>
      </c>
      <c r="B21" s="27" t="str">
        <f t="shared" si="0"/>
        <v>日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73">
        <f t="shared" si="3"/>
        <v>46062</v>
      </c>
      <c r="B22" s="178" t="str">
        <f t="shared" si="0"/>
        <v>月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74">
        <f t="shared" si="3"/>
        <v>46063</v>
      </c>
      <c r="B23" s="178" t="str">
        <f t="shared" si="0"/>
        <v>火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>IFERROR(VLOOKUP(A23,祝日,2,0),"")</f>
        <v/>
      </c>
    </row>
    <row r="24" spans="1:12" ht="20.25" customHeight="1">
      <c r="A24" s="192">
        <f t="shared" si="3"/>
        <v>46064</v>
      </c>
      <c r="B24" s="194" t="str">
        <f t="shared" si="0"/>
        <v>水</v>
      </c>
      <c r="C24" s="195"/>
      <c r="D24" s="196"/>
      <c r="E24" s="197"/>
      <c r="F24" s="198"/>
      <c r="G24" s="199"/>
      <c r="H24" s="200">
        <f t="shared" si="1"/>
        <v>0</v>
      </c>
      <c r="I24" s="201"/>
      <c r="J24" s="202"/>
      <c r="K24" s="203"/>
      <c r="L24" s="91" t="s">
        <v>78</v>
      </c>
    </row>
    <row r="25" spans="1:12" ht="20.25" customHeight="1">
      <c r="A25" s="174">
        <f t="shared" si="3"/>
        <v>46065</v>
      </c>
      <c r="B25" s="178" t="str">
        <f t="shared" si="0"/>
        <v>木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/>
    </row>
    <row r="26" spans="1:12" ht="20.25" customHeight="1">
      <c r="A26" s="13">
        <f t="shared" si="3"/>
        <v>46066</v>
      </c>
      <c r="B26" s="27" t="str">
        <f t="shared" si="0"/>
        <v>金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ref="L26:L35" si="4">IFERROR(VLOOKUP(A26,祝日,2,0),"")</f>
        <v/>
      </c>
    </row>
    <row r="27" spans="1:12" ht="20.25" customHeight="1">
      <c r="A27" s="14">
        <f t="shared" si="3"/>
        <v>46067</v>
      </c>
      <c r="B27" s="27" t="str">
        <f t="shared" si="0"/>
        <v>土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46068</v>
      </c>
      <c r="B28" s="27" t="str">
        <f t="shared" si="0"/>
        <v>日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46069</v>
      </c>
      <c r="B29" s="27" t="str">
        <f t="shared" si="0"/>
        <v>月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46070</v>
      </c>
      <c r="B30" s="27" t="str">
        <f t="shared" si="0"/>
        <v>火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46071</v>
      </c>
      <c r="B31" s="27" t="str">
        <f t="shared" si="0"/>
        <v>水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46072</v>
      </c>
      <c r="B32" s="27" t="str">
        <f t="shared" si="0"/>
        <v>木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74">
        <f t="shared" si="3"/>
        <v>46073</v>
      </c>
      <c r="B33" s="178" t="str">
        <f t="shared" si="0"/>
        <v>金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46074</v>
      </c>
      <c r="B34" s="27" t="str">
        <f t="shared" si="0"/>
        <v>土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46075</v>
      </c>
      <c r="B35" s="27" t="str">
        <f t="shared" si="0"/>
        <v>日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214">
        <f t="shared" si="3"/>
        <v>46076</v>
      </c>
      <c r="B36" s="194" t="str">
        <f t="shared" si="0"/>
        <v>月</v>
      </c>
      <c r="C36" s="195"/>
      <c r="D36" s="196"/>
      <c r="E36" s="197"/>
      <c r="F36" s="198"/>
      <c r="G36" s="199"/>
      <c r="H36" s="200">
        <f t="shared" si="1"/>
        <v>0</v>
      </c>
      <c r="I36" s="201"/>
      <c r="J36" s="202"/>
      <c r="K36" s="203"/>
      <c r="L36" s="91" t="s">
        <v>79</v>
      </c>
    </row>
    <row r="37" spans="1:12" ht="20.25" customHeight="1">
      <c r="A37" s="174">
        <f t="shared" si="3"/>
        <v>46077</v>
      </c>
      <c r="B37" s="178" t="str">
        <f t="shared" si="0"/>
        <v>火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/>
    </row>
    <row r="38" spans="1:12" ht="20.25" customHeight="1">
      <c r="A38" s="13">
        <f t="shared" si="3"/>
        <v>46078</v>
      </c>
      <c r="B38" s="27" t="str">
        <f t="shared" si="0"/>
        <v>水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ref="L38:L44" si="5">IFERROR(VLOOKUP(A38,祝日,2,0),"")</f>
        <v/>
      </c>
    </row>
    <row r="39" spans="1:12" ht="20.25" customHeight="1">
      <c r="A39" s="14">
        <f t="shared" si="3"/>
        <v>46079</v>
      </c>
      <c r="B39" s="27" t="str">
        <f t="shared" si="0"/>
        <v>木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5"/>
        <v/>
      </c>
    </row>
    <row r="40" spans="1:12" ht="20.25" customHeight="1">
      <c r="A40" s="13">
        <f t="shared" si="3"/>
        <v>46080</v>
      </c>
      <c r="B40" s="27" t="str">
        <f t="shared" si="0"/>
        <v>金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5"/>
        <v/>
      </c>
    </row>
    <row r="41" spans="1:12" ht="20.25" customHeight="1">
      <c r="A41" s="14">
        <f t="shared" si="3"/>
        <v>46081</v>
      </c>
      <c r="B41" s="27" t="str">
        <f t="shared" si="0"/>
        <v>土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5"/>
        <v/>
      </c>
    </row>
    <row r="42" spans="1:12" ht="20.25" customHeight="1">
      <c r="A42" s="13"/>
      <c r="B42" s="27"/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5"/>
        <v/>
      </c>
    </row>
    <row r="43" spans="1:12" ht="20.25" customHeight="1">
      <c r="A43" s="14"/>
      <c r="B43" s="27"/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5"/>
        <v/>
      </c>
    </row>
    <row r="44" spans="1:12" ht="20.25" customHeight="1">
      <c r="A44" s="14"/>
      <c r="B44" s="27"/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5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23" priority="16" stopIfTrue="1">
      <formula>$B14="土"</formula>
    </cfRule>
    <cfRule type="expression" dxfId="22" priority="17" stopIfTrue="1">
      <formula>$B14="日"</formula>
    </cfRule>
    <cfRule type="expression" dxfId="21" priority="18" stopIfTrue="1">
      <formula>OR($B14="祝",$B14="振",$I14="休日")</formula>
    </cfRule>
  </conditionalFormatting>
  <conditionalFormatting sqref="I15">
    <cfRule type="expression" dxfId="20" priority="13" stopIfTrue="1">
      <formula>$B15="土"</formula>
    </cfRule>
    <cfRule type="expression" dxfId="19" priority="14" stopIfTrue="1">
      <formula>$B15="日"</formula>
    </cfRule>
    <cfRule type="expression" dxfId="18" priority="15" stopIfTrue="1">
      <formula>OR($B15="祝",$B15="振",$I15="休日")</formula>
    </cfRule>
  </conditionalFormatting>
  <conditionalFormatting sqref="I17">
    <cfRule type="expression" dxfId="17" priority="10" stopIfTrue="1">
      <formula>$B17="土"</formula>
    </cfRule>
    <cfRule type="expression" dxfId="16" priority="11" stopIfTrue="1">
      <formula>$B17="日"</formula>
    </cfRule>
    <cfRule type="expression" dxfId="15" priority="12" stopIfTrue="1">
      <formula>OR($B17="祝",$B17="振",$I17="休日")</formula>
    </cfRule>
  </conditionalFormatting>
  <conditionalFormatting sqref="E19:H19">
    <cfRule type="expression" dxfId="14" priority="7" stopIfTrue="1">
      <formula>$B19="土"</formula>
    </cfRule>
    <cfRule type="expression" dxfId="13" priority="8" stopIfTrue="1">
      <formula>$B19="日"</formula>
    </cfRule>
    <cfRule type="expression" dxfId="12" priority="9" stopIfTrue="1">
      <formula>OR($B19="祝",$B19="振",$I19="休日")</formula>
    </cfRule>
  </conditionalFormatting>
  <conditionalFormatting sqref="I19">
    <cfRule type="expression" dxfId="11" priority="4" stopIfTrue="1">
      <formula>$B19="土"</formula>
    </cfRule>
    <cfRule type="expression" dxfId="10" priority="5" stopIfTrue="1">
      <formula>$B19="日"</formula>
    </cfRule>
    <cfRule type="expression" dxfId="9" priority="6" stopIfTrue="1">
      <formula>OR($B19="祝",$B19="振",$I19="休日")</formula>
    </cfRule>
  </conditionalFormatting>
  <conditionalFormatting sqref="C18:I18">
    <cfRule type="expression" dxfId="8" priority="1" stopIfTrue="1">
      <formula>$B18="土"</formula>
    </cfRule>
    <cfRule type="expression" dxfId="7" priority="2" stopIfTrue="1">
      <formula>$B18="日"</formula>
    </cfRule>
    <cfRule type="expression" dxfId="6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B16"/>
  <sheetViews>
    <sheetView zoomScale="147" zoomScaleNormal="147" workbookViewId="0">
      <selection activeCell="B11" sqref="B11"/>
    </sheetView>
  </sheetViews>
  <sheetFormatPr defaultRowHeight="13"/>
  <cols>
    <col min="1" max="1" width="13.88671875" style="219" customWidth="1"/>
    <col min="2" max="2" width="14.88671875" style="219" bestFit="1" customWidth="1"/>
    <col min="3" max="4" width="8.88671875" style="219" customWidth="1"/>
    <col min="5" max="5" width="10.6640625" style="219" bestFit="1" customWidth="1"/>
    <col min="6" max="6" width="8.88671875" style="219" customWidth="1"/>
    <col min="7" max="7" width="12.44140625" style="219" bestFit="1" customWidth="1"/>
    <col min="8" max="8" width="13.33203125" style="219" bestFit="1" customWidth="1"/>
    <col min="9" max="11" width="8.88671875" style="219" customWidth="1"/>
    <col min="12" max="12" width="10.33203125" style="219" bestFit="1" customWidth="1"/>
    <col min="13" max="13" width="11.21875" style="219" bestFit="1" customWidth="1"/>
    <col min="14" max="16384" width="8.88671875" style="219" customWidth="1"/>
  </cols>
  <sheetData>
    <row r="1" spans="1:2" ht="14.75">
      <c r="A1" s="220" t="s">
        <v>15</v>
      </c>
      <c r="B1" s="222" t="s">
        <v>63</v>
      </c>
    </row>
    <row r="2" spans="1:2" ht="13.75">
      <c r="A2" s="221">
        <v>45045</v>
      </c>
      <c r="B2" s="223" t="s">
        <v>64</v>
      </c>
    </row>
    <row r="3" spans="1:2" ht="13.75">
      <c r="A3" s="221">
        <v>45049</v>
      </c>
      <c r="B3" s="223" t="s">
        <v>41</v>
      </c>
    </row>
    <row r="4" spans="1:2" ht="13.75">
      <c r="A4" s="221">
        <v>45050</v>
      </c>
      <c r="B4" s="223" t="s">
        <v>25</v>
      </c>
    </row>
    <row r="5" spans="1:2" ht="13.75">
      <c r="A5" s="221">
        <v>45051</v>
      </c>
      <c r="B5" s="223" t="s">
        <v>66</v>
      </c>
    </row>
    <row r="6" spans="1:2" ht="13.75">
      <c r="A6" s="221">
        <v>45124</v>
      </c>
      <c r="B6" s="223" t="s">
        <v>54</v>
      </c>
    </row>
    <row r="7" spans="1:2" ht="13.75">
      <c r="A7" s="221">
        <v>45149</v>
      </c>
      <c r="B7" s="223" t="s">
        <v>19</v>
      </c>
    </row>
    <row r="8" spans="1:2" ht="13.75">
      <c r="A8" s="221">
        <v>45187</v>
      </c>
      <c r="B8" s="223" t="s">
        <v>56</v>
      </c>
    </row>
    <row r="9" spans="1:2" ht="13.75">
      <c r="A9" s="221">
        <v>45192</v>
      </c>
      <c r="B9" s="223" t="s">
        <v>58</v>
      </c>
    </row>
    <row r="10" spans="1:2" ht="13.75">
      <c r="A10" s="221">
        <v>45208</v>
      </c>
      <c r="B10" s="223" t="s">
        <v>67</v>
      </c>
    </row>
    <row r="11" spans="1:2" ht="13.75">
      <c r="A11" s="221">
        <v>45233</v>
      </c>
      <c r="B11" s="223" t="s">
        <v>59</v>
      </c>
    </row>
    <row r="12" spans="1:2" ht="13.75">
      <c r="A12" s="221">
        <v>45253</v>
      </c>
      <c r="B12" s="223" t="s">
        <v>0</v>
      </c>
    </row>
    <row r="13" spans="1:2" ht="13.75">
      <c r="A13" s="221">
        <v>45299</v>
      </c>
      <c r="B13" s="223" t="s">
        <v>60</v>
      </c>
    </row>
    <row r="14" spans="1:2" ht="13.75">
      <c r="A14" s="221">
        <v>45333</v>
      </c>
      <c r="B14" s="223" t="s">
        <v>20</v>
      </c>
    </row>
    <row r="15" spans="1:2" ht="13.75">
      <c r="A15" s="221">
        <v>45334</v>
      </c>
      <c r="B15" s="223" t="s">
        <v>55</v>
      </c>
    </row>
    <row r="16" spans="1:2" ht="13.75">
      <c r="A16" s="221">
        <v>45345</v>
      </c>
      <c r="B16" s="223" t="s">
        <v>62</v>
      </c>
    </row>
  </sheetData>
  <phoneticPr fontId="1"/>
  <pageMargins left="0.7" right="0.7" top="0.75" bottom="0.75" header="0.3" footer="0.3"/>
  <pageSetup paperSize="9" fitToWidth="1" fitToHeight="1" orientation="portrait" usePrinterDefaults="1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>
      <c r="A1" s="95"/>
      <c r="B1" s="95"/>
      <c r="C1" s="126"/>
      <c r="D1" s="126"/>
      <c r="E1" s="126"/>
      <c r="F1" s="126"/>
      <c r="G1" s="126"/>
      <c r="H1" s="126"/>
      <c r="I1" s="92"/>
      <c r="J1" s="92"/>
      <c r="K1" s="92"/>
    </row>
    <row r="2" spans="1:12" ht="15.6" customHeight="1">
      <c r="A2" s="96" t="s">
        <v>88</v>
      </c>
      <c r="B2" s="112"/>
      <c r="C2" s="126"/>
      <c r="D2" s="126"/>
      <c r="E2" s="126"/>
      <c r="F2" s="126"/>
      <c r="G2" s="126"/>
      <c r="H2" s="126"/>
      <c r="I2" s="92"/>
      <c r="J2" s="92"/>
      <c r="K2" s="92"/>
    </row>
    <row r="3" spans="1:12" ht="20.399999999999999" customHeight="1">
      <c r="A3" s="97" t="s">
        <v>35</v>
      </c>
      <c r="B3" s="113"/>
      <c r="C3" s="113"/>
      <c r="D3" s="113"/>
      <c r="E3" s="113"/>
      <c r="F3" s="113"/>
      <c r="G3" s="113"/>
      <c r="H3" s="113"/>
      <c r="I3" s="113"/>
      <c r="J3" s="113"/>
      <c r="K3" s="161"/>
    </row>
    <row r="4" spans="1:12" ht="20.25" customHeight="1">
      <c r="A4" s="98" t="s">
        <v>1</v>
      </c>
      <c r="B4" s="114"/>
      <c r="C4" s="114"/>
      <c r="D4" s="114"/>
      <c r="E4" s="96"/>
      <c r="F4" s="96"/>
      <c r="G4" s="96"/>
      <c r="H4" s="96"/>
      <c r="I4" s="96"/>
      <c r="J4" s="96"/>
      <c r="K4" s="162"/>
    </row>
    <row r="5" spans="1:12" ht="12" customHeight="1">
      <c r="A5" s="99"/>
      <c r="B5" s="115"/>
      <c r="C5" s="115"/>
      <c r="D5" s="115"/>
      <c r="E5" s="115"/>
      <c r="F5" s="115"/>
      <c r="G5" s="54"/>
      <c r="H5" s="144"/>
      <c r="I5" s="144"/>
      <c r="J5" s="144"/>
      <c r="K5" s="80"/>
    </row>
    <row r="6" spans="1:12" ht="20.25" customHeight="1">
      <c r="A6" s="100" t="s">
        <v>23</v>
      </c>
      <c r="B6" s="116"/>
      <c r="C6" s="116"/>
      <c r="D6" s="132" t="s">
        <v>49</v>
      </c>
      <c r="E6" s="139"/>
      <c r="F6" s="139"/>
      <c r="G6" s="139"/>
      <c r="H6" s="139"/>
      <c r="I6" s="139"/>
      <c r="J6" s="139"/>
      <c r="K6" s="163"/>
    </row>
    <row r="7" spans="1:12" ht="20.25" customHeight="1">
      <c r="A7" s="101" t="s">
        <v>26</v>
      </c>
      <c r="B7" s="117"/>
      <c r="C7" s="117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101"/>
      <c r="B8" s="117"/>
      <c r="C8" s="117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100" t="s">
        <v>22</v>
      </c>
      <c r="B9" s="118"/>
      <c r="C9" s="118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2" t="s">
        <v>12</v>
      </c>
      <c r="B10" s="119"/>
      <c r="C10" s="119"/>
      <c r="D10" s="133"/>
      <c r="E10" s="133"/>
      <c r="F10" s="133"/>
      <c r="G10" s="133"/>
      <c r="H10" s="133"/>
      <c r="I10" s="148" t="s">
        <v>37</v>
      </c>
      <c r="J10" s="153"/>
      <c r="K10" s="164"/>
    </row>
    <row r="11" spans="1:12" ht="20.25" customHeight="1">
      <c r="A11" s="102"/>
      <c r="B11" s="119"/>
      <c r="C11" s="119" t="s">
        <v>17</v>
      </c>
      <c r="D11" s="134"/>
      <c r="E11" s="134"/>
      <c r="F11" s="134"/>
      <c r="G11" s="134"/>
      <c r="H11" s="92"/>
      <c r="I11" s="119" t="s">
        <v>11</v>
      </c>
      <c r="J11" s="134"/>
      <c r="K11" s="165"/>
    </row>
    <row r="12" spans="1:12" s="4" customFormat="1" ht="20.25" customHeight="1">
      <c r="A12" s="103" t="s">
        <v>3</v>
      </c>
      <c r="B12" s="120" t="s">
        <v>6</v>
      </c>
      <c r="C12" s="127" t="s">
        <v>42</v>
      </c>
      <c r="D12" s="135"/>
      <c r="E12" s="135"/>
      <c r="F12" s="140"/>
      <c r="G12" s="141" t="s">
        <v>18</v>
      </c>
      <c r="H12" s="145" t="s">
        <v>45</v>
      </c>
      <c r="I12" s="149" t="s">
        <v>52</v>
      </c>
      <c r="J12" s="154"/>
      <c r="K12" s="166" t="s">
        <v>40</v>
      </c>
      <c r="L12" s="93"/>
    </row>
    <row r="13" spans="1:12" s="4" customFormat="1" ht="20.25" customHeight="1">
      <c r="A13" s="104"/>
      <c r="B13" s="121"/>
      <c r="C13" s="128" t="s">
        <v>14</v>
      </c>
      <c r="D13" s="136" t="s">
        <v>8</v>
      </c>
      <c r="E13" s="128" t="s">
        <v>14</v>
      </c>
      <c r="F13" s="136" t="s">
        <v>8</v>
      </c>
      <c r="G13" s="142"/>
      <c r="H13" s="146"/>
      <c r="I13" s="150"/>
      <c r="J13" s="155"/>
      <c r="K13" s="167"/>
      <c r="L13" s="93"/>
    </row>
    <row r="14" spans="1:12" ht="20.25" customHeight="1">
      <c r="A14" s="105">
        <v>45778</v>
      </c>
      <c r="B14" s="122" t="str">
        <f t="shared" ref="B14:B44" si="0">TEXT(A14,"aaa")</f>
        <v>木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156"/>
      <c r="K14" s="87"/>
      <c r="L14" s="91" t="str">
        <f>IFERROR(VLOOKUP(A14,祝日,2,0),"")</f>
        <v/>
      </c>
    </row>
    <row r="15" spans="1:12" ht="20.25" customHeight="1">
      <c r="A15" s="106">
        <f t="shared" ref="A15:A44" si="2">A14+1</f>
        <v>45779</v>
      </c>
      <c r="B15" s="122" t="str">
        <f t="shared" si="0"/>
        <v>金</v>
      </c>
      <c r="C15" s="34"/>
      <c r="D15" s="45"/>
      <c r="E15" s="34"/>
      <c r="F15" s="45"/>
      <c r="G15" s="57"/>
      <c r="H15" s="62">
        <f t="shared" si="1"/>
        <v>0</v>
      </c>
      <c r="I15" s="69"/>
      <c r="J15" s="157"/>
      <c r="K15" s="88"/>
      <c r="L15" s="91" t="str">
        <f>IFERROR(VLOOKUP(A15,祝日,2,0),"")</f>
        <v/>
      </c>
    </row>
    <row r="16" spans="1:12" ht="20.25" customHeight="1">
      <c r="A16" s="107">
        <f t="shared" si="2"/>
        <v>45780</v>
      </c>
      <c r="B16" s="123" t="str">
        <f t="shared" si="0"/>
        <v>土</v>
      </c>
      <c r="C16" s="34"/>
      <c r="D16" s="45"/>
      <c r="E16" s="34"/>
      <c r="F16" s="45"/>
      <c r="G16" s="57"/>
      <c r="H16" s="62">
        <f t="shared" si="1"/>
        <v>0</v>
      </c>
      <c r="I16" s="69"/>
      <c r="J16" s="157"/>
      <c r="K16" s="88"/>
      <c r="L16" s="91" t="s">
        <v>69</v>
      </c>
    </row>
    <row r="17" spans="1:12" ht="20.25" customHeight="1">
      <c r="A17" s="108">
        <f t="shared" si="2"/>
        <v>45781</v>
      </c>
      <c r="B17" s="123" t="str">
        <f t="shared" si="0"/>
        <v>日</v>
      </c>
      <c r="C17" s="35"/>
      <c r="D17" s="46"/>
      <c r="E17" s="34"/>
      <c r="F17" s="45"/>
      <c r="G17" s="57"/>
      <c r="H17" s="62">
        <f t="shared" si="1"/>
        <v>0</v>
      </c>
      <c r="I17" s="69"/>
      <c r="J17" s="157"/>
      <c r="K17" s="88"/>
      <c r="L17" s="91" t="s">
        <v>70</v>
      </c>
    </row>
    <row r="18" spans="1:12" ht="20.25" customHeight="1">
      <c r="A18" s="107">
        <f t="shared" si="2"/>
        <v>45782</v>
      </c>
      <c r="B18" s="123" t="str">
        <f t="shared" si="0"/>
        <v>月</v>
      </c>
      <c r="C18" s="129"/>
      <c r="D18" s="137"/>
      <c r="E18" s="129"/>
      <c r="F18" s="137"/>
      <c r="G18" s="143"/>
      <c r="H18" s="147">
        <f t="shared" si="1"/>
        <v>0</v>
      </c>
      <c r="I18" s="151"/>
      <c r="J18" s="158"/>
      <c r="K18" s="168"/>
      <c r="L18" s="91" t="s">
        <v>71</v>
      </c>
    </row>
    <row r="19" spans="1:12" ht="20.25" customHeight="1">
      <c r="A19" s="108">
        <f t="shared" si="2"/>
        <v>45783</v>
      </c>
      <c r="B19" s="123" t="str">
        <f t="shared" si="0"/>
        <v>火</v>
      </c>
      <c r="C19" s="130"/>
      <c r="D19" s="138"/>
      <c r="E19" s="129"/>
      <c r="F19" s="137"/>
      <c r="G19" s="143"/>
      <c r="H19" s="147">
        <f t="shared" si="1"/>
        <v>0</v>
      </c>
      <c r="I19" s="151"/>
      <c r="J19" s="158"/>
      <c r="K19" s="168"/>
      <c r="L19" s="91" t="s">
        <v>65</v>
      </c>
    </row>
    <row r="20" spans="1:12" ht="20.25" customHeight="1">
      <c r="A20" s="105">
        <f t="shared" si="2"/>
        <v>45784</v>
      </c>
      <c r="B20" s="122" t="str">
        <f t="shared" si="0"/>
        <v>水</v>
      </c>
      <c r="C20" s="33"/>
      <c r="D20" s="44"/>
      <c r="E20" s="51"/>
      <c r="F20" s="53"/>
      <c r="G20" s="58"/>
      <c r="H20" s="62">
        <f t="shared" si="1"/>
        <v>0</v>
      </c>
      <c r="I20" s="69"/>
      <c r="J20" s="157"/>
      <c r="K20" s="88"/>
      <c r="L20" s="91" t="str">
        <f t="shared" ref="L20:L44" si="3">IFERROR(VLOOKUP(A20,祝日,2,0),"")</f>
        <v/>
      </c>
    </row>
    <row r="21" spans="1:12" ht="20.25" customHeight="1">
      <c r="A21" s="106">
        <f t="shared" si="2"/>
        <v>45785</v>
      </c>
      <c r="B21" s="122" t="str">
        <f t="shared" si="0"/>
        <v>木</v>
      </c>
      <c r="C21" s="35"/>
      <c r="D21" s="46"/>
      <c r="E21" s="34"/>
      <c r="F21" s="45"/>
      <c r="G21" s="57"/>
      <c r="H21" s="62">
        <f t="shared" si="1"/>
        <v>0</v>
      </c>
      <c r="I21" s="69"/>
      <c r="J21" s="157"/>
      <c r="K21" s="88"/>
      <c r="L21" s="91" t="str">
        <f t="shared" si="3"/>
        <v/>
      </c>
    </row>
    <row r="22" spans="1:12" ht="20.25" customHeight="1">
      <c r="A22" s="105">
        <f t="shared" si="2"/>
        <v>45786</v>
      </c>
      <c r="B22" s="122" t="str">
        <f t="shared" si="0"/>
        <v>金</v>
      </c>
      <c r="C22" s="35"/>
      <c r="D22" s="46"/>
      <c r="E22" s="34"/>
      <c r="F22" s="45"/>
      <c r="G22" s="57"/>
      <c r="H22" s="62">
        <f t="shared" si="1"/>
        <v>0</v>
      </c>
      <c r="I22" s="69"/>
      <c r="J22" s="157"/>
      <c r="K22" s="88"/>
      <c r="L22" s="91" t="str">
        <f t="shared" si="3"/>
        <v/>
      </c>
    </row>
    <row r="23" spans="1:12" ht="20.25" customHeight="1">
      <c r="A23" s="106">
        <f t="shared" si="2"/>
        <v>45787</v>
      </c>
      <c r="B23" s="122" t="str">
        <f t="shared" si="0"/>
        <v>土</v>
      </c>
      <c r="C23" s="35"/>
      <c r="D23" s="46"/>
      <c r="E23" s="34"/>
      <c r="F23" s="45"/>
      <c r="G23" s="57"/>
      <c r="H23" s="62">
        <f t="shared" si="1"/>
        <v>0</v>
      </c>
      <c r="I23" s="69"/>
      <c r="J23" s="157"/>
      <c r="K23" s="88"/>
      <c r="L23" s="91" t="str">
        <f t="shared" si="3"/>
        <v/>
      </c>
    </row>
    <row r="24" spans="1:12" ht="20.25" customHeight="1">
      <c r="A24" s="105">
        <f t="shared" si="2"/>
        <v>45788</v>
      </c>
      <c r="B24" s="122" t="str">
        <f t="shared" si="0"/>
        <v>日</v>
      </c>
      <c r="C24" s="35"/>
      <c r="D24" s="46"/>
      <c r="E24" s="34"/>
      <c r="F24" s="45"/>
      <c r="G24" s="57"/>
      <c r="H24" s="62">
        <f t="shared" si="1"/>
        <v>0</v>
      </c>
      <c r="I24" s="69"/>
      <c r="J24" s="157"/>
      <c r="K24" s="88"/>
      <c r="L24" s="91" t="str">
        <f t="shared" si="3"/>
        <v/>
      </c>
    </row>
    <row r="25" spans="1:12" ht="20.25" customHeight="1">
      <c r="A25" s="106">
        <f t="shared" si="2"/>
        <v>45789</v>
      </c>
      <c r="B25" s="122" t="str">
        <f t="shared" si="0"/>
        <v>月</v>
      </c>
      <c r="C25" s="35"/>
      <c r="D25" s="46"/>
      <c r="E25" s="34"/>
      <c r="F25" s="45"/>
      <c r="G25" s="57"/>
      <c r="H25" s="62">
        <f t="shared" si="1"/>
        <v>0</v>
      </c>
      <c r="I25" s="69"/>
      <c r="J25" s="157"/>
      <c r="K25" s="88"/>
      <c r="L25" s="91" t="str">
        <f t="shared" si="3"/>
        <v/>
      </c>
    </row>
    <row r="26" spans="1:12" ht="20.25" customHeight="1">
      <c r="A26" s="105">
        <f t="shared" si="2"/>
        <v>45790</v>
      </c>
      <c r="B26" s="122" t="str">
        <f t="shared" si="0"/>
        <v>火</v>
      </c>
      <c r="C26" s="35"/>
      <c r="D26" s="46"/>
      <c r="E26" s="34"/>
      <c r="F26" s="45"/>
      <c r="G26" s="57"/>
      <c r="H26" s="62">
        <f t="shared" si="1"/>
        <v>0</v>
      </c>
      <c r="I26" s="69"/>
      <c r="J26" s="157"/>
      <c r="K26" s="88"/>
      <c r="L26" s="91" t="str">
        <f t="shared" si="3"/>
        <v/>
      </c>
    </row>
    <row r="27" spans="1:12" ht="20.25" customHeight="1">
      <c r="A27" s="106">
        <f t="shared" si="2"/>
        <v>45791</v>
      </c>
      <c r="B27" s="122" t="str">
        <f t="shared" si="0"/>
        <v>水</v>
      </c>
      <c r="C27" s="35"/>
      <c r="D27" s="46"/>
      <c r="E27" s="34"/>
      <c r="F27" s="45"/>
      <c r="G27" s="57"/>
      <c r="H27" s="62">
        <f t="shared" si="1"/>
        <v>0</v>
      </c>
      <c r="I27" s="69"/>
      <c r="J27" s="157"/>
      <c r="K27" s="88"/>
      <c r="L27" s="91" t="str">
        <f t="shared" si="3"/>
        <v/>
      </c>
    </row>
    <row r="28" spans="1:12" ht="20.25" customHeight="1">
      <c r="A28" s="105">
        <f t="shared" si="2"/>
        <v>45792</v>
      </c>
      <c r="B28" s="122" t="str">
        <f t="shared" si="0"/>
        <v>木</v>
      </c>
      <c r="C28" s="35"/>
      <c r="D28" s="46"/>
      <c r="E28" s="34"/>
      <c r="F28" s="45"/>
      <c r="G28" s="57"/>
      <c r="H28" s="62">
        <f t="shared" si="1"/>
        <v>0</v>
      </c>
      <c r="I28" s="69"/>
      <c r="J28" s="157"/>
      <c r="K28" s="88"/>
      <c r="L28" s="91" t="str">
        <f t="shared" si="3"/>
        <v/>
      </c>
    </row>
    <row r="29" spans="1:12" ht="20.25" customHeight="1">
      <c r="A29" s="106">
        <f t="shared" si="2"/>
        <v>45793</v>
      </c>
      <c r="B29" s="122" t="str">
        <f t="shared" si="0"/>
        <v>金</v>
      </c>
      <c r="C29" s="35"/>
      <c r="D29" s="46"/>
      <c r="E29" s="34"/>
      <c r="F29" s="45"/>
      <c r="G29" s="57"/>
      <c r="H29" s="62">
        <f t="shared" si="1"/>
        <v>0</v>
      </c>
      <c r="I29" s="69"/>
      <c r="J29" s="157"/>
      <c r="K29" s="88"/>
      <c r="L29" s="91" t="str">
        <f t="shared" si="3"/>
        <v/>
      </c>
    </row>
    <row r="30" spans="1:12" ht="20.25" customHeight="1">
      <c r="A30" s="105">
        <f t="shared" si="2"/>
        <v>45794</v>
      </c>
      <c r="B30" s="122" t="str">
        <f t="shared" si="0"/>
        <v>土</v>
      </c>
      <c r="C30" s="35"/>
      <c r="D30" s="46"/>
      <c r="E30" s="34"/>
      <c r="F30" s="45"/>
      <c r="G30" s="57"/>
      <c r="H30" s="62">
        <f t="shared" si="1"/>
        <v>0</v>
      </c>
      <c r="I30" s="69"/>
      <c r="J30" s="157"/>
      <c r="K30" s="88"/>
      <c r="L30" s="91" t="str">
        <f t="shared" si="3"/>
        <v/>
      </c>
    </row>
    <row r="31" spans="1:12" ht="20.25" customHeight="1">
      <c r="A31" s="106">
        <f t="shared" si="2"/>
        <v>45795</v>
      </c>
      <c r="B31" s="122" t="str">
        <f t="shared" si="0"/>
        <v>日</v>
      </c>
      <c r="C31" s="35"/>
      <c r="D31" s="46"/>
      <c r="E31" s="34"/>
      <c r="F31" s="45"/>
      <c r="G31" s="57"/>
      <c r="H31" s="62">
        <f t="shared" si="1"/>
        <v>0</v>
      </c>
      <c r="I31" s="69"/>
      <c r="J31" s="157"/>
      <c r="K31" s="88"/>
      <c r="L31" s="91" t="str">
        <f t="shared" si="3"/>
        <v/>
      </c>
    </row>
    <row r="32" spans="1:12" ht="20.25" customHeight="1">
      <c r="A32" s="109">
        <f t="shared" si="2"/>
        <v>45796</v>
      </c>
      <c r="B32" s="124" t="str">
        <f t="shared" si="0"/>
        <v>月</v>
      </c>
      <c r="C32" s="35"/>
      <c r="D32" s="46"/>
      <c r="E32" s="34"/>
      <c r="F32" s="45"/>
      <c r="G32" s="57"/>
      <c r="H32" s="62">
        <f t="shared" si="1"/>
        <v>0</v>
      </c>
      <c r="I32" s="69"/>
      <c r="J32" s="157"/>
      <c r="K32" s="88"/>
      <c r="L32" s="91" t="str">
        <f t="shared" si="3"/>
        <v/>
      </c>
    </row>
    <row r="33" spans="1:12" ht="20.25" customHeight="1">
      <c r="A33" s="106">
        <f t="shared" si="2"/>
        <v>45797</v>
      </c>
      <c r="B33" s="122" t="str">
        <f t="shared" si="0"/>
        <v>火</v>
      </c>
      <c r="C33" s="35"/>
      <c r="D33" s="46"/>
      <c r="E33" s="34"/>
      <c r="F33" s="45"/>
      <c r="G33" s="57"/>
      <c r="H33" s="62">
        <f t="shared" si="1"/>
        <v>0</v>
      </c>
      <c r="I33" s="69"/>
      <c r="J33" s="157"/>
      <c r="K33" s="88"/>
      <c r="L33" s="91" t="str">
        <f t="shared" si="3"/>
        <v/>
      </c>
    </row>
    <row r="34" spans="1:12" ht="20.25" customHeight="1">
      <c r="A34" s="105">
        <f t="shared" si="2"/>
        <v>45798</v>
      </c>
      <c r="B34" s="122" t="str">
        <f t="shared" si="0"/>
        <v>水</v>
      </c>
      <c r="C34" s="35"/>
      <c r="D34" s="46"/>
      <c r="E34" s="34"/>
      <c r="F34" s="45"/>
      <c r="G34" s="57"/>
      <c r="H34" s="62">
        <f t="shared" si="1"/>
        <v>0</v>
      </c>
      <c r="I34" s="69"/>
      <c r="J34" s="157"/>
      <c r="K34" s="88"/>
      <c r="L34" s="91" t="str">
        <f t="shared" si="3"/>
        <v/>
      </c>
    </row>
    <row r="35" spans="1:12" ht="20.25" customHeight="1">
      <c r="A35" s="110">
        <f t="shared" si="2"/>
        <v>45799</v>
      </c>
      <c r="B35" s="124" t="str">
        <f t="shared" si="0"/>
        <v>木</v>
      </c>
      <c r="C35" s="35"/>
      <c r="D35" s="46"/>
      <c r="E35" s="34"/>
      <c r="F35" s="45"/>
      <c r="G35" s="57"/>
      <c r="H35" s="62">
        <f t="shared" si="1"/>
        <v>0</v>
      </c>
      <c r="I35" s="69"/>
      <c r="J35" s="157"/>
      <c r="K35" s="88"/>
      <c r="L35" s="91" t="str">
        <f t="shared" si="3"/>
        <v/>
      </c>
    </row>
    <row r="36" spans="1:12" ht="20.25" customHeight="1">
      <c r="A36" s="109">
        <f t="shared" si="2"/>
        <v>45800</v>
      </c>
      <c r="B36" s="124" t="str">
        <f t="shared" si="0"/>
        <v>金</v>
      </c>
      <c r="C36" s="35"/>
      <c r="D36" s="46"/>
      <c r="E36" s="34"/>
      <c r="F36" s="45"/>
      <c r="G36" s="57"/>
      <c r="H36" s="62">
        <f t="shared" si="1"/>
        <v>0</v>
      </c>
      <c r="I36" s="69"/>
      <c r="J36" s="157"/>
      <c r="K36" s="88"/>
      <c r="L36" s="91" t="str">
        <f t="shared" si="3"/>
        <v/>
      </c>
    </row>
    <row r="37" spans="1:12" ht="20.25" customHeight="1">
      <c r="A37" s="106">
        <f t="shared" si="2"/>
        <v>45801</v>
      </c>
      <c r="B37" s="122" t="str">
        <f t="shared" si="0"/>
        <v>土</v>
      </c>
      <c r="C37" s="35"/>
      <c r="D37" s="46"/>
      <c r="E37" s="34"/>
      <c r="F37" s="45"/>
      <c r="G37" s="57"/>
      <c r="H37" s="62">
        <f t="shared" si="1"/>
        <v>0</v>
      </c>
      <c r="I37" s="69"/>
      <c r="J37" s="157"/>
      <c r="K37" s="88"/>
      <c r="L37" s="91" t="str">
        <f t="shared" si="3"/>
        <v/>
      </c>
    </row>
    <row r="38" spans="1:12" ht="20.25" customHeight="1">
      <c r="A38" s="105">
        <f t="shared" si="2"/>
        <v>45802</v>
      </c>
      <c r="B38" s="122" t="str">
        <f t="shared" si="0"/>
        <v>日</v>
      </c>
      <c r="C38" s="35"/>
      <c r="D38" s="46"/>
      <c r="E38" s="34"/>
      <c r="F38" s="45"/>
      <c r="G38" s="57"/>
      <c r="H38" s="62">
        <f t="shared" si="1"/>
        <v>0</v>
      </c>
      <c r="I38" s="69"/>
      <c r="J38" s="157"/>
      <c r="K38" s="88"/>
      <c r="L38" s="91" t="str">
        <f t="shared" si="3"/>
        <v/>
      </c>
    </row>
    <row r="39" spans="1:12" ht="20.25" customHeight="1">
      <c r="A39" s="106">
        <f t="shared" si="2"/>
        <v>45803</v>
      </c>
      <c r="B39" s="122" t="str">
        <f t="shared" si="0"/>
        <v>月</v>
      </c>
      <c r="C39" s="35"/>
      <c r="D39" s="46"/>
      <c r="E39" s="34"/>
      <c r="F39" s="45"/>
      <c r="G39" s="57"/>
      <c r="H39" s="62">
        <f t="shared" si="1"/>
        <v>0</v>
      </c>
      <c r="I39" s="69"/>
      <c r="J39" s="157"/>
      <c r="K39" s="88"/>
      <c r="L39" s="91" t="str">
        <f t="shared" si="3"/>
        <v/>
      </c>
    </row>
    <row r="40" spans="1:12" ht="20.25" customHeight="1">
      <c r="A40" s="105">
        <f t="shared" si="2"/>
        <v>45804</v>
      </c>
      <c r="B40" s="122" t="str">
        <f t="shared" si="0"/>
        <v>火</v>
      </c>
      <c r="C40" s="35"/>
      <c r="D40" s="46"/>
      <c r="E40" s="34"/>
      <c r="F40" s="45"/>
      <c r="G40" s="57"/>
      <c r="H40" s="62">
        <f t="shared" si="1"/>
        <v>0</v>
      </c>
      <c r="I40" s="69"/>
      <c r="J40" s="157"/>
      <c r="K40" s="88"/>
      <c r="L40" s="91" t="str">
        <f t="shared" si="3"/>
        <v/>
      </c>
    </row>
    <row r="41" spans="1:12" ht="20.25" customHeight="1">
      <c r="A41" s="106">
        <f t="shared" si="2"/>
        <v>45805</v>
      </c>
      <c r="B41" s="122" t="str">
        <f t="shared" si="0"/>
        <v>水</v>
      </c>
      <c r="C41" s="35"/>
      <c r="D41" s="46"/>
      <c r="E41" s="34"/>
      <c r="F41" s="45"/>
      <c r="G41" s="57"/>
      <c r="H41" s="62">
        <f t="shared" si="1"/>
        <v>0</v>
      </c>
      <c r="I41" s="69"/>
      <c r="J41" s="157"/>
      <c r="K41" s="88"/>
      <c r="L41" s="91" t="str">
        <f t="shared" si="3"/>
        <v/>
      </c>
    </row>
    <row r="42" spans="1:12" ht="20.25" customHeight="1">
      <c r="A42" s="105">
        <f t="shared" si="2"/>
        <v>45806</v>
      </c>
      <c r="B42" s="122" t="str">
        <f t="shared" si="0"/>
        <v>木</v>
      </c>
      <c r="C42" s="35"/>
      <c r="D42" s="46"/>
      <c r="E42" s="34"/>
      <c r="F42" s="45"/>
      <c r="G42" s="57"/>
      <c r="H42" s="62">
        <f t="shared" si="1"/>
        <v>0</v>
      </c>
      <c r="I42" s="69"/>
      <c r="J42" s="157"/>
      <c r="K42" s="88"/>
      <c r="L42" s="91" t="str">
        <f t="shared" si="3"/>
        <v/>
      </c>
    </row>
    <row r="43" spans="1:12" ht="20.25" customHeight="1">
      <c r="A43" s="106">
        <f t="shared" si="2"/>
        <v>45807</v>
      </c>
      <c r="B43" s="122" t="str">
        <f t="shared" si="0"/>
        <v>金</v>
      </c>
      <c r="C43" s="35"/>
      <c r="D43" s="46"/>
      <c r="E43" s="34"/>
      <c r="F43" s="45"/>
      <c r="G43" s="57"/>
      <c r="H43" s="62">
        <f t="shared" si="1"/>
        <v>0</v>
      </c>
      <c r="I43" s="69"/>
      <c r="J43" s="157"/>
      <c r="K43" s="88"/>
      <c r="L43" s="91" t="str">
        <f t="shared" si="3"/>
        <v/>
      </c>
    </row>
    <row r="44" spans="1:12" ht="20.25" customHeight="1">
      <c r="A44" s="106">
        <f t="shared" si="2"/>
        <v>45808</v>
      </c>
      <c r="B44" s="122" t="str">
        <f t="shared" si="0"/>
        <v>土</v>
      </c>
      <c r="C44" s="36"/>
      <c r="D44" s="47"/>
      <c r="E44" s="36"/>
      <c r="F44" s="47"/>
      <c r="G44" s="59"/>
      <c r="H44" s="63">
        <f t="shared" si="1"/>
        <v>0</v>
      </c>
      <c r="I44" s="70"/>
      <c r="J44" s="159"/>
      <c r="K44" s="89"/>
      <c r="L44" s="91" t="str">
        <f t="shared" si="3"/>
        <v/>
      </c>
    </row>
    <row r="45" spans="1:12" ht="33.6" customHeight="1">
      <c r="A45" s="111" t="s">
        <v>9</v>
      </c>
      <c r="B45" s="125"/>
      <c r="C45" s="131"/>
      <c r="D45" s="131"/>
      <c r="E45" s="131"/>
      <c r="F45" s="131"/>
      <c r="G45" s="131"/>
      <c r="H45" s="64">
        <f>SUM(H14:H44)</f>
        <v>0</v>
      </c>
      <c r="I45" s="152" t="s">
        <v>13</v>
      </c>
      <c r="J45" s="160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86" priority="17" stopIfTrue="1">
      <formula>$B14="土"</formula>
    </cfRule>
    <cfRule type="expression" dxfId="185" priority="18" stopIfTrue="1">
      <formula>$B14="日"</formula>
    </cfRule>
    <cfRule type="expression" dxfId="184" priority="19" stopIfTrue="1">
      <formula>OR($B14="祝",$B14="振",$I14="休日")</formula>
    </cfRule>
  </conditionalFormatting>
  <conditionalFormatting sqref="I15">
    <cfRule type="expression" dxfId="183" priority="14" stopIfTrue="1">
      <formula>$B15="土"</formula>
    </cfRule>
    <cfRule type="expression" dxfId="182" priority="15" stopIfTrue="1">
      <formula>$B15="日"</formula>
    </cfRule>
    <cfRule type="expression" dxfId="181" priority="16" stopIfTrue="1">
      <formula>OR($B15="祝",$B15="振",$I15="休日")</formula>
    </cfRule>
  </conditionalFormatting>
  <conditionalFormatting sqref="I17">
    <cfRule type="expression" dxfId="180" priority="11" stopIfTrue="1">
      <formula>$B17="土"</formula>
    </cfRule>
    <cfRule type="expression" dxfId="179" priority="12" stopIfTrue="1">
      <formula>$B17="日"</formula>
    </cfRule>
    <cfRule type="expression" dxfId="178" priority="13" stopIfTrue="1">
      <formula>OR($B17="祝",$B17="振",$I17="休日")</formula>
    </cfRule>
  </conditionalFormatting>
  <conditionalFormatting sqref="E19:H19 E25:G25 E31:G31 E37:G37 E43:G43">
    <cfRule type="expression" dxfId="177" priority="8" stopIfTrue="1">
      <formula>$B19="土"</formula>
    </cfRule>
    <cfRule type="expression" dxfId="176" priority="9" stopIfTrue="1">
      <formula>$B19="日"</formula>
    </cfRule>
    <cfRule type="expression" dxfId="175" priority="10" stopIfTrue="1">
      <formula>OR($B19="祝",$B19="振",$I19="休日")</formula>
    </cfRule>
  </conditionalFormatting>
  <conditionalFormatting sqref="I19">
    <cfRule type="expression" dxfId="174" priority="5" stopIfTrue="1">
      <formula>$B19="土"</formula>
    </cfRule>
    <cfRule type="expression" dxfId="173" priority="6" stopIfTrue="1">
      <formula>$B19="日"</formula>
    </cfRule>
    <cfRule type="expression" dxfId="172" priority="7" stopIfTrue="1">
      <formula>OR($B19="祝",$B19="振",$I19="休日")</formula>
    </cfRule>
  </conditionalFormatting>
  <conditionalFormatting sqref="C18:I18 C24:G24 E30:G30 E36:G36 E42:G42">
    <cfRule type="expression" dxfId="171" priority="2" stopIfTrue="1">
      <formula>$B18="土"</formula>
    </cfRule>
    <cfRule type="expression" dxfId="170" priority="3" stopIfTrue="1">
      <formula>$B18="日"</formula>
    </cfRule>
    <cfRule type="expression" dxfId="169" priority="4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" operator="endsWith" id="{D57DB9D1-9298-4ACF-9B88-1D5814874C09}">
            <xm:f>RIGHT(A14,LEN($L$14:$L$44="日"))=$L$14:$L$44="日"</xm:f>
            <xm:f>$L$14:$L$44="日"</xm:f>
            <x14:dxf>
              <fill>
                <patternFill patternType="solid">
                  <bgColor theme="4" tint="0.4"/>
                </patternFill>
              </fill>
            </x14:dxf>
          </x14:cfRule>
          <xm:sqref>A14:B44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80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">
        <v>49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45809</v>
      </c>
      <c r="B14" s="27" t="str">
        <f t="shared" ref="B14:B43" si="0">TEXT(A14,"aaa")</f>
        <v>日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44" si="2">IFERROR(VLOOKUP(A14,祝日,2,0),"")</f>
        <v/>
      </c>
    </row>
    <row r="15" spans="1:12" ht="20.25" customHeight="1">
      <c r="A15" s="14">
        <f t="shared" ref="A15:A43" si="3">A14+1</f>
        <v>45810</v>
      </c>
      <c r="B15" s="27" t="str">
        <f t="shared" si="0"/>
        <v>月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45811</v>
      </c>
      <c r="B16" s="27" t="str">
        <f t="shared" si="0"/>
        <v>火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45812</v>
      </c>
      <c r="B17" s="27" t="str">
        <f t="shared" si="0"/>
        <v>水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45813</v>
      </c>
      <c r="B18" s="27" t="str">
        <f t="shared" si="0"/>
        <v>木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45814</v>
      </c>
      <c r="B19" s="27" t="str">
        <f t="shared" si="0"/>
        <v>金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45815</v>
      </c>
      <c r="B20" s="27" t="str">
        <f t="shared" si="0"/>
        <v>土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45816</v>
      </c>
      <c r="B21" s="27" t="str">
        <f t="shared" si="0"/>
        <v>日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3">
        <f t="shared" si="3"/>
        <v>45817</v>
      </c>
      <c r="B22" s="27" t="str">
        <f t="shared" si="0"/>
        <v>月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4">
        <f t="shared" si="3"/>
        <v>45818</v>
      </c>
      <c r="B23" s="27" t="str">
        <f t="shared" si="0"/>
        <v>火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3">
        <f t="shared" si="3"/>
        <v>45819</v>
      </c>
      <c r="B24" s="27" t="str">
        <f t="shared" si="0"/>
        <v>水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45820</v>
      </c>
      <c r="B25" s="27" t="str">
        <f t="shared" si="0"/>
        <v>木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3">
        <f t="shared" si="3"/>
        <v>45821</v>
      </c>
      <c r="B26" s="27" t="str">
        <f t="shared" si="0"/>
        <v>金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2"/>
        <v/>
      </c>
    </row>
    <row r="27" spans="1:12" ht="20.25" customHeight="1">
      <c r="A27" s="14">
        <f t="shared" si="3"/>
        <v>45822</v>
      </c>
      <c r="B27" s="27" t="str">
        <f t="shared" si="0"/>
        <v>土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2"/>
        <v/>
      </c>
    </row>
    <row r="28" spans="1:12" ht="20.25" customHeight="1">
      <c r="A28" s="13">
        <f t="shared" si="3"/>
        <v>45823</v>
      </c>
      <c r="B28" s="27" t="str">
        <f t="shared" si="0"/>
        <v>日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2"/>
        <v/>
      </c>
    </row>
    <row r="29" spans="1:12" ht="20.25" customHeight="1">
      <c r="A29" s="14">
        <f t="shared" si="3"/>
        <v>45824</v>
      </c>
      <c r="B29" s="27" t="str">
        <f t="shared" si="0"/>
        <v>月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2"/>
        <v/>
      </c>
    </row>
    <row r="30" spans="1:12" ht="20.25" customHeight="1">
      <c r="A30" s="13">
        <f t="shared" si="3"/>
        <v>45825</v>
      </c>
      <c r="B30" s="27" t="str">
        <f t="shared" si="0"/>
        <v>火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2"/>
        <v/>
      </c>
    </row>
    <row r="31" spans="1:12" ht="20.25" customHeight="1">
      <c r="A31" s="14">
        <f t="shared" si="3"/>
        <v>45826</v>
      </c>
      <c r="B31" s="27" t="str">
        <f t="shared" si="0"/>
        <v>水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2"/>
        <v/>
      </c>
    </row>
    <row r="32" spans="1:12" ht="20.25" customHeight="1">
      <c r="A32" s="173">
        <f t="shared" si="3"/>
        <v>45827</v>
      </c>
      <c r="B32" s="178" t="str">
        <f t="shared" si="0"/>
        <v>木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2"/>
        <v/>
      </c>
    </row>
    <row r="33" spans="1:12" ht="20.25" customHeight="1">
      <c r="A33" s="14">
        <f t="shared" si="3"/>
        <v>45828</v>
      </c>
      <c r="B33" s="27" t="str">
        <f t="shared" si="0"/>
        <v>金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2"/>
        <v/>
      </c>
    </row>
    <row r="34" spans="1:12" ht="20.25" customHeight="1">
      <c r="A34" s="13">
        <f t="shared" si="3"/>
        <v>45829</v>
      </c>
      <c r="B34" s="27" t="str">
        <f t="shared" si="0"/>
        <v>土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2"/>
        <v/>
      </c>
    </row>
    <row r="35" spans="1:12" ht="20.25" customHeight="1">
      <c r="A35" s="174">
        <f t="shared" si="3"/>
        <v>45830</v>
      </c>
      <c r="B35" s="178" t="str">
        <f t="shared" si="0"/>
        <v>日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2"/>
        <v/>
      </c>
    </row>
    <row r="36" spans="1:12" ht="20.25" customHeight="1">
      <c r="A36" s="173">
        <f t="shared" si="3"/>
        <v>45831</v>
      </c>
      <c r="B36" s="178" t="str">
        <f t="shared" si="0"/>
        <v>月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2"/>
        <v/>
      </c>
    </row>
    <row r="37" spans="1:12" ht="20.25" customHeight="1">
      <c r="A37" s="14">
        <f t="shared" si="3"/>
        <v>45832</v>
      </c>
      <c r="B37" s="27" t="str">
        <f t="shared" si="0"/>
        <v>火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2"/>
        <v/>
      </c>
    </row>
    <row r="38" spans="1:12" ht="20.25" customHeight="1">
      <c r="A38" s="13">
        <f t="shared" si="3"/>
        <v>45833</v>
      </c>
      <c r="B38" s="27" t="str">
        <f t="shared" si="0"/>
        <v>水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2"/>
        <v/>
      </c>
    </row>
    <row r="39" spans="1:12" ht="20.25" customHeight="1">
      <c r="A39" s="14">
        <f t="shared" si="3"/>
        <v>45834</v>
      </c>
      <c r="B39" s="27" t="str">
        <f t="shared" si="0"/>
        <v>木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2"/>
        <v/>
      </c>
    </row>
    <row r="40" spans="1:12" ht="20.25" customHeight="1">
      <c r="A40" s="13">
        <f t="shared" si="3"/>
        <v>45835</v>
      </c>
      <c r="B40" s="27" t="str">
        <f t="shared" si="0"/>
        <v>金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2"/>
        <v/>
      </c>
    </row>
    <row r="41" spans="1:12" ht="20.25" customHeight="1">
      <c r="A41" s="14">
        <f t="shared" si="3"/>
        <v>45836</v>
      </c>
      <c r="B41" s="27" t="str">
        <f t="shared" si="0"/>
        <v>土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2"/>
        <v/>
      </c>
    </row>
    <row r="42" spans="1:12" ht="20.25" customHeight="1">
      <c r="A42" s="13">
        <f t="shared" si="3"/>
        <v>45837</v>
      </c>
      <c r="B42" s="27" t="str">
        <f t="shared" si="0"/>
        <v>日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2"/>
        <v/>
      </c>
    </row>
    <row r="43" spans="1:12" ht="20.25" customHeight="1">
      <c r="A43" s="14">
        <f t="shared" si="3"/>
        <v>45838</v>
      </c>
      <c r="B43" s="27" t="str">
        <f t="shared" si="0"/>
        <v>月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2"/>
        <v/>
      </c>
    </row>
    <row r="44" spans="1:12" ht="20.25" customHeight="1">
      <c r="A44" s="15"/>
      <c r="B44" s="29"/>
      <c r="C44" s="36"/>
      <c r="D44" s="47"/>
      <c r="E44" s="36"/>
      <c r="F44" s="47"/>
      <c r="G44" s="59"/>
      <c r="H44" s="63">
        <f t="shared" si="1"/>
        <v>0</v>
      </c>
      <c r="I44" s="70"/>
      <c r="J44" s="76"/>
      <c r="K44" s="89"/>
      <c r="L44" s="91" t="str">
        <f t="shared" si="2"/>
        <v/>
      </c>
    </row>
    <row r="45" spans="1:12" ht="33.6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67" priority="16" stopIfTrue="1">
      <formula>$B14="土"</formula>
    </cfRule>
    <cfRule type="expression" dxfId="166" priority="17" stopIfTrue="1">
      <formula>$B14="日"</formula>
    </cfRule>
    <cfRule type="expression" dxfId="165" priority="18" stopIfTrue="1">
      <formula>OR($B14="祝",$B14="振",$I14="休日")</formula>
    </cfRule>
  </conditionalFormatting>
  <conditionalFormatting sqref="I15">
    <cfRule type="expression" dxfId="164" priority="13" stopIfTrue="1">
      <formula>$B15="土"</formula>
    </cfRule>
    <cfRule type="expression" dxfId="163" priority="14" stopIfTrue="1">
      <formula>$B15="日"</formula>
    </cfRule>
    <cfRule type="expression" dxfId="162" priority="15" stopIfTrue="1">
      <formula>OR($B15="祝",$B15="振",$I15="休日")</formula>
    </cfRule>
  </conditionalFormatting>
  <conditionalFormatting sqref="I17">
    <cfRule type="expression" dxfId="161" priority="10" stopIfTrue="1">
      <formula>$B17="土"</formula>
    </cfRule>
    <cfRule type="expression" dxfId="160" priority="11" stopIfTrue="1">
      <formula>$B17="日"</formula>
    </cfRule>
    <cfRule type="expression" dxfId="159" priority="12" stopIfTrue="1">
      <formula>OR($B17="祝",$B17="振",$I17="休日")</formula>
    </cfRule>
  </conditionalFormatting>
  <conditionalFormatting sqref="E19:H19 E25:G25 E31:G31 E37:G37 E43:G43">
    <cfRule type="expression" dxfId="158" priority="7" stopIfTrue="1">
      <formula>$B19="土"</formula>
    </cfRule>
    <cfRule type="expression" dxfId="157" priority="8" stopIfTrue="1">
      <formula>$B19="日"</formula>
    </cfRule>
    <cfRule type="expression" dxfId="156" priority="9" stopIfTrue="1">
      <formula>OR($B19="祝",$B19="振",$I19="休日")</formula>
    </cfRule>
  </conditionalFormatting>
  <conditionalFormatting sqref="I19">
    <cfRule type="expression" dxfId="155" priority="4" stopIfTrue="1">
      <formula>$B19="土"</formula>
    </cfRule>
    <cfRule type="expression" dxfId="154" priority="5" stopIfTrue="1">
      <formula>$B19="日"</formula>
    </cfRule>
    <cfRule type="expression" dxfId="153" priority="6" stopIfTrue="1">
      <formula>OR($B19="祝",$B19="振",$I19="休日")</formula>
    </cfRule>
  </conditionalFormatting>
  <conditionalFormatting sqref="C18:I18 C24:G24 E30:G30 E36:G36 E42:G42">
    <cfRule type="expression" dxfId="152" priority="1" stopIfTrue="1">
      <formula>$B18="土"</formula>
    </cfRule>
    <cfRule type="expression" dxfId="151" priority="2" stopIfTrue="1">
      <formula>$B18="日"</formula>
    </cfRule>
    <cfRule type="expression" dxfId="150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16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">
        <v>49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45839</v>
      </c>
      <c r="B14" s="27" t="str">
        <f t="shared" ref="B14:B44" si="0">TEXT(A14,"aaa")</f>
        <v>火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7" si="2">IFERROR(VLOOKUP(A14,祝日,2,0),"")</f>
        <v/>
      </c>
    </row>
    <row r="15" spans="1:12" ht="20.25" customHeight="1">
      <c r="A15" s="14">
        <f t="shared" ref="A15:A44" si="3">A14+1</f>
        <v>45840</v>
      </c>
      <c r="B15" s="27" t="str">
        <f t="shared" si="0"/>
        <v>水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45841</v>
      </c>
      <c r="B16" s="27" t="str">
        <f t="shared" si="0"/>
        <v>木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45842</v>
      </c>
      <c r="B17" s="27" t="str">
        <f t="shared" si="0"/>
        <v>金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45843</v>
      </c>
      <c r="B18" s="27" t="str">
        <f t="shared" si="0"/>
        <v>土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45844</v>
      </c>
      <c r="B19" s="27" t="str">
        <f t="shared" si="0"/>
        <v>日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45845</v>
      </c>
      <c r="B20" s="27" t="str">
        <f t="shared" si="0"/>
        <v>月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45846</v>
      </c>
      <c r="B21" s="27" t="str">
        <f t="shared" si="0"/>
        <v>火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3">
        <f t="shared" si="3"/>
        <v>45847</v>
      </c>
      <c r="B22" s="27" t="str">
        <f t="shared" si="0"/>
        <v>水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4">
        <f t="shared" si="3"/>
        <v>45848</v>
      </c>
      <c r="B23" s="27" t="str">
        <f t="shared" si="0"/>
        <v>木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3">
        <f t="shared" si="3"/>
        <v>45849</v>
      </c>
      <c r="B24" s="27" t="str">
        <f t="shared" si="0"/>
        <v>金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45850</v>
      </c>
      <c r="B25" s="27" t="str">
        <f t="shared" si="0"/>
        <v>土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3">
        <f t="shared" si="3"/>
        <v>45851</v>
      </c>
      <c r="B26" s="27" t="str">
        <f t="shared" si="0"/>
        <v>日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2"/>
        <v/>
      </c>
    </row>
    <row r="27" spans="1:12" ht="20.25" customHeight="1">
      <c r="A27" s="14">
        <f t="shared" si="3"/>
        <v>45852</v>
      </c>
      <c r="B27" s="27" t="str">
        <f t="shared" si="0"/>
        <v>月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2"/>
        <v/>
      </c>
    </row>
    <row r="28" spans="1:12" ht="20.25" customHeight="1">
      <c r="A28" s="173">
        <f t="shared" si="3"/>
        <v>45853</v>
      </c>
      <c r="B28" s="178" t="str">
        <f t="shared" si="0"/>
        <v>火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/>
    </row>
    <row r="29" spans="1:12" ht="20.25" customHeight="1">
      <c r="A29" s="14">
        <f t="shared" si="3"/>
        <v>45854</v>
      </c>
      <c r="B29" s="27" t="str">
        <f t="shared" si="0"/>
        <v>水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>IFERROR(VLOOKUP(A29,祝日,2,0),"")</f>
        <v/>
      </c>
    </row>
    <row r="30" spans="1:12" ht="20.25" customHeight="1">
      <c r="A30" s="191">
        <f t="shared" si="3"/>
        <v>45855</v>
      </c>
      <c r="B30" s="193" t="str">
        <f t="shared" si="0"/>
        <v>木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>IFERROR(VLOOKUP(A30,祝日,2,0),"")</f>
        <v/>
      </c>
    </row>
    <row r="31" spans="1:12" ht="20.25" customHeight="1">
      <c r="A31" s="174">
        <f t="shared" si="3"/>
        <v>45856</v>
      </c>
      <c r="B31" s="178" t="str">
        <f t="shared" si="0"/>
        <v>金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>IFERROR(VLOOKUP(A31,祝日,2,0),"")</f>
        <v/>
      </c>
    </row>
    <row r="32" spans="1:12" ht="20.25" customHeight="1">
      <c r="A32" s="173">
        <f t="shared" si="3"/>
        <v>45857</v>
      </c>
      <c r="B32" s="178" t="str">
        <f t="shared" si="0"/>
        <v>土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>IFERROR(VLOOKUP(A32,祝日,2,0),"")</f>
        <v/>
      </c>
    </row>
    <row r="33" spans="1:12" ht="20.25" customHeight="1">
      <c r="A33" s="14">
        <f t="shared" si="3"/>
        <v>45858</v>
      </c>
      <c r="B33" s="27" t="str">
        <f t="shared" si="0"/>
        <v>日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>IFERROR(VLOOKUP(A33,祝日,2,0),"")</f>
        <v/>
      </c>
    </row>
    <row r="34" spans="1:12" ht="20.25" customHeight="1">
      <c r="A34" s="192">
        <f t="shared" si="3"/>
        <v>45859</v>
      </c>
      <c r="B34" s="194" t="str">
        <f t="shared" si="0"/>
        <v>月</v>
      </c>
      <c r="C34" s="195"/>
      <c r="D34" s="196"/>
      <c r="E34" s="197"/>
      <c r="F34" s="198"/>
      <c r="G34" s="199"/>
      <c r="H34" s="200">
        <f t="shared" si="1"/>
        <v>0</v>
      </c>
      <c r="I34" s="201"/>
      <c r="J34" s="202"/>
      <c r="K34" s="203"/>
      <c r="L34" s="91" t="s">
        <v>72</v>
      </c>
    </row>
    <row r="35" spans="1:12" ht="20.25" customHeight="1">
      <c r="A35" s="174">
        <f t="shared" si="3"/>
        <v>45860</v>
      </c>
      <c r="B35" s="178" t="str">
        <f t="shared" si="0"/>
        <v>火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ref="L35:L44" si="4">IFERROR(VLOOKUP(A35,祝日,2,0),"")</f>
        <v/>
      </c>
    </row>
    <row r="36" spans="1:12" ht="20.25" customHeight="1">
      <c r="A36" s="173">
        <f t="shared" si="3"/>
        <v>45861</v>
      </c>
      <c r="B36" s="178" t="str">
        <f t="shared" si="0"/>
        <v>水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45862</v>
      </c>
      <c r="B37" s="27" t="str">
        <f t="shared" si="0"/>
        <v>木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45863</v>
      </c>
      <c r="B38" s="27" t="str">
        <f t="shared" si="0"/>
        <v>金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45864</v>
      </c>
      <c r="B39" s="27" t="str">
        <f t="shared" si="0"/>
        <v>土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45865</v>
      </c>
      <c r="B40" s="27" t="str">
        <f t="shared" si="0"/>
        <v>日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45866</v>
      </c>
      <c r="B41" s="27" t="str">
        <f t="shared" si="0"/>
        <v>月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45867</v>
      </c>
      <c r="B42" s="27" t="str">
        <f t="shared" si="0"/>
        <v>火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45868</v>
      </c>
      <c r="B43" s="27" t="str">
        <f t="shared" si="0"/>
        <v>水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5">
        <f t="shared" si="3"/>
        <v>45869</v>
      </c>
      <c r="B44" s="27" t="str">
        <f t="shared" si="0"/>
        <v>木</v>
      </c>
      <c r="C44" s="36"/>
      <c r="D44" s="47"/>
      <c r="E44" s="36"/>
      <c r="F44" s="47"/>
      <c r="G44" s="59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16" t="s">
        <v>9</v>
      </c>
      <c r="B45" s="30"/>
      <c r="C45" s="37"/>
      <c r="D45" s="37"/>
      <c r="E45" s="37"/>
      <c r="F45" s="37"/>
      <c r="G45" s="37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49" priority="25" stopIfTrue="1">
      <formula>$B14="土"</formula>
    </cfRule>
    <cfRule type="expression" dxfId="148" priority="26" stopIfTrue="1">
      <formula>$B14="日"</formula>
    </cfRule>
    <cfRule type="expression" dxfId="147" priority="27" stopIfTrue="1">
      <formula>OR($B14="祝",$B14="振",$I14="休日")</formula>
    </cfRule>
  </conditionalFormatting>
  <conditionalFormatting sqref="I15">
    <cfRule type="expression" dxfId="146" priority="22" stopIfTrue="1">
      <formula>$B15="土"</formula>
    </cfRule>
    <cfRule type="expression" dxfId="145" priority="23" stopIfTrue="1">
      <formula>$B15="日"</formula>
    </cfRule>
    <cfRule type="expression" dxfId="144" priority="24" stopIfTrue="1">
      <formula>OR($B15="祝",$B15="振",$I15="休日")</formula>
    </cfRule>
  </conditionalFormatting>
  <conditionalFormatting sqref="I17">
    <cfRule type="expression" dxfId="143" priority="19" stopIfTrue="1">
      <formula>$B17="土"</formula>
    </cfRule>
    <cfRule type="expression" dxfId="142" priority="20" stopIfTrue="1">
      <formula>$B17="日"</formula>
    </cfRule>
    <cfRule type="expression" dxfId="141" priority="21" stopIfTrue="1">
      <formula>OR($B17="祝",$B17="振",$I17="休日")</formula>
    </cfRule>
  </conditionalFormatting>
  <conditionalFormatting sqref="E19:H19">
    <cfRule type="expression" dxfId="140" priority="16" stopIfTrue="1">
      <formula>$B19="土"</formula>
    </cfRule>
    <cfRule type="expression" dxfId="139" priority="17" stopIfTrue="1">
      <formula>$B19="日"</formula>
    </cfRule>
    <cfRule type="expression" dxfId="138" priority="18" stopIfTrue="1">
      <formula>OR($B19="祝",$B19="振",$I19="休日")</formula>
    </cfRule>
  </conditionalFormatting>
  <conditionalFormatting sqref="I19">
    <cfRule type="expression" dxfId="137" priority="13" stopIfTrue="1">
      <formula>$B19="土"</formula>
    </cfRule>
    <cfRule type="expression" dxfId="136" priority="14" stopIfTrue="1">
      <formula>$B19="日"</formula>
    </cfRule>
    <cfRule type="expression" dxfId="135" priority="15" stopIfTrue="1">
      <formula>OR($B19="祝",$B19="振",$I19="休日")</formula>
    </cfRule>
  </conditionalFormatting>
  <conditionalFormatting sqref="C18:I18">
    <cfRule type="expression" dxfId="134" priority="10" stopIfTrue="1">
      <formula>$B18="土"</formula>
    </cfRule>
    <cfRule type="expression" dxfId="133" priority="11" stopIfTrue="1">
      <formula>$B18="日"</formula>
    </cfRule>
    <cfRule type="expression" dxfId="132" priority="12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81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">
        <v>49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45870</v>
      </c>
      <c r="B14" s="27" t="str">
        <f t="shared" ref="B14:B44" si="0">TEXT(A14,"aaa")</f>
        <v>金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3" si="2">IFERROR(VLOOKUP(A14,祝日,2,0),"")</f>
        <v/>
      </c>
    </row>
    <row r="15" spans="1:12" ht="20.25" customHeight="1">
      <c r="A15" s="14">
        <f t="shared" ref="A15:A44" si="3">A14+1</f>
        <v>45871</v>
      </c>
      <c r="B15" s="27" t="str">
        <f t="shared" si="0"/>
        <v>土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45872</v>
      </c>
      <c r="B16" s="27" t="str">
        <f t="shared" si="0"/>
        <v>日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45873</v>
      </c>
      <c r="B17" s="27" t="str">
        <f t="shared" si="0"/>
        <v>月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45874</v>
      </c>
      <c r="B18" s="27" t="str">
        <f t="shared" si="0"/>
        <v>火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45875</v>
      </c>
      <c r="B19" s="27" t="str">
        <f t="shared" si="0"/>
        <v>水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45876</v>
      </c>
      <c r="B20" s="27" t="str">
        <f t="shared" si="0"/>
        <v>木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45877</v>
      </c>
      <c r="B21" s="27" t="str">
        <f t="shared" si="0"/>
        <v>金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73">
        <f t="shared" si="3"/>
        <v>45878</v>
      </c>
      <c r="B22" s="178" t="str">
        <f t="shared" si="0"/>
        <v>土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4">
        <f t="shared" si="3"/>
        <v>45879</v>
      </c>
      <c r="B23" s="27" t="str">
        <f t="shared" si="0"/>
        <v>日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92">
        <f t="shared" si="3"/>
        <v>45880</v>
      </c>
      <c r="B24" s="194" t="str">
        <f t="shared" si="0"/>
        <v>月</v>
      </c>
      <c r="C24" s="195"/>
      <c r="D24" s="196"/>
      <c r="E24" s="197"/>
      <c r="F24" s="198"/>
      <c r="G24" s="199"/>
      <c r="H24" s="200">
        <f t="shared" si="1"/>
        <v>0</v>
      </c>
      <c r="I24" s="201"/>
      <c r="J24" s="202"/>
      <c r="K24" s="203"/>
      <c r="L24" s="91" t="s">
        <v>73</v>
      </c>
    </row>
    <row r="25" spans="1:12" ht="20.25" customHeight="1">
      <c r="A25" s="174">
        <f t="shared" si="3"/>
        <v>45881</v>
      </c>
      <c r="B25" s="178" t="str">
        <f t="shared" si="0"/>
        <v>火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/>
    </row>
    <row r="26" spans="1:12" ht="20.25" customHeight="1">
      <c r="A26" s="13">
        <f t="shared" si="3"/>
        <v>45882</v>
      </c>
      <c r="B26" s="27" t="str">
        <f t="shared" si="0"/>
        <v>水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ref="L26:L44" si="4">IFERROR(VLOOKUP(A26,祝日,2,0),"")</f>
        <v/>
      </c>
    </row>
    <row r="27" spans="1:12" ht="20.25" customHeight="1">
      <c r="A27" s="14">
        <f t="shared" si="3"/>
        <v>45883</v>
      </c>
      <c r="B27" s="27" t="str">
        <f t="shared" si="0"/>
        <v>木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45884</v>
      </c>
      <c r="B28" s="27" t="str">
        <f t="shared" si="0"/>
        <v>金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45885</v>
      </c>
      <c r="B29" s="27" t="str">
        <f t="shared" si="0"/>
        <v>土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45886</v>
      </c>
      <c r="B30" s="27" t="str">
        <f t="shared" si="0"/>
        <v>日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45887</v>
      </c>
      <c r="B31" s="27" t="str">
        <f t="shared" si="0"/>
        <v>月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45888</v>
      </c>
      <c r="B32" s="27" t="str">
        <f t="shared" si="0"/>
        <v>火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4">
        <f t="shared" si="3"/>
        <v>45889</v>
      </c>
      <c r="B33" s="27" t="str">
        <f t="shared" si="0"/>
        <v>水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45890</v>
      </c>
      <c r="B34" s="27" t="str">
        <f t="shared" si="0"/>
        <v>木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45891</v>
      </c>
      <c r="B35" s="27" t="str">
        <f t="shared" si="0"/>
        <v>金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13">
        <f t="shared" si="3"/>
        <v>45892</v>
      </c>
      <c r="B36" s="27" t="str">
        <f t="shared" si="0"/>
        <v>土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45893</v>
      </c>
      <c r="B37" s="27" t="str">
        <f t="shared" si="0"/>
        <v>日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45894</v>
      </c>
      <c r="B38" s="27" t="str">
        <f t="shared" si="0"/>
        <v>月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45895</v>
      </c>
      <c r="B39" s="27" t="str">
        <f t="shared" si="0"/>
        <v>火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45896</v>
      </c>
      <c r="B40" s="27" t="str">
        <f t="shared" si="0"/>
        <v>水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45897</v>
      </c>
      <c r="B41" s="27" t="str">
        <f t="shared" si="0"/>
        <v>木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45898</v>
      </c>
      <c r="B42" s="27" t="str">
        <f t="shared" si="0"/>
        <v>金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45899</v>
      </c>
      <c r="B43" s="27" t="str">
        <f t="shared" si="0"/>
        <v>土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204">
        <f t="shared" si="3"/>
        <v>45900</v>
      </c>
      <c r="B44" s="206" t="str">
        <f t="shared" si="0"/>
        <v>日</v>
      </c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31" priority="16" stopIfTrue="1">
      <formula>$B14="土"</formula>
    </cfRule>
    <cfRule type="expression" dxfId="130" priority="17" stopIfTrue="1">
      <formula>$B14="日"</formula>
    </cfRule>
    <cfRule type="expression" dxfId="129" priority="18" stopIfTrue="1">
      <formula>OR($B14="祝",$B14="振",$I14="休日")</formula>
    </cfRule>
  </conditionalFormatting>
  <conditionalFormatting sqref="I15">
    <cfRule type="expression" dxfId="128" priority="13" stopIfTrue="1">
      <formula>$B15="土"</formula>
    </cfRule>
    <cfRule type="expression" dxfId="127" priority="14" stopIfTrue="1">
      <formula>$B15="日"</formula>
    </cfRule>
    <cfRule type="expression" dxfId="126" priority="15" stopIfTrue="1">
      <formula>OR($B15="祝",$B15="振",$I15="休日")</formula>
    </cfRule>
  </conditionalFormatting>
  <conditionalFormatting sqref="I17">
    <cfRule type="expression" dxfId="125" priority="10" stopIfTrue="1">
      <formula>$B17="土"</formula>
    </cfRule>
    <cfRule type="expression" dxfId="124" priority="11" stopIfTrue="1">
      <formula>$B17="日"</formula>
    </cfRule>
    <cfRule type="expression" dxfId="123" priority="12" stopIfTrue="1">
      <formula>OR($B17="祝",$B17="振",$I17="休日")</formula>
    </cfRule>
  </conditionalFormatting>
  <conditionalFormatting sqref="E19:H19">
    <cfRule type="expression" dxfId="122" priority="7" stopIfTrue="1">
      <formula>$B19="土"</formula>
    </cfRule>
    <cfRule type="expression" dxfId="121" priority="8" stopIfTrue="1">
      <formula>$B19="日"</formula>
    </cfRule>
    <cfRule type="expression" dxfId="120" priority="9" stopIfTrue="1">
      <formula>OR($B19="祝",$B19="振",$I19="休日")</formula>
    </cfRule>
  </conditionalFormatting>
  <conditionalFormatting sqref="I19">
    <cfRule type="expression" dxfId="119" priority="4" stopIfTrue="1">
      <formula>$B19="土"</formula>
    </cfRule>
    <cfRule type="expression" dxfId="118" priority="5" stopIfTrue="1">
      <formula>$B19="日"</formula>
    </cfRule>
    <cfRule type="expression" dxfId="117" priority="6" stopIfTrue="1">
      <formula>OR($B19="祝",$B19="振",$I19="休日")</formula>
    </cfRule>
  </conditionalFormatting>
  <conditionalFormatting sqref="C18:I18">
    <cfRule type="expression" dxfId="116" priority="1" stopIfTrue="1">
      <formula>$B18="土"</formula>
    </cfRule>
    <cfRule type="expression" dxfId="115" priority="2" stopIfTrue="1">
      <formula>$B18="日"</formula>
    </cfRule>
    <cfRule type="expression" dxfId="114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82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tr">
        <v>令和６年度新たな価値づくり研究開発支援補助金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45901</v>
      </c>
      <c r="B14" s="27" t="str">
        <f t="shared" ref="B14:B43" si="0">TEXT(A14,"aaa")</f>
        <v>月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1" si="2">IFERROR(VLOOKUP(A14,祝日,2,0),"")</f>
        <v/>
      </c>
    </row>
    <row r="15" spans="1:12" ht="20.25" customHeight="1">
      <c r="A15" s="14">
        <f t="shared" ref="A15:A43" si="3">A14+1</f>
        <v>45902</v>
      </c>
      <c r="B15" s="27" t="str">
        <f t="shared" si="0"/>
        <v>火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45903</v>
      </c>
      <c r="B16" s="27" t="str">
        <f t="shared" si="0"/>
        <v>水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45904</v>
      </c>
      <c r="B17" s="27" t="str">
        <f t="shared" si="0"/>
        <v>木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45905</v>
      </c>
      <c r="B18" s="27" t="str">
        <f t="shared" si="0"/>
        <v>金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45906</v>
      </c>
      <c r="B19" s="27" t="str">
        <f t="shared" si="0"/>
        <v>土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45907</v>
      </c>
      <c r="B20" s="27" t="str">
        <f t="shared" si="0"/>
        <v>日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45908</v>
      </c>
      <c r="B21" s="27" t="str">
        <f t="shared" si="0"/>
        <v>月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73">
        <f t="shared" si="3"/>
        <v>45909</v>
      </c>
      <c r="B22" s="178" t="str">
        <f t="shared" si="0"/>
        <v>火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4">
        <f t="shared" si="3"/>
        <v>45910</v>
      </c>
      <c r="B23" s="27" t="str">
        <f t="shared" si="0"/>
        <v>水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>IFERROR(VLOOKUP(A23,祝日,2,0),"")</f>
        <v/>
      </c>
    </row>
    <row r="24" spans="1:12" ht="20.25" customHeight="1">
      <c r="A24" s="173">
        <f t="shared" si="3"/>
        <v>45911</v>
      </c>
      <c r="B24" s="178" t="str">
        <f t="shared" si="0"/>
        <v>木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>IFERROR(VLOOKUP(A24,祝日,2,0),"")</f>
        <v/>
      </c>
    </row>
    <row r="25" spans="1:12" ht="20.25" customHeight="1">
      <c r="A25" s="14">
        <f t="shared" si="3"/>
        <v>45912</v>
      </c>
      <c r="B25" s="27" t="str">
        <f t="shared" si="0"/>
        <v>金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>IFERROR(VLOOKUP(A25,祝日,2,0),"")</f>
        <v/>
      </c>
    </row>
    <row r="26" spans="1:12" ht="20.25" customHeight="1">
      <c r="A26" s="13">
        <f t="shared" si="3"/>
        <v>45913</v>
      </c>
      <c r="B26" s="27" t="str">
        <f t="shared" si="0"/>
        <v>土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>IFERROR(VLOOKUP(A26,祝日,2,0),"")</f>
        <v/>
      </c>
    </row>
    <row r="27" spans="1:12" ht="20.25" customHeight="1">
      <c r="A27" s="14">
        <f t="shared" si="3"/>
        <v>45914</v>
      </c>
      <c r="B27" s="27" t="str">
        <f t="shared" si="0"/>
        <v>日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>IFERROR(VLOOKUP(A27,祝日,2,0),"")</f>
        <v/>
      </c>
    </row>
    <row r="28" spans="1:12" ht="20.25" customHeight="1">
      <c r="A28" s="192">
        <f t="shared" si="3"/>
        <v>45915</v>
      </c>
      <c r="B28" s="194" t="str">
        <f t="shared" si="0"/>
        <v>月</v>
      </c>
      <c r="C28" s="195"/>
      <c r="D28" s="196"/>
      <c r="E28" s="197"/>
      <c r="F28" s="198"/>
      <c r="G28" s="199"/>
      <c r="H28" s="200">
        <f t="shared" si="1"/>
        <v>0</v>
      </c>
      <c r="I28" s="201"/>
      <c r="J28" s="202"/>
      <c r="K28" s="203"/>
      <c r="L28" s="91" t="s">
        <v>29</v>
      </c>
    </row>
    <row r="29" spans="1:12" ht="20.25" customHeight="1">
      <c r="A29" s="174">
        <f t="shared" si="3"/>
        <v>45916</v>
      </c>
      <c r="B29" s="178" t="str">
        <f t="shared" si="0"/>
        <v>火</v>
      </c>
      <c r="C29" s="35"/>
      <c r="D29" s="46"/>
      <c r="E29" s="34"/>
      <c r="F29" s="45"/>
      <c r="G29" s="57"/>
      <c r="H29" s="213">
        <f t="shared" si="1"/>
        <v>0</v>
      </c>
      <c r="I29" s="69"/>
      <c r="J29" s="75"/>
      <c r="K29" s="88"/>
      <c r="L29" s="91"/>
    </row>
    <row r="30" spans="1:12" ht="20.25" customHeight="1">
      <c r="A30" s="13">
        <f t="shared" si="3"/>
        <v>45917</v>
      </c>
      <c r="B30" s="27" t="str">
        <f t="shared" si="0"/>
        <v>水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>IFERROR(VLOOKUP(A30,祝日,2,0),"")</f>
        <v/>
      </c>
    </row>
    <row r="31" spans="1:12" ht="20.25" customHeight="1">
      <c r="A31" s="174">
        <f t="shared" si="3"/>
        <v>45918</v>
      </c>
      <c r="B31" s="178" t="str">
        <f t="shared" si="0"/>
        <v>木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>IFERROR(VLOOKUP(A31,祝日,2,0),"")</f>
        <v/>
      </c>
    </row>
    <row r="32" spans="1:12" ht="20.25" customHeight="1">
      <c r="A32" s="173">
        <f t="shared" si="3"/>
        <v>45919</v>
      </c>
      <c r="B32" s="178" t="str">
        <f t="shared" si="0"/>
        <v>金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>IFERROR(VLOOKUP(A32,祝日,2,0),"")</f>
        <v/>
      </c>
    </row>
    <row r="33" spans="1:12" ht="20.25" customHeight="1">
      <c r="A33" s="174">
        <f t="shared" si="3"/>
        <v>45920</v>
      </c>
      <c r="B33" s="178" t="str">
        <f t="shared" si="0"/>
        <v>土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>IFERROR(VLOOKUP(A33,祝日,2,0),"")</f>
        <v/>
      </c>
    </row>
    <row r="34" spans="1:12" ht="20.25" customHeight="1">
      <c r="A34" s="13">
        <f t="shared" si="3"/>
        <v>45921</v>
      </c>
      <c r="B34" s="27" t="str">
        <f t="shared" si="0"/>
        <v>日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>IFERROR(VLOOKUP(A34,祝日,2,0),"")</f>
        <v/>
      </c>
    </row>
    <row r="35" spans="1:12" ht="20.25" customHeight="1">
      <c r="A35" s="14">
        <f t="shared" si="3"/>
        <v>45922</v>
      </c>
      <c r="B35" s="27" t="str">
        <f t="shared" si="0"/>
        <v>月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/>
    </row>
    <row r="36" spans="1:12" ht="20.25" customHeight="1">
      <c r="A36" s="192">
        <f t="shared" si="3"/>
        <v>45923</v>
      </c>
      <c r="B36" s="194" t="str">
        <f t="shared" si="0"/>
        <v>火</v>
      </c>
      <c r="C36" s="195"/>
      <c r="D36" s="196"/>
      <c r="E36" s="197"/>
      <c r="F36" s="198"/>
      <c r="G36" s="199"/>
      <c r="H36" s="200">
        <f t="shared" si="1"/>
        <v>0</v>
      </c>
      <c r="I36" s="201"/>
      <c r="J36" s="202"/>
      <c r="K36" s="203"/>
      <c r="L36" s="91" t="s">
        <v>74</v>
      </c>
    </row>
    <row r="37" spans="1:12" ht="20.25" customHeight="1">
      <c r="A37" s="14">
        <f t="shared" si="3"/>
        <v>45924</v>
      </c>
      <c r="B37" s="27" t="str">
        <f t="shared" si="0"/>
        <v>水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ref="L37:L44" si="4">IFERROR(VLOOKUP(A37,祝日,2,0),"")</f>
        <v/>
      </c>
    </row>
    <row r="38" spans="1:12" ht="20.25" customHeight="1">
      <c r="A38" s="13">
        <f t="shared" si="3"/>
        <v>45925</v>
      </c>
      <c r="B38" s="27" t="str">
        <f t="shared" si="0"/>
        <v>木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45926</v>
      </c>
      <c r="B39" s="27" t="str">
        <f t="shared" si="0"/>
        <v>金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45927</v>
      </c>
      <c r="B40" s="27" t="str">
        <f t="shared" si="0"/>
        <v>土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45928</v>
      </c>
      <c r="B41" s="27" t="str">
        <f t="shared" si="0"/>
        <v>日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45929</v>
      </c>
      <c r="B42" s="27" t="str">
        <f t="shared" si="0"/>
        <v>月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45930</v>
      </c>
      <c r="B43" s="27" t="str">
        <f t="shared" si="0"/>
        <v>火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204"/>
      <c r="B44" s="206"/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113" priority="16" stopIfTrue="1">
      <formula>$B14="土"</formula>
    </cfRule>
    <cfRule type="expression" dxfId="112" priority="17" stopIfTrue="1">
      <formula>$B14="日"</formula>
    </cfRule>
    <cfRule type="expression" dxfId="111" priority="18" stopIfTrue="1">
      <formula>OR($B14="祝",$B14="振",$I14="休日")</formula>
    </cfRule>
  </conditionalFormatting>
  <conditionalFormatting sqref="I15">
    <cfRule type="expression" dxfId="110" priority="13" stopIfTrue="1">
      <formula>$B15="土"</formula>
    </cfRule>
    <cfRule type="expression" dxfId="109" priority="14" stopIfTrue="1">
      <formula>$B15="日"</formula>
    </cfRule>
    <cfRule type="expression" dxfId="108" priority="15" stopIfTrue="1">
      <formula>OR($B15="祝",$B15="振",$I15="休日")</formula>
    </cfRule>
  </conditionalFormatting>
  <conditionalFormatting sqref="I17">
    <cfRule type="expression" dxfId="107" priority="10" stopIfTrue="1">
      <formula>$B17="土"</formula>
    </cfRule>
    <cfRule type="expression" dxfId="106" priority="11" stopIfTrue="1">
      <formula>$B17="日"</formula>
    </cfRule>
    <cfRule type="expression" dxfId="105" priority="12" stopIfTrue="1">
      <formula>OR($B17="祝",$B17="振",$I17="休日")</formula>
    </cfRule>
  </conditionalFormatting>
  <conditionalFormatting sqref="E19:H19">
    <cfRule type="expression" dxfId="104" priority="7" stopIfTrue="1">
      <formula>$B19="土"</formula>
    </cfRule>
    <cfRule type="expression" dxfId="103" priority="8" stopIfTrue="1">
      <formula>$B19="日"</formula>
    </cfRule>
    <cfRule type="expression" dxfId="102" priority="9" stopIfTrue="1">
      <formula>OR($B19="祝",$B19="振",$I19="休日")</formula>
    </cfRule>
  </conditionalFormatting>
  <conditionalFormatting sqref="I19">
    <cfRule type="expression" dxfId="101" priority="4" stopIfTrue="1">
      <formula>$B19="土"</formula>
    </cfRule>
    <cfRule type="expression" dxfId="100" priority="5" stopIfTrue="1">
      <formula>$B19="日"</formula>
    </cfRule>
    <cfRule type="expression" dxfId="99" priority="6" stopIfTrue="1">
      <formula>OR($B19="祝",$B19="振",$I19="休日")</formula>
    </cfRule>
  </conditionalFormatting>
  <conditionalFormatting sqref="C18:I18">
    <cfRule type="expression" dxfId="98" priority="1" stopIfTrue="1">
      <formula>$B18="土"</formula>
    </cfRule>
    <cfRule type="expression" dxfId="97" priority="2" stopIfTrue="1">
      <formula>$B18="日"</formula>
    </cfRule>
    <cfRule type="expression" dxfId="96" priority="3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83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tr">
        <v>令和６年度新たな価値づくり研究開発支援補助金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45931</v>
      </c>
      <c r="B14" s="27" t="str">
        <f t="shared" ref="B14:B44" si="0">TEXT(A14,"aaa")</f>
        <v>水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5" si="2">IFERROR(VLOOKUP(A14,祝日,2,0),"")</f>
        <v/>
      </c>
    </row>
    <row r="15" spans="1:12" ht="20.25" customHeight="1">
      <c r="A15" s="14">
        <f t="shared" ref="A15:A44" si="3">A14+1</f>
        <v>45932</v>
      </c>
      <c r="B15" s="27" t="str">
        <f t="shared" si="0"/>
        <v>木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45933</v>
      </c>
      <c r="B16" s="27" t="str">
        <f t="shared" si="0"/>
        <v>金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45934</v>
      </c>
      <c r="B17" s="27" t="str">
        <f t="shared" si="0"/>
        <v>土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45935</v>
      </c>
      <c r="B18" s="27" t="str">
        <f t="shared" si="0"/>
        <v>日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45936</v>
      </c>
      <c r="B19" s="27" t="str">
        <f t="shared" si="0"/>
        <v>月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45937</v>
      </c>
      <c r="B20" s="27" t="str">
        <f t="shared" si="0"/>
        <v>火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45938</v>
      </c>
      <c r="B21" s="27" t="str">
        <f t="shared" si="0"/>
        <v>水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73">
        <f t="shared" si="3"/>
        <v>45939</v>
      </c>
      <c r="B22" s="178" t="str">
        <f t="shared" si="0"/>
        <v>木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 t="str">
        <f t="shared" si="2"/>
        <v/>
      </c>
    </row>
    <row r="23" spans="1:12" ht="20.25" customHeight="1">
      <c r="A23" s="174">
        <f t="shared" si="3"/>
        <v>45940</v>
      </c>
      <c r="B23" s="178" t="str">
        <f t="shared" si="0"/>
        <v>金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si="2"/>
        <v/>
      </c>
    </row>
    <row r="24" spans="1:12" ht="20.25" customHeight="1">
      <c r="A24" s="173">
        <f t="shared" si="3"/>
        <v>45941</v>
      </c>
      <c r="B24" s="178" t="str">
        <f t="shared" si="0"/>
        <v>土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2"/>
        <v/>
      </c>
    </row>
    <row r="25" spans="1:12" ht="20.25" customHeight="1">
      <c r="A25" s="14">
        <f t="shared" si="3"/>
        <v>45942</v>
      </c>
      <c r="B25" s="27" t="str">
        <f t="shared" si="0"/>
        <v>日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2"/>
        <v/>
      </c>
    </row>
    <row r="26" spans="1:12" ht="20.25" customHeight="1">
      <c r="A26" s="192">
        <f t="shared" si="3"/>
        <v>45943</v>
      </c>
      <c r="B26" s="194" t="str">
        <f t="shared" si="0"/>
        <v>月</v>
      </c>
      <c r="C26" s="195"/>
      <c r="D26" s="196"/>
      <c r="E26" s="197"/>
      <c r="F26" s="198"/>
      <c r="G26" s="199"/>
      <c r="H26" s="200">
        <f t="shared" si="1"/>
        <v>0</v>
      </c>
      <c r="I26" s="201"/>
      <c r="J26" s="202"/>
      <c r="K26" s="203"/>
      <c r="L26" s="91" t="s">
        <v>61</v>
      </c>
    </row>
    <row r="27" spans="1:12" ht="20.25" customHeight="1">
      <c r="A27" s="174">
        <f t="shared" si="3"/>
        <v>45944</v>
      </c>
      <c r="B27" s="178" t="str">
        <f t="shared" si="0"/>
        <v>火</v>
      </c>
      <c r="C27" s="35"/>
      <c r="D27" s="46"/>
      <c r="E27" s="34"/>
      <c r="F27" s="45"/>
      <c r="G27" s="57"/>
      <c r="H27" s="213">
        <f t="shared" si="1"/>
        <v>0</v>
      </c>
      <c r="I27" s="69"/>
      <c r="J27" s="75"/>
      <c r="K27" s="88"/>
      <c r="L27" s="91"/>
    </row>
    <row r="28" spans="1:12" ht="20.25" customHeight="1">
      <c r="A28" s="13">
        <f t="shared" si="3"/>
        <v>45945</v>
      </c>
      <c r="B28" s="27" t="str">
        <f t="shared" si="0"/>
        <v>水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ref="L28:L44" si="4">IFERROR(VLOOKUP(A28,祝日,2,0),"")</f>
        <v/>
      </c>
    </row>
    <row r="29" spans="1:12" ht="20.25" customHeight="1">
      <c r="A29" s="14">
        <f t="shared" si="3"/>
        <v>45946</v>
      </c>
      <c r="B29" s="27" t="str">
        <f t="shared" si="0"/>
        <v>木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45947</v>
      </c>
      <c r="B30" s="27" t="str">
        <f t="shared" si="0"/>
        <v>金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45948</v>
      </c>
      <c r="B31" s="27" t="str">
        <f t="shared" si="0"/>
        <v>土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45949</v>
      </c>
      <c r="B32" s="27" t="str">
        <f t="shared" si="0"/>
        <v>日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74">
        <f t="shared" si="3"/>
        <v>45950</v>
      </c>
      <c r="B33" s="178" t="str">
        <f t="shared" si="0"/>
        <v>月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45951</v>
      </c>
      <c r="B34" s="27" t="str">
        <f t="shared" si="0"/>
        <v>火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45952</v>
      </c>
      <c r="B35" s="27" t="str">
        <f t="shared" si="0"/>
        <v>水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173">
        <f t="shared" si="3"/>
        <v>45953</v>
      </c>
      <c r="B36" s="178" t="str">
        <f t="shared" si="0"/>
        <v>木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45954</v>
      </c>
      <c r="B37" s="27" t="str">
        <f t="shared" si="0"/>
        <v>金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45955</v>
      </c>
      <c r="B38" s="27" t="str">
        <f t="shared" si="0"/>
        <v>土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45956</v>
      </c>
      <c r="B39" s="27" t="str">
        <f t="shared" si="0"/>
        <v>日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45957</v>
      </c>
      <c r="B40" s="27" t="str">
        <f t="shared" si="0"/>
        <v>月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45958</v>
      </c>
      <c r="B41" s="27" t="str">
        <f t="shared" si="0"/>
        <v>火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45959</v>
      </c>
      <c r="B42" s="27" t="str">
        <f t="shared" si="0"/>
        <v>水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45960</v>
      </c>
      <c r="B43" s="27" t="str">
        <f t="shared" si="0"/>
        <v>木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>
        <f t="shared" si="3"/>
        <v>45961</v>
      </c>
      <c r="B44" s="27" t="str">
        <f t="shared" si="0"/>
        <v>金</v>
      </c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95" priority="16" stopIfTrue="1">
      <formula>$B14="土"</formula>
    </cfRule>
    <cfRule type="expression" dxfId="94" priority="17" stopIfTrue="1">
      <formula>$B14="日"</formula>
    </cfRule>
    <cfRule type="expression" dxfId="93" priority="18" stopIfTrue="1">
      <formula>OR($B14="祝",$B14="振",$I14="休日")</formula>
    </cfRule>
  </conditionalFormatting>
  <conditionalFormatting sqref="I15">
    <cfRule type="expression" dxfId="92" priority="13" stopIfTrue="1">
      <formula>$B15="土"</formula>
    </cfRule>
    <cfRule type="expression" dxfId="91" priority="14" stopIfTrue="1">
      <formula>$B15="日"</formula>
    </cfRule>
    <cfRule type="expression" dxfId="90" priority="15" stopIfTrue="1">
      <formula>OR($B15="祝",$B15="振",$I15="休日")</formula>
    </cfRule>
  </conditionalFormatting>
  <conditionalFormatting sqref="I17">
    <cfRule type="expression" dxfId="89" priority="10" stopIfTrue="1">
      <formula>$B17="土"</formula>
    </cfRule>
    <cfRule type="expression" dxfId="88" priority="11" stopIfTrue="1">
      <formula>$B17="日"</formula>
    </cfRule>
    <cfRule type="expression" dxfId="87" priority="12" stopIfTrue="1">
      <formula>OR($B17="祝",$B17="振",$I17="休日")</formula>
    </cfRule>
  </conditionalFormatting>
  <conditionalFormatting sqref="E19:H19">
    <cfRule type="expression" dxfId="86" priority="7" stopIfTrue="1">
      <formula>$B19="土"</formula>
    </cfRule>
    <cfRule type="expression" dxfId="85" priority="8" stopIfTrue="1">
      <formula>$B19="日"</formula>
    </cfRule>
    <cfRule type="expression" dxfId="84" priority="9" stopIfTrue="1">
      <formula>OR($B19="祝",$B19="振",$I19="休日")</formula>
    </cfRule>
  </conditionalFormatting>
  <conditionalFormatting sqref="I19">
    <cfRule type="expression" dxfId="83" priority="4" stopIfTrue="1">
      <formula>$B19="土"</formula>
    </cfRule>
    <cfRule type="expression" dxfId="82" priority="5" stopIfTrue="1">
      <formula>$B19="日"</formula>
    </cfRule>
    <cfRule type="expression" dxfId="81" priority="6" stopIfTrue="1">
      <formula>OR($B19="祝",$B19="振",$I19="休日")</formula>
    </cfRule>
  </conditionalFormatting>
  <conditionalFormatting sqref="C18:I18">
    <cfRule type="expression" dxfId="80" priority="1" stopIfTrue="1">
      <formula>$B18="土"</formula>
    </cfRule>
    <cfRule type="expression" dxfId="79" priority="2" stopIfTrue="1">
      <formula>$B18="日"</formula>
    </cfRule>
    <cfRule type="expression" dxfId="78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84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tr">
        <v>令和６年度新たな価値づくり研究開発支援補助金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45962</v>
      </c>
      <c r="B14" s="27" t="str">
        <f t="shared" ref="B14:B43" si="0">TEXT(A14,"aaa")</f>
        <v>土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>IFERROR(VLOOKUP(A14,祝日,2,0),"")</f>
        <v/>
      </c>
    </row>
    <row r="15" spans="1:12" ht="20.25" customHeight="1">
      <c r="A15" s="14">
        <f t="shared" ref="A15:A43" si="2">A14+1</f>
        <v>45963</v>
      </c>
      <c r="B15" s="27" t="str">
        <f t="shared" si="0"/>
        <v>日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>IFERROR(VLOOKUP(A15,祝日,2,0),"")</f>
        <v/>
      </c>
    </row>
    <row r="16" spans="1:12" ht="20.25" customHeight="1">
      <c r="A16" s="192">
        <f t="shared" si="2"/>
        <v>45964</v>
      </c>
      <c r="B16" s="194" t="str">
        <f t="shared" si="0"/>
        <v>月</v>
      </c>
      <c r="C16" s="197"/>
      <c r="D16" s="198"/>
      <c r="E16" s="197"/>
      <c r="F16" s="198"/>
      <c r="G16" s="199"/>
      <c r="H16" s="200">
        <f t="shared" si="1"/>
        <v>0</v>
      </c>
      <c r="I16" s="201"/>
      <c r="J16" s="202"/>
      <c r="K16" s="203"/>
      <c r="L16" s="91" t="s">
        <v>75</v>
      </c>
    </row>
    <row r="17" spans="1:12" ht="20.25" customHeight="1">
      <c r="A17" s="174">
        <f t="shared" si="2"/>
        <v>45965</v>
      </c>
      <c r="B17" s="178" t="str">
        <f t="shared" si="0"/>
        <v>火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/>
    </row>
    <row r="18" spans="1:12" ht="20.25" customHeight="1">
      <c r="A18" s="173">
        <f t="shared" si="2"/>
        <v>45966</v>
      </c>
      <c r="B18" s="27" t="str">
        <f t="shared" si="0"/>
        <v>水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/>
    </row>
    <row r="19" spans="1:12" ht="20.25" customHeight="1">
      <c r="A19" s="14">
        <f t="shared" si="2"/>
        <v>45967</v>
      </c>
      <c r="B19" s="27" t="str">
        <f t="shared" si="0"/>
        <v>木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>IFERROR(VLOOKUP(A19,祝日,2,0),"")</f>
        <v/>
      </c>
    </row>
    <row r="20" spans="1:12" ht="20.25" customHeight="1">
      <c r="A20" s="13">
        <f t="shared" si="2"/>
        <v>45968</v>
      </c>
      <c r="B20" s="27" t="str">
        <f t="shared" si="0"/>
        <v>金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>IFERROR(VLOOKUP(A20,祝日,2,0),"")</f>
        <v/>
      </c>
    </row>
    <row r="21" spans="1:12" ht="20.25" customHeight="1">
      <c r="A21" s="14">
        <f t="shared" si="2"/>
        <v>45969</v>
      </c>
      <c r="B21" s="27" t="str">
        <f t="shared" si="0"/>
        <v>土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>IFERROR(VLOOKUP(A21,祝日,2,0),"")</f>
        <v/>
      </c>
    </row>
    <row r="22" spans="1:12" ht="20.25" customHeight="1">
      <c r="A22" s="173">
        <f t="shared" si="2"/>
        <v>45970</v>
      </c>
      <c r="B22" s="178" t="str">
        <f t="shared" si="0"/>
        <v>日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4">
        <f t="shared" si="2"/>
        <v>45971</v>
      </c>
      <c r="B23" s="27" t="str">
        <f t="shared" si="0"/>
        <v>月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ref="L23:L35" si="3">IFERROR(VLOOKUP(A23,祝日,2,0),"")</f>
        <v/>
      </c>
    </row>
    <row r="24" spans="1:12" ht="20.25" customHeight="1">
      <c r="A24" s="173">
        <f t="shared" si="2"/>
        <v>45972</v>
      </c>
      <c r="B24" s="178" t="str">
        <f t="shared" si="0"/>
        <v>火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3"/>
        <v/>
      </c>
    </row>
    <row r="25" spans="1:12" ht="20.25" customHeight="1">
      <c r="A25" s="14">
        <f t="shared" si="2"/>
        <v>45973</v>
      </c>
      <c r="B25" s="27" t="str">
        <f t="shared" si="0"/>
        <v>水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3"/>
        <v/>
      </c>
    </row>
    <row r="26" spans="1:12" ht="20.25" customHeight="1">
      <c r="A26" s="13">
        <f t="shared" si="2"/>
        <v>45974</v>
      </c>
      <c r="B26" s="27" t="str">
        <f t="shared" si="0"/>
        <v>木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3"/>
        <v/>
      </c>
    </row>
    <row r="27" spans="1:12" ht="20.25" customHeight="1">
      <c r="A27" s="14">
        <f t="shared" si="2"/>
        <v>45975</v>
      </c>
      <c r="B27" s="27" t="str">
        <f t="shared" si="0"/>
        <v>金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3"/>
        <v/>
      </c>
    </row>
    <row r="28" spans="1:12" ht="20.25" customHeight="1">
      <c r="A28" s="13">
        <f t="shared" si="2"/>
        <v>45976</v>
      </c>
      <c r="B28" s="27" t="str">
        <f t="shared" si="0"/>
        <v>土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3"/>
        <v/>
      </c>
    </row>
    <row r="29" spans="1:12" ht="20.25" customHeight="1">
      <c r="A29" s="14">
        <f t="shared" si="2"/>
        <v>45977</v>
      </c>
      <c r="B29" s="27" t="str">
        <f t="shared" si="0"/>
        <v>日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3"/>
        <v/>
      </c>
    </row>
    <row r="30" spans="1:12" ht="20.25" customHeight="1">
      <c r="A30" s="13">
        <f t="shared" si="2"/>
        <v>45978</v>
      </c>
      <c r="B30" s="27" t="str">
        <f t="shared" si="0"/>
        <v>月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3"/>
        <v/>
      </c>
    </row>
    <row r="31" spans="1:12" ht="20.25" customHeight="1">
      <c r="A31" s="14">
        <f t="shared" si="2"/>
        <v>45979</v>
      </c>
      <c r="B31" s="27" t="str">
        <f t="shared" si="0"/>
        <v>火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3"/>
        <v/>
      </c>
    </row>
    <row r="32" spans="1:12" ht="20.25" customHeight="1">
      <c r="A32" s="13">
        <f t="shared" si="2"/>
        <v>45980</v>
      </c>
      <c r="B32" s="27" t="str">
        <f t="shared" si="0"/>
        <v>水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3"/>
        <v/>
      </c>
    </row>
    <row r="33" spans="1:12" ht="20.25" customHeight="1">
      <c r="A33" s="174">
        <f t="shared" si="2"/>
        <v>45981</v>
      </c>
      <c r="B33" s="178" t="str">
        <f t="shared" si="0"/>
        <v>木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3"/>
        <v/>
      </c>
    </row>
    <row r="34" spans="1:12" ht="20.25" customHeight="1">
      <c r="A34" s="13">
        <f t="shared" si="2"/>
        <v>45982</v>
      </c>
      <c r="B34" s="27" t="str">
        <f t="shared" si="0"/>
        <v>金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3"/>
        <v/>
      </c>
    </row>
    <row r="35" spans="1:12" ht="20.25" customHeight="1">
      <c r="A35" s="14">
        <f t="shared" si="2"/>
        <v>45983</v>
      </c>
      <c r="B35" s="27" t="str">
        <f t="shared" si="0"/>
        <v>土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3"/>
        <v/>
      </c>
    </row>
    <row r="36" spans="1:12" ht="20.25" customHeight="1">
      <c r="A36" s="214">
        <f t="shared" si="2"/>
        <v>45984</v>
      </c>
      <c r="B36" s="216" t="str">
        <f t="shared" si="0"/>
        <v>日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">
        <v>76</v>
      </c>
    </row>
    <row r="37" spans="1:12" ht="20.25" customHeight="1">
      <c r="A37" s="215">
        <f t="shared" si="2"/>
        <v>45985</v>
      </c>
      <c r="B37" s="194" t="str">
        <f t="shared" si="0"/>
        <v>月</v>
      </c>
      <c r="C37" s="195"/>
      <c r="D37" s="196"/>
      <c r="E37" s="197"/>
      <c r="F37" s="198"/>
      <c r="G37" s="199"/>
      <c r="H37" s="200">
        <f t="shared" si="1"/>
        <v>0</v>
      </c>
      <c r="I37" s="201"/>
      <c r="J37" s="202"/>
      <c r="K37" s="203"/>
      <c r="L37" s="91" t="s">
        <v>65</v>
      </c>
    </row>
    <row r="38" spans="1:12" ht="20.25" customHeight="1">
      <c r="A38" s="13">
        <f t="shared" si="2"/>
        <v>45986</v>
      </c>
      <c r="B38" s="27" t="str">
        <f t="shared" si="0"/>
        <v>火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ref="L38:L44" si="4">IFERROR(VLOOKUP(A38,祝日,2,0),"")</f>
        <v/>
      </c>
    </row>
    <row r="39" spans="1:12" ht="20.25" customHeight="1">
      <c r="A39" s="14">
        <f t="shared" si="2"/>
        <v>45987</v>
      </c>
      <c r="B39" s="27" t="str">
        <f t="shared" si="0"/>
        <v>水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2"/>
        <v>45988</v>
      </c>
      <c r="B40" s="27" t="str">
        <f t="shared" si="0"/>
        <v>木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2"/>
        <v>45989</v>
      </c>
      <c r="B41" s="27" t="str">
        <f t="shared" si="0"/>
        <v>金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2"/>
        <v>45990</v>
      </c>
      <c r="B42" s="27" t="str">
        <f t="shared" si="0"/>
        <v>土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2"/>
        <v>45991</v>
      </c>
      <c r="B43" s="27" t="str">
        <f t="shared" si="0"/>
        <v>日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/>
      <c r="B44" s="27"/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77" priority="16" stopIfTrue="1">
      <formula>$B14="土"</formula>
    </cfRule>
    <cfRule type="expression" dxfId="76" priority="17" stopIfTrue="1">
      <formula>$B14="日"</formula>
    </cfRule>
    <cfRule type="expression" dxfId="75" priority="18" stopIfTrue="1">
      <formula>OR($B14="祝",$B14="振",$I14="休日")</formula>
    </cfRule>
  </conditionalFormatting>
  <conditionalFormatting sqref="I15">
    <cfRule type="expression" dxfId="74" priority="13" stopIfTrue="1">
      <formula>$B15="土"</formula>
    </cfRule>
    <cfRule type="expression" dxfId="73" priority="14" stopIfTrue="1">
      <formula>$B15="日"</formula>
    </cfRule>
    <cfRule type="expression" dxfId="72" priority="15" stopIfTrue="1">
      <formula>OR($B15="祝",$B15="振",$I15="休日")</formula>
    </cfRule>
  </conditionalFormatting>
  <conditionalFormatting sqref="I17">
    <cfRule type="expression" dxfId="71" priority="10" stopIfTrue="1">
      <formula>$B17="土"</formula>
    </cfRule>
    <cfRule type="expression" dxfId="70" priority="11" stopIfTrue="1">
      <formula>$B17="日"</formula>
    </cfRule>
    <cfRule type="expression" dxfId="69" priority="12" stopIfTrue="1">
      <formula>OR($B17="祝",$B17="振",$I17="休日")</formula>
    </cfRule>
  </conditionalFormatting>
  <conditionalFormatting sqref="E19:H19">
    <cfRule type="expression" dxfId="68" priority="7" stopIfTrue="1">
      <formula>$B19="土"</formula>
    </cfRule>
    <cfRule type="expression" dxfId="67" priority="8" stopIfTrue="1">
      <formula>$B19="日"</formula>
    </cfRule>
    <cfRule type="expression" dxfId="66" priority="9" stopIfTrue="1">
      <formula>OR($B19="祝",$B19="振",$I19="休日")</formula>
    </cfRule>
  </conditionalFormatting>
  <conditionalFormatting sqref="I19">
    <cfRule type="expression" dxfId="65" priority="4" stopIfTrue="1">
      <formula>$B19="土"</formula>
    </cfRule>
    <cfRule type="expression" dxfId="64" priority="5" stopIfTrue="1">
      <formula>$B19="日"</formula>
    </cfRule>
    <cfRule type="expression" dxfId="63" priority="6" stopIfTrue="1">
      <formula>OR($B19="祝",$B19="振",$I19="休日")</formula>
    </cfRule>
  </conditionalFormatting>
  <conditionalFormatting sqref="C18:I18">
    <cfRule type="expression" dxfId="62" priority="1" stopIfTrue="1">
      <formula>$B18="土"</formula>
    </cfRule>
    <cfRule type="expression" dxfId="61" priority="2" stopIfTrue="1">
      <formula>$B18="日"</formula>
    </cfRule>
    <cfRule type="expression" dxfId="60" priority="3" stopIfTrue="1">
      <formula>OR($B18="祝",$B18="振",$I18="休日")</formula>
    </cfRule>
  </conditionalFormatting>
  <dataValidations count="2"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2:L46"/>
  <sheetViews>
    <sheetView view="pageBreakPreview" zoomScaleSheetLayoutView="100" workbookViewId="0">
      <selection activeCell="A2" sqref="A2"/>
    </sheetView>
  </sheetViews>
  <sheetFormatPr defaultColWidth="9" defaultRowHeight="19.350000000000001" customHeight="1"/>
  <cols>
    <col min="1" max="1" width="5.77734375" style="1" bestFit="1" customWidth="1"/>
    <col min="2" max="2" width="3.109375" style="1" customWidth="1"/>
    <col min="3" max="3" width="7.6640625" style="2" customWidth="1"/>
    <col min="4" max="8" width="6.6640625" style="2" customWidth="1"/>
    <col min="9" max="9" width="12.6640625" style="3" customWidth="1"/>
    <col min="10" max="10" width="25.77734375" style="3" customWidth="1"/>
    <col min="11" max="11" width="9.6640625" style="3" customWidth="1"/>
    <col min="12" max="12" width="9" style="3"/>
    <col min="13" max="13" width="11.77734375" style="3" bestFit="1" customWidth="1"/>
    <col min="14" max="14" width="14.88671875" style="3" bestFit="1" customWidth="1"/>
    <col min="15" max="16384" width="9" style="3"/>
  </cols>
  <sheetData>
    <row r="1" spans="1:12" ht="11.4" customHeight="1"/>
    <row r="2" spans="1:12" ht="15.6" customHeight="1">
      <c r="A2" s="170" t="s">
        <v>88</v>
      </c>
      <c r="B2" s="175"/>
    </row>
    <row r="3" spans="1:12" ht="20.399999999999999" customHeight="1">
      <c r="A3" s="5" t="s">
        <v>35</v>
      </c>
      <c r="B3" s="18"/>
      <c r="C3" s="18"/>
      <c r="D3" s="18"/>
      <c r="E3" s="18"/>
      <c r="F3" s="18"/>
      <c r="G3" s="18"/>
      <c r="H3" s="18"/>
      <c r="I3" s="18"/>
      <c r="J3" s="18"/>
      <c r="K3" s="78"/>
    </row>
    <row r="4" spans="1:12" ht="20.25" customHeight="1">
      <c r="A4" s="6" t="s">
        <v>85</v>
      </c>
      <c r="B4" s="19"/>
      <c r="C4" s="19"/>
      <c r="D4" s="19"/>
      <c r="E4" s="48"/>
      <c r="F4" s="48"/>
      <c r="G4" s="48"/>
      <c r="H4" s="48"/>
      <c r="I4" s="48"/>
      <c r="J4" s="48"/>
      <c r="K4" s="79"/>
    </row>
    <row r="5" spans="1:12" ht="12" customHeight="1">
      <c r="A5" s="7"/>
      <c r="B5" s="20"/>
      <c r="C5" s="20"/>
      <c r="D5" s="20"/>
      <c r="E5" s="20"/>
      <c r="F5" s="20"/>
      <c r="G5" s="54"/>
      <c r="H5" s="60"/>
      <c r="I5" s="60"/>
      <c r="J5" s="60"/>
      <c r="K5" s="80"/>
    </row>
    <row r="6" spans="1:12" ht="20.25" customHeight="1">
      <c r="A6" s="8" t="s">
        <v>23</v>
      </c>
      <c r="B6" s="21"/>
      <c r="C6" s="21"/>
      <c r="D6" s="132" t="str">
        <v>令和６年度新たな価値づくり研究開発支援補助金</v>
      </c>
      <c r="E6" s="49"/>
      <c r="F6" s="49"/>
      <c r="G6" s="49"/>
      <c r="H6" s="49"/>
      <c r="I6" s="49"/>
      <c r="J6" s="49"/>
      <c r="K6" s="81"/>
    </row>
    <row r="7" spans="1:12" ht="20.25" customHeight="1">
      <c r="A7" s="9" t="s">
        <v>26</v>
      </c>
      <c r="B7" s="22"/>
      <c r="C7" s="22"/>
      <c r="D7" s="133"/>
      <c r="E7" s="50"/>
      <c r="F7" s="50"/>
      <c r="G7" s="50"/>
      <c r="H7" s="50"/>
      <c r="I7" s="50"/>
      <c r="J7" s="50"/>
      <c r="K7" s="82"/>
    </row>
    <row r="8" spans="1:12" ht="15.6" customHeight="1">
      <c r="A8" s="9"/>
      <c r="B8" s="22"/>
      <c r="C8" s="22"/>
      <c r="D8" s="40"/>
      <c r="E8" s="50"/>
      <c r="F8" s="50"/>
      <c r="G8" s="50"/>
      <c r="H8" s="50"/>
      <c r="I8" s="50"/>
      <c r="J8" s="50"/>
      <c r="K8" s="82"/>
      <c r="L8" s="91"/>
    </row>
    <row r="9" spans="1:12" ht="20.25" customHeight="1">
      <c r="A9" s="8" t="s">
        <v>22</v>
      </c>
      <c r="B9" s="23"/>
      <c r="C9" s="23"/>
      <c r="D9" s="133"/>
      <c r="E9" s="50"/>
      <c r="F9" s="50"/>
      <c r="G9" s="50"/>
      <c r="H9" s="50"/>
      <c r="I9" s="50"/>
      <c r="J9" s="50"/>
      <c r="K9" s="82"/>
      <c r="L9" s="92"/>
    </row>
    <row r="10" spans="1:12" ht="20.25" customHeight="1">
      <c r="A10" s="10" t="s">
        <v>12</v>
      </c>
      <c r="B10" s="24"/>
      <c r="C10" s="24"/>
      <c r="D10" s="133"/>
      <c r="E10" s="133"/>
      <c r="F10" s="133"/>
      <c r="G10" s="133"/>
      <c r="H10" s="133"/>
      <c r="I10" s="65" t="s">
        <v>37</v>
      </c>
      <c r="J10" s="153"/>
      <c r="K10" s="164"/>
    </row>
    <row r="11" spans="1:12" ht="20.25" customHeight="1">
      <c r="A11" s="10"/>
      <c r="B11" s="24"/>
      <c r="C11" s="24" t="s">
        <v>17</v>
      </c>
      <c r="D11" s="134"/>
      <c r="E11" s="134"/>
      <c r="F11" s="134"/>
      <c r="G11" s="134"/>
      <c r="H11" s="61"/>
      <c r="I11" s="24" t="s">
        <v>11</v>
      </c>
      <c r="J11" s="134"/>
      <c r="K11" s="84"/>
    </row>
    <row r="12" spans="1:12" s="4" customFormat="1" ht="20.25" customHeight="1">
      <c r="A12" s="171" t="s">
        <v>3</v>
      </c>
      <c r="B12" s="176" t="s">
        <v>6</v>
      </c>
      <c r="C12" s="179" t="s">
        <v>42</v>
      </c>
      <c r="D12" s="180"/>
      <c r="E12" s="180"/>
      <c r="F12" s="181"/>
      <c r="G12" s="182" t="s">
        <v>18</v>
      </c>
      <c r="H12" s="55" t="s">
        <v>45</v>
      </c>
      <c r="I12" s="184" t="s">
        <v>52</v>
      </c>
      <c r="J12" s="187"/>
      <c r="K12" s="189" t="s">
        <v>40</v>
      </c>
      <c r="L12" s="93"/>
    </row>
    <row r="13" spans="1:12" s="4" customFormat="1" ht="20.25" customHeight="1">
      <c r="A13" s="172"/>
      <c r="B13" s="177"/>
      <c r="C13" s="32" t="s">
        <v>14</v>
      </c>
      <c r="D13" s="43" t="s">
        <v>8</v>
      </c>
      <c r="E13" s="32" t="s">
        <v>14</v>
      </c>
      <c r="F13" s="43" t="s">
        <v>8</v>
      </c>
      <c r="G13" s="183"/>
      <c r="H13" s="56"/>
      <c r="I13" s="185"/>
      <c r="J13" s="188"/>
      <c r="K13" s="190"/>
      <c r="L13" s="93"/>
    </row>
    <row r="14" spans="1:12" ht="20.25" customHeight="1">
      <c r="A14" s="13">
        <v>45992</v>
      </c>
      <c r="B14" s="27" t="str">
        <f t="shared" ref="B14:B44" si="0">TEXT(A14,"aaa")</f>
        <v>月</v>
      </c>
      <c r="C14" s="33"/>
      <c r="D14" s="44"/>
      <c r="E14" s="33"/>
      <c r="F14" s="53"/>
      <c r="G14" s="57"/>
      <c r="H14" s="62">
        <f t="shared" ref="H14:H44" si="1">(D14-C14)+(F14-E14)-G14</f>
        <v>0</v>
      </c>
      <c r="I14" s="68"/>
      <c r="J14" s="74"/>
      <c r="K14" s="87"/>
      <c r="L14" s="91" t="str">
        <f t="shared" ref="L14:L21" si="2">IFERROR(VLOOKUP(A14,祝日,2,0),"")</f>
        <v/>
      </c>
    </row>
    <row r="15" spans="1:12" ht="20.25" customHeight="1">
      <c r="A15" s="14">
        <f t="shared" ref="A15:A44" si="3">A14+1</f>
        <v>45993</v>
      </c>
      <c r="B15" s="27" t="str">
        <f t="shared" si="0"/>
        <v>火</v>
      </c>
      <c r="C15" s="34"/>
      <c r="D15" s="45"/>
      <c r="E15" s="34"/>
      <c r="F15" s="45"/>
      <c r="G15" s="57"/>
      <c r="H15" s="62">
        <f t="shared" si="1"/>
        <v>0</v>
      </c>
      <c r="I15" s="69"/>
      <c r="J15" s="75"/>
      <c r="K15" s="88"/>
      <c r="L15" s="91" t="str">
        <f t="shared" si="2"/>
        <v/>
      </c>
    </row>
    <row r="16" spans="1:12" ht="20.25" customHeight="1">
      <c r="A16" s="173">
        <f t="shared" si="3"/>
        <v>45994</v>
      </c>
      <c r="B16" s="178" t="str">
        <f t="shared" si="0"/>
        <v>水</v>
      </c>
      <c r="C16" s="34"/>
      <c r="D16" s="45"/>
      <c r="E16" s="34"/>
      <c r="F16" s="45"/>
      <c r="G16" s="57"/>
      <c r="H16" s="62">
        <f t="shared" si="1"/>
        <v>0</v>
      </c>
      <c r="I16" s="69"/>
      <c r="J16" s="75"/>
      <c r="K16" s="88"/>
      <c r="L16" s="91" t="str">
        <f t="shared" si="2"/>
        <v/>
      </c>
    </row>
    <row r="17" spans="1:12" ht="20.25" customHeight="1">
      <c r="A17" s="174">
        <f t="shared" si="3"/>
        <v>45995</v>
      </c>
      <c r="B17" s="27" t="str">
        <f t="shared" si="0"/>
        <v>木</v>
      </c>
      <c r="C17" s="35"/>
      <c r="D17" s="46"/>
      <c r="E17" s="34"/>
      <c r="F17" s="45"/>
      <c r="G17" s="57"/>
      <c r="H17" s="62">
        <f t="shared" si="1"/>
        <v>0</v>
      </c>
      <c r="I17" s="69"/>
      <c r="J17" s="75"/>
      <c r="K17" s="88"/>
      <c r="L17" s="91" t="str">
        <f t="shared" si="2"/>
        <v/>
      </c>
    </row>
    <row r="18" spans="1:12" ht="20.25" customHeight="1">
      <c r="A18" s="173">
        <f t="shared" si="3"/>
        <v>45996</v>
      </c>
      <c r="B18" s="27" t="str">
        <f t="shared" si="0"/>
        <v>金</v>
      </c>
      <c r="C18" s="34"/>
      <c r="D18" s="45"/>
      <c r="E18" s="34"/>
      <c r="F18" s="45"/>
      <c r="G18" s="57"/>
      <c r="H18" s="62">
        <f t="shared" si="1"/>
        <v>0</v>
      </c>
      <c r="I18" s="69"/>
      <c r="J18" s="75"/>
      <c r="K18" s="88"/>
      <c r="L18" s="91" t="str">
        <f t="shared" si="2"/>
        <v/>
      </c>
    </row>
    <row r="19" spans="1:12" ht="20.25" customHeight="1">
      <c r="A19" s="14">
        <f t="shared" si="3"/>
        <v>45997</v>
      </c>
      <c r="B19" s="27" t="str">
        <f t="shared" si="0"/>
        <v>土</v>
      </c>
      <c r="C19" s="33"/>
      <c r="D19" s="44"/>
      <c r="E19" s="34"/>
      <c r="F19" s="45"/>
      <c r="G19" s="57"/>
      <c r="H19" s="62">
        <f t="shared" si="1"/>
        <v>0</v>
      </c>
      <c r="I19" s="69"/>
      <c r="J19" s="75"/>
      <c r="K19" s="88"/>
      <c r="L19" s="91" t="str">
        <f t="shared" si="2"/>
        <v/>
      </c>
    </row>
    <row r="20" spans="1:12" ht="20.25" customHeight="1">
      <c r="A20" s="13">
        <f t="shared" si="3"/>
        <v>45998</v>
      </c>
      <c r="B20" s="27" t="str">
        <f t="shared" si="0"/>
        <v>日</v>
      </c>
      <c r="C20" s="33"/>
      <c r="D20" s="44"/>
      <c r="E20" s="51"/>
      <c r="F20" s="53"/>
      <c r="G20" s="58"/>
      <c r="H20" s="62">
        <f t="shared" si="1"/>
        <v>0</v>
      </c>
      <c r="I20" s="69"/>
      <c r="J20" s="75"/>
      <c r="K20" s="88"/>
      <c r="L20" s="91" t="str">
        <f t="shared" si="2"/>
        <v/>
      </c>
    </row>
    <row r="21" spans="1:12" ht="20.25" customHeight="1">
      <c r="A21" s="14">
        <f t="shared" si="3"/>
        <v>45999</v>
      </c>
      <c r="B21" s="27" t="str">
        <f t="shared" si="0"/>
        <v>月</v>
      </c>
      <c r="C21" s="35"/>
      <c r="D21" s="46"/>
      <c r="E21" s="34"/>
      <c r="F21" s="45"/>
      <c r="G21" s="57"/>
      <c r="H21" s="62">
        <f t="shared" si="1"/>
        <v>0</v>
      </c>
      <c r="I21" s="69"/>
      <c r="J21" s="75"/>
      <c r="K21" s="88"/>
      <c r="L21" s="91" t="str">
        <f t="shared" si="2"/>
        <v/>
      </c>
    </row>
    <row r="22" spans="1:12" ht="20.25" customHeight="1">
      <c r="A22" s="173">
        <f t="shared" si="3"/>
        <v>46000</v>
      </c>
      <c r="B22" s="178" t="str">
        <f t="shared" si="0"/>
        <v>火</v>
      </c>
      <c r="C22" s="35"/>
      <c r="D22" s="46"/>
      <c r="E22" s="34"/>
      <c r="F22" s="45"/>
      <c r="G22" s="57"/>
      <c r="H22" s="62">
        <f t="shared" si="1"/>
        <v>0</v>
      </c>
      <c r="I22" s="69"/>
      <c r="J22" s="75"/>
      <c r="K22" s="88"/>
      <c r="L22" s="91"/>
    </row>
    <row r="23" spans="1:12" ht="20.25" customHeight="1">
      <c r="A23" s="14">
        <f t="shared" si="3"/>
        <v>46001</v>
      </c>
      <c r="B23" s="27" t="str">
        <f t="shared" si="0"/>
        <v>水</v>
      </c>
      <c r="C23" s="35"/>
      <c r="D23" s="46"/>
      <c r="E23" s="34"/>
      <c r="F23" s="45"/>
      <c r="G23" s="57"/>
      <c r="H23" s="62">
        <f t="shared" si="1"/>
        <v>0</v>
      </c>
      <c r="I23" s="69"/>
      <c r="J23" s="75"/>
      <c r="K23" s="88"/>
      <c r="L23" s="91" t="str">
        <f t="shared" ref="L23:L44" si="4">IFERROR(VLOOKUP(A23,祝日,2,0),"")</f>
        <v/>
      </c>
    </row>
    <row r="24" spans="1:12" ht="20.25" customHeight="1">
      <c r="A24" s="173">
        <f t="shared" si="3"/>
        <v>46002</v>
      </c>
      <c r="B24" s="178" t="str">
        <f t="shared" si="0"/>
        <v>木</v>
      </c>
      <c r="C24" s="35"/>
      <c r="D24" s="46"/>
      <c r="E24" s="34"/>
      <c r="F24" s="45"/>
      <c r="G24" s="57"/>
      <c r="H24" s="62">
        <f t="shared" si="1"/>
        <v>0</v>
      </c>
      <c r="I24" s="69"/>
      <c r="J24" s="75"/>
      <c r="K24" s="88"/>
      <c r="L24" s="91" t="str">
        <f t="shared" si="4"/>
        <v/>
      </c>
    </row>
    <row r="25" spans="1:12" ht="20.25" customHeight="1">
      <c r="A25" s="14">
        <f t="shared" si="3"/>
        <v>46003</v>
      </c>
      <c r="B25" s="27" t="str">
        <f t="shared" si="0"/>
        <v>金</v>
      </c>
      <c r="C25" s="35"/>
      <c r="D25" s="46"/>
      <c r="E25" s="34"/>
      <c r="F25" s="45"/>
      <c r="G25" s="57"/>
      <c r="H25" s="62">
        <f t="shared" si="1"/>
        <v>0</v>
      </c>
      <c r="I25" s="69"/>
      <c r="J25" s="75"/>
      <c r="K25" s="88"/>
      <c r="L25" s="91" t="str">
        <f t="shared" si="4"/>
        <v/>
      </c>
    </row>
    <row r="26" spans="1:12" ht="20.25" customHeight="1">
      <c r="A26" s="13">
        <f t="shared" si="3"/>
        <v>46004</v>
      </c>
      <c r="B26" s="27" t="str">
        <f t="shared" si="0"/>
        <v>土</v>
      </c>
      <c r="C26" s="35"/>
      <c r="D26" s="46"/>
      <c r="E26" s="34"/>
      <c r="F26" s="45"/>
      <c r="G26" s="57"/>
      <c r="H26" s="62">
        <f t="shared" si="1"/>
        <v>0</v>
      </c>
      <c r="I26" s="69"/>
      <c r="J26" s="75"/>
      <c r="K26" s="88"/>
      <c r="L26" s="91" t="str">
        <f t="shared" si="4"/>
        <v/>
      </c>
    </row>
    <row r="27" spans="1:12" ht="20.25" customHeight="1">
      <c r="A27" s="14">
        <f t="shared" si="3"/>
        <v>46005</v>
      </c>
      <c r="B27" s="27" t="str">
        <f t="shared" si="0"/>
        <v>日</v>
      </c>
      <c r="C27" s="35"/>
      <c r="D27" s="46"/>
      <c r="E27" s="34"/>
      <c r="F27" s="45"/>
      <c r="G27" s="57"/>
      <c r="H27" s="62">
        <f t="shared" si="1"/>
        <v>0</v>
      </c>
      <c r="I27" s="69"/>
      <c r="J27" s="75"/>
      <c r="K27" s="88"/>
      <c r="L27" s="91" t="str">
        <f t="shared" si="4"/>
        <v/>
      </c>
    </row>
    <row r="28" spans="1:12" ht="20.25" customHeight="1">
      <c r="A28" s="13">
        <f t="shared" si="3"/>
        <v>46006</v>
      </c>
      <c r="B28" s="27" t="str">
        <f t="shared" si="0"/>
        <v>月</v>
      </c>
      <c r="C28" s="35"/>
      <c r="D28" s="46"/>
      <c r="E28" s="34"/>
      <c r="F28" s="45"/>
      <c r="G28" s="57"/>
      <c r="H28" s="62">
        <f t="shared" si="1"/>
        <v>0</v>
      </c>
      <c r="I28" s="69"/>
      <c r="J28" s="75"/>
      <c r="K28" s="88"/>
      <c r="L28" s="91" t="str">
        <f t="shared" si="4"/>
        <v/>
      </c>
    </row>
    <row r="29" spans="1:12" ht="20.25" customHeight="1">
      <c r="A29" s="14">
        <f t="shared" si="3"/>
        <v>46007</v>
      </c>
      <c r="B29" s="27" t="str">
        <f t="shared" si="0"/>
        <v>火</v>
      </c>
      <c r="C29" s="35"/>
      <c r="D29" s="46"/>
      <c r="E29" s="34"/>
      <c r="F29" s="45"/>
      <c r="G29" s="57"/>
      <c r="H29" s="62">
        <f t="shared" si="1"/>
        <v>0</v>
      </c>
      <c r="I29" s="69"/>
      <c r="J29" s="75"/>
      <c r="K29" s="88"/>
      <c r="L29" s="91" t="str">
        <f t="shared" si="4"/>
        <v/>
      </c>
    </row>
    <row r="30" spans="1:12" ht="20.25" customHeight="1">
      <c r="A30" s="13">
        <f t="shared" si="3"/>
        <v>46008</v>
      </c>
      <c r="B30" s="27" t="str">
        <f t="shared" si="0"/>
        <v>水</v>
      </c>
      <c r="C30" s="35"/>
      <c r="D30" s="46"/>
      <c r="E30" s="34"/>
      <c r="F30" s="45"/>
      <c r="G30" s="57"/>
      <c r="H30" s="62">
        <f t="shared" si="1"/>
        <v>0</v>
      </c>
      <c r="I30" s="69"/>
      <c r="J30" s="75"/>
      <c r="K30" s="88"/>
      <c r="L30" s="91" t="str">
        <f t="shared" si="4"/>
        <v/>
      </c>
    </row>
    <row r="31" spans="1:12" ht="20.25" customHeight="1">
      <c r="A31" s="14">
        <f t="shared" si="3"/>
        <v>46009</v>
      </c>
      <c r="B31" s="27" t="str">
        <f t="shared" si="0"/>
        <v>木</v>
      </c>
      <c r="C31" s="35"/>
      <c r="D31" s="46"/>
      <c r="E31" s="34"/>
      <c r="F31" s="45"/>
      <c r="G31" s="57"/>
      <c r="H31" s="62">
        <f t="shared" si="1"/>
        <v>0</v>
      </c>
      <c r="I31" s="69"/>
      <c r="J31" s="75"/>
      <c r="K31" s="88"/>
      <c r="L31" s="91" t="str">
        <f t="shared" si="4"/>
        <v/>
      </c>
    </row>
    <row r="32" spans="1:12" ht="20.25" customHeight="1">
      <c r="A32" s="13">
        <f t="shared" si="3"/>
        <v>46010</v>
      </c>
      <c r="B32" s="27" t="str">
        <f t="shared" si="0"/>
        <v>金</v>
      </c>
      <c r="C32" s="35"/>
      <c r="D32" s="46"/>
      <c r="E32" s="34"/>
      <c r="F32" s="45"/>
      <c r="G32" s="57"/>
      <c r="H32" s="62">
        <f t="shared" si="1"/>
        <v>0</v>
      </c>
      <c r="I32" s="69"/>
      <c r="J32" s="75"/>
      <c r="K32" s="88"/>
      <c r="L32" s="91" t="str">
        <f t="shared" si="4"/>
        <v/>
      </c>
    </row>
    <row r="33" spans="1:12" ht="20.25" customHeight="1">
      <c r="A33" s="174">
        <f t="shared" si="3"/>
        <v>46011</v>
      </c>
      <c r="B33" s="178" t="str">
        <f t="shared" si="0"/>
        <v>土</v>
      </c>
      <c r="C33" s="35"/>
      <c r="D33" s="46"/>
      <c r="E33" s="34"/>
      <c r="F33" s="45"/>
      <c r="G33" s="57"/>
      <c r="H33" s="62">
        <f t="shared" si="1"/>
        <v>0</v>
      </c>
      <c r="I33" s="69"/>
      <c r="J33" s="75"/>
      <c r="K33" s="88"/>
      <c r="L33" s="91" t="str">
        <f t="shared" si="4"/>
        <v/>
      </c>
    </row>
    <row r="34" spans="1:12" ht="20.25" customHeight="1">
      <c r="A34" s="13">
        <f t="shared" si="3"/>
        <v>46012</v>
      </c>
      <c r="B34" s="27" t="str">
        <f t="shared" si="0"/>
        <v>日</v>
      </c>
      <c r="C34" s="35"/>
      <c r="D34" s="46"/>
      <c r="E34" s="34"/>
      <c r="F34" s="45"/>
      <c r="G34" s="57"/>
      <c r="H34" s="62">
        <f t="shared" si="1"/>
        <v>0</v>
      </c>
      <c r="I34" s="69"/>
      <c r="J34" s="75"/>
      <c r="K34" s="88"/>
      <c r="L34" s="91" t="str">
        <f t="shared" si="4"/>
        <v/>
      </c>
    </row>
    <row r="35" spans="1:12" ht="20.25" customHeight="1">
      <c r="A35" s="14">
        <f t="shared" si="3"/>
        <v>46013</v>
      </c>
      <c r="B35" s="27" t="str">
        <f t="shared" si="0"/>
        <v>月</v>
      </c>
      <c r="C35" s="35"/>
      <c r="D35" s="46"/>
      <c r="E35" s="34"/>
      <c r="F35" s="45"/>
      <c r="G35" s="57"/>
      <c r="H35" s="62">
        <f t="shared" si="1"/>
        <v>0</v>
      </c>
      <c r="I35" s="69"/>
      <c r="J35" s="75"/>
      <c r="K35" s="88"/>
      <c r="L35" s="91" t="str">
        <f t="shared" si="4"/>
        <v/>
      </c>
    </row>
    <row r="36" spans="1:12" ht="20.25" customHeight="1">
      <c r="A36" s="173">
        <f t="shared" si="3"/>
        <v>46014</v>
      </c>
      <c r="B36" s="178" t="str">
        <f t="shared" si="0"/>
        <v>火</v>
      </c>
      <c r="C36" s="35"/>
      <c r="D36" s="46"/>
      <c r="E36" s="34"/>
      <c r="F36" s="45"/>
      <c r="G36" s="57"/>
      <c r="H36" s="62">
        <f t="shared" si="1"/>
        <v>0</v>
      </c>
      <c r="I36" s="69"/>
      <c r="J36" s="75"/>
      <c r="K36" s="88"/>
      <c r="L36" s="91" t="str">
        <f t="shared" si="4"/>
        <v/>
      </c>
    </row>
    <row r="37" spans="1:12" ht="20.25" customHeight="1">
      <c r="A37" s="14">
        <f t="shared" si="3"/>
        <v>46015</v>
      </c>
      <c r="B37" s="27" t="str">
        <f t="shared" si="0"/>
        <v>水</v>
      </c>
      <c r="C37" s="35"/>
      <c r="D37" s="46"/>
      <c r="E37" s="34"/>
      <c r="F37" s="45"/>
      <c r="G37" s="57"/>
      <c r="H37" s="62">
        <f t="shared" si="1"/>
        <v>0</v>
      </c>
      <c r="I37" s="69"/>
      <c r="J37" s="75"/>
      <c r="K37" s="88"/>
      <c r="L37" s="91" t="str">
        <f t="shared" si="4"/>
        <v/>
      </c>
    </row>
    <row r="38" spans="1:12" ht="20.25" customHeight="1">
      <c r="A38" s="13">
        <f t="shared" si="3"/>
        <v>46016</v>
      </c>
      <c r="B38" s="27" t="str">
        <f t="shared" si="0"/>
        <v>木</v>
      </c>
      <c r="C38" s="35"/>
      <c r="D38" s="46"/>
      <c r="E38" s="34"/>
      <c r="F38" s="45"/>
      <c r="G38" s="57"/>
      <c r="H38" s="62">
        <f t="shared" si="1"/>
        <v>0</v>
      </c>
      <c r="I38" s="69"/>
      <c r="J38" s="75"/>
      <c r="K38" s="88"/>
      <c r="L38" s="91" t="str">
        <f t="shared" si="4"/>
        <v/>
      </c>
    </row>
    <row r="39" spans="1:12" ht="20.25" customHeight="1">
      <c r="A39" s="14">
        <f t="shared" si="3"/>
        <v>46017</v>
      </c>
      <c r="B39" s="27" t="str">
        <f t="shared" si="0"/>
        <v>金</v>
      </c>
      <c r="C39" s="35"/>
      <c r="D39" s="46"/>
      <c r="E39" s="34"/>
      <c r="F39" s="45"/>
      <c r="G39" s="57"/>
      <c r="H39" s="62">
        <f t="shared" si="1"/>
        <v>0</v>
      </c>
      <c r="I39" s="69"/>
      <c r="J39" s="75"/>
      <c r="K39" s="88"/>
      <c r="L39" s="91" t="str">
        <f t="shared" si="4"/>
        <v/>
      </c>
    </row>
    <row r="40" spans="1:12" ht="20.25" customHeight="1">
      <c r="A40" s="13">
        <f t="shared" si="3"/>
        <v>46018</v>
      </c>
      <c r="B40" s="27" t="str">
        <f t="shared" si="0"/>
        <v>土</v>
      </c>
      <c r="C40" s="35"/>
      <c r="D40" s="46"/>
      <c r="E40" s="34"/>
      <c r="F40" s="45"/>
      <c r="G40" s="57"/>
      <c r="H40" s="62">
        <f t="shared" si="1"/>
        <v>0</v>
      </c>
      <c r="I40" s="69"/>
      <c r="J40" s="75"/>
      <c r="K40" s="88"/>
      <c r="L40" s="91" t="str">
        <f t="shared" si="4"/>
        <v/>
      </c>
    </row>
    <row r="41" spans="1:12" ht="20.25" customHeight="1">
      <c r="A41" s="14">
        <f t="shared" si="3"/>
        <v>46019</v>
      </c>
      <c r="B41" s="27" t="str">
        <f t="shared" si="0"/>
        <v>日</v>
      </c>
      <c r="C41" s="35"/>
      <c r="D41" s="46"/>
      <c r="E41" s="34"/>
      <c r="F41" s="45"/>
      <c r="G41" s="57"/>
      <c r="H41" s="62">
        <f t="shared" si="1"/>
        <v>0</v>
      </c>
      <c r="I41" s="69"/>
      <c r="J41" s="75"/>
      <c r="K41" s="88"/>
      <c r="L41" s="91" t="str">
        <f t="shared" si="4"/>
        <v/>
      </c>
    </row>
    <row r="42" spans="1:12" ht="20.25" customHeight="1">
      <c r="A42" s="13">
        <f t="shared" si="3"/>
        <v>46020</v>
      </c>
      <c r="B42" s="27" t="str">
        <f t="shared" si="0"/>
        <v>月</v>
      </c>
      <c r="C42" s="35"/>
      <c r="D42" s="46"/>
      <c r="E42" s="34"/>
      <c r="F42" s="45"/>
      <c r="G42" s="57"/>
      <c r="H42" s="62">
        <f t="shared" si="1"/>
        <v>0</v>
      </c>
      <c r="I42" s="69"/>
      <c r="J42" s="75"/>
      <c r="K42" s="88"/>
      <c r="L42" s="91" t="str">
        <f t="shared" si="4"/>
        <v/>
      </c>
    </row>
    <row r="43" spans="1:12" ht="20.25" customHeight="1">
      <c r="A43" s="14">
        <f t="shared" si="3"/>
        <v>46021</v>
      </c>
      <c r="B43" s="27" t="str">
        <f t="shared" si="0"/>
        <v>火</v>
      </c>
      <c r="C43" s="35"/>
      <c r="D43" s="46"/>
      <c r="E43" s="34"/>
      <c r="F43" s="45"/>
      <c r="G43" s="57"/>
      <c r="H43" s="62">
        <f t="shared" si="1"/>
        <v>0</v>
      </c>
      <c r="I43" s="69"/>
      <c r="J43" s="75"/>
      <c r="K43" s="88"/>
      <c r="L43" s="91" t="str">
        <f t="shared" si="4"/>
        <v/>
      </c>
    </row>
    <row r="44" spans="1:12" ht="20.25" customHeight="1">
      <c r="A44" s="14">
        <f t="shared" si="3"/>
        <v>46022</v>
      </c>
      <c r="B44" s="27" t="str">
        <f t="shared" si="0"/>
        <v>水</v>
      </c>
      <c r="C44" s="208"/>
      <c r="D44" s="210"/>
      <c r="E44" s="208"/>
      <c r="F44" s="210"/>
      <c r="G44" s="211"/>
      <c r="H44" s="63">
        <f t="shared" si="1"/>
        <v>0</v>
      </c>
      <c r="I44" s="70"/>
      <c r="J44" s="76"/>
      <c r="K44" s="89"/>
      <c r="L44" s="91" t="str">
        <f t="shared" si="4"/>
        <v/>
      </c>
    </row>
    <row r="45" spans="1:12" ht="33.6" customHeight="1">
      <c r="A45" s="205" t="s">
        <v>9</v>
      </c>
      <c r="B45" s="207"/>
      <c r="C45" s="209"/>
      <c r="D45" s="209"/>
      <c r="E45" s="209"/>
      <c r="F45" s="209"/>
      <c r="G45" s="212"/>
      <c r="H45" s="64">
        <f>SUM(H14:H44)</f>
        <v>0</v>
      </c>
      <c r="I45" s="186" t="s">
        <v>13</v>
      </c>
      <c r="J45" s="77"/>
      <c r="K45" s="169">
        <f>ROUNDDOWN(ROUND(H45*24*60,1)/60,2)</f>
        <v>0</v>
      </c>
      <c r="L45" s="3" t="s">
        <v>51</v>
      </c>
    </row>
    <row r="46" spans="1:12" ht="19.5" customHeight="1">
      <c r="A46" s="17"/>
      <c r="B46" s="17"/>
      <c r="C46" s="38"/>
      <c r="D46" s="38"/>
      <c r="E46" s="38"/>
      <c r="F46" s="38"/>
      <c r="G46" s="38"/>
      <c r="H46" s="38" t="s">
        <v>50</v>
      </c>
      <c r="I46" s="38"/>
      <c r="J46" s="38"/>
      <c r="K46" s="38"/>
    </row>
  </sheetData>
  <mergeCells count="57">
    <mergeCell ref="A3:K3"/>
    <mergeCell ref="A4:D4"/>
    <mergeCell ref="A5:F5"/>
    <mergeCell ref="H5:J5"/>
    <mergeCell ref="A6:C6"/>
    <mergeCell ref="D6:K6"/>
    <mergeCell ref="A7:C7"/>
    <mergeCell ref="D7:K7"/>
    <mergeCell ref="A8:C8"/>
    <mergeCell ref="D8:K8"/>
    <mergeCell ref="A9:C9"/>
    <mergeCell ref="D9:K9"/>
    <mergeCell ref="A10:C10"/>
    <mergeCell ref="D10:H10"/>
    <mergeCell ref="J10:K10"/>
    <mergeCell ref="D11:G11"/>
    <mergeCell ref="C12:F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A45:G45"/>
    <mergeCell ref="I45:J45"/>
    <mergeCell ref="A12:A13"/>
    <mergeCell ref="B12:B13"/>
    <mergeCell ref="G12:G13"/>
    <mergeCell ref="H12:H13"/>
    <mergeCell ref="I12:J13"/>
    <mergeCell ref="K12:K13"/>
    <mergeCell ref="L12:L13"/>
  </mergeCells>
  <phoneticPr fontId="1"/>
  <conditionalFormatting sqref="K14:K44 A14:I14 C20:I43 C19:D19 C17:H17 C15:H15 C16:I16 A15:B43 A44:I44">
    <cfRule type="expression" dxfId="59" priority="16" stopIfTrue="1">
      <formula>$B14="土"</formula>
    </cfRule>
    <cfRule type="expression" dxfId="58" priority="17" stopIfTrue="1">
      <formula>$B14="日"</formula>
    </cfRule>
    <cfRule type="expression" dxfId="57" priority="18" stopIfTrue="1">
      <formula>OR($B14="祝",$B14="振",$I14="休日")</formula>
    </cfRule>
  </conditionalFormatting>
  <conditionalFormatting sqref="I15">
    <cfRule type="expression" dxfId="56" priority="13" stopIfTrue="1">
      <formula>$B15="土"</formula>
    </cfRule>
    <cfRule type="expression" dxfId="55" priority="14" stopIfTrue="1">
      <formula>$B15="日"</formula>
    </cfRule>
    <cfRule type="expression" dxfId="54" priority="15" stopIfTrue="1">
      <formula>OR($B15="祝",$B15="振",$I15="休日")</formula>
    </cfRule>
  </conditionalFormatting>
  <conditionalFormatting sqref="I17">
    <cfRule type="expression" dxfId="53" priority="10" stopIfTrue="1">
      <formula>$B17="土"</formula>
    </cfRule>
    <cfRule type="expression" dxfId="52" priority="11" stopIfTrue="1">
      <formula>$B17="日"</formula>
    </cfRule>
    <cfRule type="expression" dxfId="51" priority="12" stopIfTrue="1">
      <formula>OR($B17="祝",$B17="振",$I17="休日")</formula>
    </cfRule>
  </conditionalFormatting>
  <conditionalFormatting sqref="E19:H19">
    <cfRule type="expression" dxfId="50" priority="7" stopIfTrue="1">
      <formula>$B19="土"</formula>
    </cfRule>
    <cfRule type="expression" dxfId="49" priority="8" stopIfTrue="1">
      <formula>$B19="日"</formula>
    </cfRule>
    <cfRule type="expression" dxfId="48" priority="9" stopIfTrue="1">
      <formula>OR($B19="祝",$B19="振",$I19="休日")</formula>
    </cfRule>
  </conditionalFormatting>
  <conditionalFormatting sqref="I19">
    <cfRule type="expression" dxfId="47" priority="4" stopIfTrue="1">
      <formula>$B19="土"</formula>
    </cfRule>
    <cfRule type="expression" dxfId="46" priority="5" stopIfTrue="1">
      <formula>$B19="日"</formula>
    </cfRule>
    <cfRule type="expression" dxfId="45" priority="6" stopIfTrue="1">
      <formula>OR($B19="祝",$B19="振",$I19="休日")</formula>
    </cfRule>
  </conditionalFormatting>
  <conditionalFormatting sqref="C18:I18">
    <cfRule type="expression" dxfId="44" priority="1" stopIfTrue="1">
      <formula>$B18="土"</formula>
    </cfRule>
    <cfRule type="expression" dxfId="43" priority="2" stopIfTrue="1">
      <formula>$B18="日"</formula>
    </cfRule>
    <cfRule type="expression" dxfId="42" priority="3" stopIfTrue="1">
      <formula>OR($B18="祝",$B18="振",$I18="休日")</formula>
    </cfRule>
  </conditionalFormatting>
  <dataValidations count="2">
    <dataValidation type="time" operator="greaterThan" allowBlank="1" showDropDown="0" showInputMessage="1" showErrorMessage="1" errorTitle="時刻を入力して下さい。" error="0:01以上の時刻を入力して下さい。" sqref="F14:F44 D14:D44">
      <formula1>0</formula1>
    </dataValidation>
    <dataValidation type="time" allowBlank="1" showDropDown="0" showInputMessage="1" showErrorMessage="1" errorTitle="時刻を入力してください。" error="0:00から23:59までの時刻が入力できます。" sqref="E14:E44 G14:G44 C14:C44">
      <formula1>0</formula1>
      <formula2>0.999988425925926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記載例</vt:lpstr>
      <vt:lpstr>５月</vt:lpstr>
      <vt:lpstr>6月</vt:lpstr>
      <vt:lpstr>7月</vt:lpstr>
      <vt:lpstr>8月</vt:lpstr>
      <vt:lpstr>9月</vt:lpstr>
      <vt:lpstr>10月</vt:lpstr>
      <vt:lpstr>11月</vt:lpstr>
      <vt:lpstr>12月</vt:lpstr>
      <vt:lpstr>R8年1月</vt:lpstr>
      <vt:lpstr>2月</vt:lpstr>
      <vt:lpstr>祝日</vt:lpstr>
    </vt:vector>
  </TitlesOfParts>
  <Company>新ｴﾈﾙｷﾞｰ産業技術総合開発機構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田中 かおり</dc:creator>
  <cp:lastModifiedBy>瀬尾 有涼</cp:lastModifiedBy>
  <cp:lastPrinted>2022-11-24T00:15:18Z</cp:lastPrinted>
  <dcterms:created xsi:type="dcterms:W3CDTF">2001-08-10T04:40:44Z</dcterms:created>
  <dcterms:modified xsi:type="dcterms:W3CDTF">2025-01-07T07:26:36Z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2025-01-07T07:26:36Z</vt:filetime>
  </property>
</Properties>
</file>