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2"/>
  <workbookPr/>
  <mc:AlternateContent xmlns:mc="http://schemas.openxmlformats.org/markup-compatibility/2006">
    <mc:Choice Requires="x15">
      <x15ac:absPath xmlns:x15ac="http://schemas.microsoft.com/office/spreadsheetml/2010/11/ac" url="\\h-zaisei-03\財政_共有NAS\財政課ハード③\準公営企業\R6年度（準公営企業）\未上R70127公営企業に係る経営比較分析表（令和５年度決算）の分析等について（依頼）\02各課回答\経営企画課\"/>
    </mc:Choice>
  </mc:AlternateContent>
  <xr:revisionPtr revIDLastSave="0" documentId="13_ncr:1_{D5A84D11-35D5-4A72-B51A-D135E1B93C72}" xr6:coauthVersionLast="36" xr6:coauthVersionMax="36" xr10:uidLastSave="{00000000-0000-0000-0000-000000000000}"/>
  <workbookProtection workbookAlgorithmName="SHA-512" workbookHashValue="ANIB8++inmV8c77ey+dwEc1O6lG+UMvQQ1VJuEW6vPBJxY/LfYzKwJdiBe5oCNVdEkPeOkuOf6o5DWBXpkCwEg==" workbookSaltValue="xnSz9dGEpZnfj4U6ezECNQ==" workbookSpinCount="100000" lockStructure="1"/>
  <bookViews>
    <workbookView xWindow="0" yWindow="0" windowWidth="20490" windowHeight="669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V6" i="5"/>
  <c r="U6" i="5"/>
  <c r="T6" i="5"/>
  <c r="S6" i="5"/>
  <c r="AT8" i="4" s="1"/>
  <c r="R6" i="5"/>
  <c r="AL8" i="4" s="1"/>
  <c r="Q6" i="5"/>
  <c r="P6" i="5"/>
  <c r="P10" i="4" s="1"/>
  <c r="O6" i="5"/>
  <c r="N6" i="5"/>
  <c r="M6" i="5"/>
  <c r="L6" i="5"/>
  <c r="K6" i="5"/>
  <c r="J6" i="5"/>
  <c r="I8" i="4" s="1"/>
  <c r="I6" i="5"/>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L85" i="4"/>
  <c r="J85" i="4"/>
  <c r="I85" i="4"/>
  <c r="BB10" i="4"/>
  <c r="AT10" i="4"/>
  <c r="AL10" i="4"/>
  <c r="W10" i="4"/>
  <c r="I10" i="4"/>
  <c r="B10" i="4"/>
  <c r="BB8" i="4"/>
  <c r="AD8" i="4"/>
  <c r="W8" i="4"/>
  <c r="P8" i="4"/>
  <c r="B8" i="4"/>
</calcChain>
</file>

<file path=xl/sharedStrings.xml><?xml version="1.0" encoding="utf-8"?>
<sst xmlns="http://schemas.openxmlformats.org/spreadsheetml/2006/main" count="228" uniqueCount="112">
  <si>
    <t>経営比較分析表（令和5年度決算）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</si>
  <si>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</si>
  <si>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</si>
  <si>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</si>
  <si>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</si>
  <si>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</si>
  <si>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</si>
  <si>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</si>
  <si>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</si>
  <si>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</si>
  <si>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</si>
  <si>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</si>
  <si>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</si>
  <si>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</si>
  <si>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</si>
  <si>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</si>
  <si>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</si>
  <si>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</si>
  <si>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</si>
  <si>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</si>
  <si>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</si>
  <si>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</si>
  <si>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</si>
  <si>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</si>
  <si>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</si>
  <si>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</si>
  <si>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</si>
  <si>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</si>
  <si>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</si>
  <si>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</si>
  <si>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</si>
  <si>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</si>
  <si>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</si>
  <si>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</si>
  <si>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</si>
  <si>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</si>
  <si>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</si>
  <si>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</si>
  <si>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</si>
  <si>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</si>
  <si>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</si>
  <si>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</si>
  <si>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</si>
  <si>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</si>
  <si>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</si>
  <si>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</si>
  <si>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</si>
  <si>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</si>
  <si>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</si>
  <si>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</si>
  <si>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</si>
  <si>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</si>
  <si>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</si>
  <si>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</si>
  <si>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</si>
  <si>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</si>
  <si>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</si>
  <si>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</si>
  <si>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</si>
  <si>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</si>
  <si>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</si>
  <si>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</si>
  <si>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</si>
  <si>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</si>
  <si>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</si>
  <si>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</si>
  <si>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</si>
  <si>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</si>
  <si>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</si>
  <si>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</si>
  <si>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</si>
  <si>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</si>
  <si>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</si>
  <si>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</si>
  <si>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</si>
  <si>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</si>
  <si>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</si>
  <si>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</si>
  <si>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</si>
  <si>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</si>
  <si>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</si>
  <si>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</si>
  <si>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</si>
  <si>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</si>
  <si>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</si>
  <si>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</si>
  <si>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</si>
  <si>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</si>
  <si>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</si>
  <si>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</si>
  <si>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</si>
  <si>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</si>
  <si>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</si>
  <si>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広島県　呉市</t>
  </si>
  <si>
    <t>法適用</t>
  </si>
  <si>
    <t>水道事業</t>
  </si>
  <si>
    <t>末端給水事業</t>
  </si>
  <si>
    <t>A2</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</si>
  <si>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</si>
  <si>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</si>
  <si>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</si>
  <si>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</si>
  <si>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</si>
  <si>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</si>
  <si>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</si>
  <si>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</si>
  <si>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</si>
  <si>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</si>
  <si>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</si>
  <si>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「①有形固定資産減価償却率」
　大正7年の市民給水開始から100年以上経過していることから老朽施設が多くなっているが，毎年度着実な更新を行っているため，類似団体と同様の水準となっている。
「②管路経年化率」
　令和３年度から水道施設情報管理システムを使用してより正確に経年管延長を集計した結果,実態は大幅に経年化が進んでいることが判明したため,それ以前の年度と比較して率が大きく悪化（上昇）している。
「③管路更新率」
　管路更新計画に基づき着実に更新を行っており，類似団体と同様の水準で推移している。</t>
    <rPh sb="2" eb="4">
      <t>ユウケイ</t>
    </rPh>
    <rPh sb="4" eb="6">
      <t>コテイ</t>
    </rPh>
    <rPh sb="6" eb="8">
      <t>シサン</t>
    </rPh>
    <rPh sb="8" eb="12">
      <t>ゲンカショウキャク</t>
    </rPh>
    <rPh sb="12" eb="13">
      <t>リツ</t>
    </rPh>
    <rPh sb="16" eb="18">
      <t>タイショウ</t>
    </rPh>
    <rPh sb="19" eb="20">
      <t>ネン</t>
    </rPh>
    <rPh sb="21" eb="23">
      <t>シミン</t>
    </rPh>
    <rPh sb="23" eb="25">
      <t>キュウスイ</t>
    </rPh>
    <rPh sb="25" eb="27">
      <t>カイシ</t>
    </rPh>
    <rPh sb="32" eb="33">
      <t>ネン</t>
    </rPh>
    <rPh sb="33" eb="35">
      <t>イジョウ</t>
    </rPh>
    <rPh sb="35" eb="37">
      <t>ケイカ</t>
    </rPh>
    <rPh sb="45" eb="47">
      <t>ロウキュウ</t>
    </rPh>
    <rPh sb="47" eb="49">
      <t>シセツ</t>
    </rPh>
    <rPh sb="50" eb="51">
      <t>オオ</t>
    </rPh>
    <rPh sb="59" eb="62">
      <t>マイネンド</t>
    </rPh>
    <rPh sb="62" eb="64">
      <t>チャクジツ</t>
    </rPh>
    <rPh sb="65" eb="67">
      <t>コウシン</t>
    </rPh>
    <rPh sb="68" eb="69">
      <t>オコナ</t>
    </rPh>
    <rPh sb="76" eb="78">
      <t>ルイジ</t>
    </rPh>
    <rPh sb="78" eb="80">
      <t>ダンタイ</t>
    </rPh>
    <rPh sb="81" eb="83">
      <t>ドウヨウ</t>
    </rPh>
    <rPh sb="84" eb="86">
      <t>スイジュン</t>
    </rPh>
    <rPh sb="96" eb="98">
      <t>カンロ</t>
    </rPh>
    <rPh sb="98" eb="100">
      <t>ケイネン</t>
    </rPh>
    <rPh sb="100" eb="101">
      <t>カ</t>
    </rPh>
    <rPh sb="101" eb="102">
      <t>リツ</t>
    </rPh>
    <rPh sb="105" eb="107">
      <t>レイワ</t>
    </rPh>
    <rPh sb="108" eb="110">
      <t>ネンド</t>
    </rPh>
    <rPh sb="112" eb="114">
      <t>スイドウ</t>
    </rPh>
    <rPh sb="114" eb="116">
      <t>シセツ</t>
    </rPh>
    <rPh sb="116" eb="118">
      <t>ジョウホウ</t>
    </rPh>
    <rPh sb="118" eb="120">
      <t>カンリ</t>
    </rPh>
    <rPh sb="125" eb="127">
      <t>シヨウ</t>
    </rPh>
    <rPh sb="131" eb="133">
      <t>セイカク</t>
    </rPh>
    <rPh sb="134" eb="136">
      <t>ケイネン</t>
    </rPh>
    <rPh sb="136" eb="137">
      <t>カン</t>
    </rPh>
    <rPh sb="137" eb="139">
      <t>エンチョウ</t>
    </rPh>
    <rPh sb="140" eb="142">
      <t>シュウケイ</t>
    </rPh>
    <rPh sb="144" eb="146">
      <t>ケッカ</t>
    </rPh>
    <rPh sb="147" eb="149">
      <t>ジッタイ</t>
    </rPh>
    <rPh sb="150" eb="152">
      <t>オオハバ</t>
    </rPh>
    <rPh sb="153" eb="155">
      <t>ケイネン</t>
    </rPh>
    <rPh sb="155" eb="156">
      <t>カ</t>
    </rPh>
    <rPh sb="157" eb="158">
      <t>スス</t>
    </rPh>
    <rPh sb="165" eb="167">
      <t>ハンメイ</t>
    </rPh>
    <rPh sb="174" eb="176">
      <t>イゼン</t>
    </rPh>
    <rPh sb="177" eb="179">
      <t>ネンド</t>
    </rPh>
    <rPh sb="180" eb="182">
      <t>ヒカク</t>
    </rPh>
    <rPh sb="184" eb="185">
      <t>リツ</t>
    </rPh>
    <rPh sb="186" eb="187">
      <t>オオ</t>
    </rPh>
    <rPh sb="189" eb="191">
      <t>アッカ</t>
    </rPh>
    <rPh sb="192" eb="194">
      <t>ジョウショウ</t>
    </rPh>
    <rPh sb="211" eb="213">
      <t>カンロ</t>
    </rPh>
    <rPh sb="213" eb="217">
      <t>コウシンケイカク</t>
    </rPh>
    <rPh sb="218" eb="219">
      <t>モト</t>
    </rPh>
    <rPh sb="221" eb="223">
      <t>チャクジツ</t>
    </rPh>
    <rPh sb="224" eb="226">
      <t>コウシン</t>
    </rPh>
    <rPh sb="227" eb="228">
      <t>オコナ</t>
    </rPh>
    <rPh sb="233" eb="235">
      <t>ルイジ</t>
    </rPh>
    <rPh sb="235" eb="237">
      <t>ダンタイ</t>
    </rPh>
    <rPh sb="238" eb="240">
      <t>ドウヨウ</t>
    </rPh>
    <rPh sb="241" eb="243">
      <t>スイジュン</t>
    </rPh>
    <rPh sb="244" eb="246">
      <t>スイイ</t>
    </rPh>
    <phoneticPr fontId="4"/>
  </si>
  <si>
    <r>
      <t>　</t>
    </r>
    <r>
      <rPr>
        <sz val="11"/>
        <rFont val="ＭＳ ゴシック"/>
        <family val="3"/>
        <charset val="128"/>
      </rPr>
      <t>本市は点在する給水地区につながる管路が長く，他都市に比べて施設数が多い特性により，特に経営の健全性・効率性において多くの指標で類似団体を下回っている。
　そのため，常に経費節減に取り組み，また定期的に料金水準の見直しを行うことで，各指標の改善に努めている。</t>
    </r>
    <r>
      <rPr>
        <sz val="11"/>
        <color rgb="FFFF0000"/>
        <rFont val="ＭＳ ゴシック"/>
        <family val="3"/>
        <charset val="128"/>
      </rPr>
      <t xml:space="preserve">
　</t>
    </r>
    <r>
      <rPr>
        <sz val="11"/>
        <rFont val="ＭＳ ゴシック"/>
        <family val="3"/>
        <charset val="128"/>
      </rPr>
      <t>管路の更新については,本市では耐用年数ではなくアセットマネジメント計画で定めた管種ごとの更新基準年数（40年～100年）で更新の判断をしているため,耐用年数で算定される管路経年化率は悪化（上昇）傾向にあるが,脆弱管や基幹管路の更新を優先することによって,効果的な更新を行っている。</t>
    </r>
    <rPh sb="61" eb="63">
      <t>シヒョウ</t>
    </rPh>
    <rPh sb="83" eb="84">
      <t>ツネ</t>
    </rPh>
    <rPh sb="85" eb="87">
      <t>ケイヒ</t>
    </rPh>
    <rPh sb="87" eb="89">
      <t>セツゲン</t>
    </rPh>
    <rPh sb="90" eb="91">
      <t>ト</t>
    </rPh>
    <rPh sb="92" eb="93">
      <t>ク</t>
    </rPh>
    <rPh sb="97" eb="100">
      <t>テイキテキ</t>
    </rPh>
    <rPh sb="101" eb="103">
      <t>リョウキン</t>
    </rPh>
    <rPh sb="103" eb="105">
      <t>スイジュン</t>
    </rPh>
    <rPh sb="106" eb="108">
      <t>ミナオ</t>
    </rPh>
    <rPh sb="110" eb="111">
      <t>オコナ</t>
    </rPh>
    <rPh sb="117" eb="119">
      <t>シヒョウ</t>
    </rPh>
    <rPh sb="120" eb="122">
      <t>カイゼン</t>
    </rPh>
    <rPh sb="123" eb="124">
      <t>ツト</t>
    </rPh>
    <rPh sb="131" eb="133">
      <t>カンロ</t>
    </rPh>
    <rPh sb="134" eb="136">
      <t>コウシン</t>
    </rPh>
    <rPh sb="142" eb="144">
      <t>ホンシ</t>
    </rPh>
    <rPh sb="146" eb="148">
      <t>タイヨウ</t>
    </rPh>
    <rPh sb="148" eb="150">
      <t>ネンスウ</t>
    </rPh>
    <rPh sb="164" eb="166">
      <t>ケイカク</t>
    </rPh>
    <rPh sb="167" eb="168">
      <t>サダ</t>
    </rPh>
    <rPh sb="184" eb="185">
      <t>ネン</t>
    </rPh>
    <rPh sb="189" eb="190">
      <t>ネン</t>
    </rPh>
    <rPh sb="192" eb="194">
      <t>コウシン</t>
    </rPh>
    <rPh sb="195" eb="197">
      <t>ハンダン</t>
    </rPh>
    <rPh sb="205" eb="207">
      <t>タイヨウ</t>
    </rPh>
    <rPh sb="207" eb="208">
      <t>ネン</t>
    </rPh>
    <rPh sb="208" eb="209">
      <t>スウ</t>
    </rPh>
    <rPh sb="210" eb="212">
      <t>サンテイ</t>
    </rPh>
    <rPh sb="215" eb="217">
      <t>カンロ</t>
    </rPh>
    <rPh sb="217" eb="219">
      <t>ケイネン</t>
    </rPh>
    <rPh sb="219" eb="220">
      <t>カ</t>
    </rPh>
    <rPh sb="220" eb="221">
      <t>リツ</t>
    </rPh>
    <rPh sb="222" eb="224">
      <t>アッカ</t>
    </rPh>
    <rPh sb="225" eb="227">
      <t>ジョウショウ</t>
    </rPh>
    <rPh sb="228" eb="230">
      <t>ケイコウ</t>
    </rPh>
    <rPh sb="235" eb="237">
      <t>ゼイジャク</t>
    </rPh>
    <rPh sb="244" eb="246">
      <t>コウシン</t>
    </rPh>
    <rPh sb="247" eb="249">
      <t>ユウセン</t>
    </rPh>
    <rPh sb="258" eb="261">
      <t>コウカテキ</t>
    </rPh>
    <rPh sb="262" eb="264">
      <t>コウシン</t>
    </rPh>
    <rPh sb="265" eb="266">
      <t>オコナ</t>
    </rPh>
    <phoneticPr fontId="4"/>
  </si>
  <si>
    <r>
      <rPr>
        <sz val="11"/>
        <rFont val="ＭＳ ゴシック"/>
        <family val="3"/>
        <charset val="128"/>
      </rPr>
      <t>「①経常収支比率，②累積欠損金比率」
　累積欠損金の発生はないが，経常収支比率は給水収益の減等の要因により100％を下回った。経営状況は徐々に悪化している。
「③流動比率」
　全国平均を大幅に下回っているものの，100％超えを維持し，資金繰りは良好な状態にある。</t>
    </r>
    <r>
      <rPr>
        <sz val="11"/>
        <color rgb="FFFF0000"/>
        <rFont val="ＭＳ ゴシック"/>
        <family val="3"/>
        <charset val="128"/>
      </rPr>
      <t xml:space="preserve">
</t>
    </r>
    <r>
      <rPr>
        <sz val="11"/>
        <rFont val="ＭＳ ゴシック"/>
        <family val="3"/>
        <charset val="128"/>
      </rPr>
      <t>「④企業債残高対給水収益比率」「⑤料金回収率」</t>
    </r>
    <r>
      <rPr>
        <sz val="11"/>
        <color rgb="FFFF0000"/>
        <rFont val="ＭＳ ゴシック"/>
        <family val="3"/>
        <charset val="128"/>
      </rPr>
      <t xml:space="preserve">
　</t>
    </r>
    <r>
      <rPr>
        <sz val="11"/>
        <rFont val="ＭＳ ゴシック"/>
        <family val="3"/>
        <charset val="128"/>
      </rPr>
      <t>令和５年度は令和４年度と同様，新型コロナウイルス感染症対策として６か月分の基本料金の免除を実施したため，給水収益が大きく減少しているが，免除額は全て国の交付金を財源とした一般会計からの補助金ですべて補てんされているため，事業運営への影響はない。
　なお，基本料金の免除の影響を除いた企業債残高対給水収益比率は357.97％，料金回収率は95.28%である。</t>
    </r>
    <r>
      <rPr>
        <sz val="11"/>
        <color rgb="FFFF0000"/>
        <rFont val="ＭＳ ゴシック"/>
        <family val="3"/>
        <charset val="128"/>
      </rPr>
      <t xml:space="preserve">
</t>
    </r>
    <r>
      <rPr>
        <sz val="11"/>
        <rFont val="ＭＳ ゴシック"/>
        <family val="3"/>
        <charset val="128"/>
      </rPr>
      <t>「⑥給水原価」</t>
    </r>
    <r>
      <rPr>
        <sz val="11"/>
        <color rgb="FFFF0000"/>
        <rFont val="ＭＳ ゴシック"/>
        <family val="3"/>
        <charset val="128"/>
      </rPr>
      <t xml:space="preserve">
　</t>
    </r>
    <r>
      <rPr>
        <sz val="11"/>
        <rFont val="ＭＳ ゴシック"/>
        <family val="3"/>
        <charset val="128"/>
      </rPr>
      <t>令和５年度は前年度と同様，電気料金の高騰の影響等により，上昇している。</t>
    </r>
    <r>
      <rPr>
        <sz val="11"/>
        <color rgb="FFFF0000"/>
        <rFont val="ＭＳ ゴシック"/>
        <family val="3"/>
        <charset val="128"/>
      </rPr>
      <t xml:space="preserve">
</t>
    </r>
    <r>
      <rPr>
        <sz val="11"/>
        <rFont val="ＭＳ ゴシック"/>
        <family val="3"/>
        <charset val="128"/>
      </rPr>
      <t xml:space="preserve">「⑦施設利用率」
　施設能力は一定だが，水需要の減により，近年は悪化（下降）傾向となっている。
「⑧有収率」
　令和５年度は前年度の長期の漏水が改善されたため上昇している。
</t>
    </r>
    <r>
      <rPr>
        <sz val="11"/>
        <color rgb="FFFF0000"/>
        <rFont val="ＭＳ ゴシック"/>
        <family val="3"/>
        <charset val="128"/>
      </rPr>
      <t xml:space="preserve">
</t>
    </r>
    <rPh sb="40" eb="44">
      <t>キュウスイシュウエキ</t>
    </rPh>
    <rPh sb="45" eb="47">
      <t>ゲントウ</t>
    </rPh>
    <rPh sb="48" eb="50">
      <t>ヨウイン</t>
    </rPh>
    <rPh sb="58" eb="60">
      <t>シタマワ</t>
    </rPh>
    <rPh sb="63" eb="65">
      <t>ケイエイ</t>
    </rPh>
    <rPh sb="65" eb="67">
      <t>ジョウキョウ</t>
    </rPh>
    <rPh sb="68" eb="70">
      <t>ジョジョ</t>
    </rPh>
    <rPh sb="71" eb="73">
      <t>アッカ</t>
    </rPh>
    <rPh sb="117" eb="119">
      <t>シキン</t>
    </rPh>
    <rPh sb="119" eb="120">
      <t>グ</t>
    </rPh>
    <rPh sb="122" eb="124">
      <t>リョウコウ</t>
    </rPh>
    <rPh sb="125" eb="127">
      <t>ジョウタイ</t>
    </rPh>
    <rPh sb="149" eb="151">
      <t>リョウキン</t>
    </rPh>
    <rPh sb="151" eb="154">
      <t>カイシュウリツ</t>
    </rPh>
    <rPh sb="157" eb="159">
      <t>レイワ</t>
    </rPh>
    <rPh sb="160" eb="162">
      <t>ネンド</t>
    </rPh>
    <rPh sb="163" eb="165">
      <t>レイワ</t>
    </rPh>
    <rPh sb="166" eb="168">
      <t>ネンド</t>
    </rPh>
    <rPh sb="169" eb="171">
      <t>ドウヨウ</t>
    </rPh>
    <rPh sb="172" eb="174">
      <t>シンガタ</t>
    </rPh>
    <rPh sb="181" eb="184">
      <t>カンセンショウ</t>
    </rPh>
    <rPh sb="191" eb="192">
      <t>ゲツ</t>
    </rPh>
    <rPh sb="192" eb="193">
      <t>ブン</t>
    </rPh>
    <rPh sb="194" eb="196">
      <t>キホン</t>
    </rPh>
    <rPh sb="196" eb="198">
      <t>リョウキン</t>
    </rPh>
    <rPh sb="199" eb="201">
      <t>メンジョ</t>
    </rPh>
    <rPh sb="202" eb="204">
      <t>ジッシ</t>
    </rPh>
    <rPh sb="209" eb="211">
      <t>キュウスイ</t>
    </rPh>
    <rPh sb="211" eb="213">
      <t>シュウエキ</t>
    </rPh>
    <rPh sb="214" eb="215">
      <t>オオ</t>
    </rPh>
    <rPh sb="217" eb="219">
      <t>ゲンショウ</t>
    </rPh>
    <rPh sb="225" eb="227">
      <t>メンジョ</t>
    </rPh>
    <rPh sb="227" eb="228">
      <t>ガク</t>
    </rPh>
    <rPh sb="229" eb="230">
      <t>スベ</t>
    </rPh>
    <rPh sb="231" eb="232">
      <t>クニ</t>
    </rPh>
    <rPh sb="233" eb="236">
      <t>コウフキン</t>
    </rPh>
    <rPh sb="237" eb="239">
      <t>ザイゲン</t>
    </rPh>
    <rPh sb="242" eb="244">
      <t>イッパン</t>
    </rPh>
    <rPh sb="244" eb="246">
      <t>カイケイ</t>
    </rPh>
    <rPh sb="249" eb="252">
      <t>ホジョキン</t>
    </rPh>
    <rPh sb="267" eb="269">
      <t>ジギョウ</t>
    </rPh>
    <rPh sb="269" eb="271">
      <t>ウンエイ</t>
    </rPh>
    <rPh sb="273" eb="275">
      <t>エイキョウ</t>
    </rPh>
    <rPh sb="284" eb="286">
      <t>キホン</t>
    </rPh>
    <rPh sb="286" eb="288">
      <t>リョウキン</t>
    </rPh>
    <rPh sb="289" eb="291">
      <t>メンジョ</t>
    </rPh>
    <rPh sb="292" eb="294">
      <t>エイキョウ</t>
    </rPh>
    <rPh sb="295" eb="296">
      <t>ノゾ</t>
    </rPh>
    <rPh sb="298" eb="301">
      <t>キギョウサイ</t>
    </rPh>
    <rPh sb="301" eb="303">
      <t>ザンダカ</t>
    </rPh>
    <rPh sb="303" eb="304">
      <t>タイ</t>
    </rPh>
    <rPh sb="304" eb="306">
      <t>キュウスイ</t>
    </rPh>
    <rPh sb="306" eb="308">
      <t>シュウエキ</t>
    </rPh>
    <rPh sb="308" eb="310">
      <t>ヒリツ</t>
    </rPh>
    <rPh sb="319" eb="321">
      <t>リョウキン</t>
    </rPh>
    <rPh sb="321" eb="324">
      <t>カイシュウリツ</t>
    </rPh>
    <rPh sb="345" eb="347">
      <t>レイワ</t>
    </rPh>
    <rPh sb="348" eb="350">
      <t>ネンド</t>
    </rPh>
    <rPh sb="351" eb="354">
      <t>ゼンネンド</t>
    </rPh>
    <rPh sb="355" eb="357">
      <t>ドウヨウ</t>
    </rPh>
    <rPh sb="358" eb="360">
      <t>デンキ</t>
    </rPh>
    <rPh sb="360" eb="362">
      <t>リョウキン</t>
    </rPh>
    <rPh sb="363" eb="365">
      <t>コウトウ</t>
    </rPh>
    <rPh sb="366" eb="368">
      <t>エイキョウ</t>
    </rPh>
    <rPh sb="368" eb="369">
      <t>トウ</t>
    </rPh>
    <rPh sb="373" eb="375">
      <t>ジョウショウ</t>
    </rPh>
    <rPh sb="413" eb="415">
      <t>アッカ</t>
    </rPh>
    <rPh sb="416" eb="418">
      <t>カコウ</t>
    </rPh>
    <rPh sb="431" eb="434">
      <t>ユウシュウリツ</t>
    </rPh>
    <rPh sb="437" eb="439">
      <t>レイワ</t>
    </rPh>
    <rPh sb="440" eb="442">
      <t>ネンド</t>
    </rPh>
    <rPh sb="443" eb="446">
      <t>ゼンネンド</t>
    </rPh>
    <rPh sb="447" eb="449">
      <t>チョウキ</t>
    </rPh>
    <rPh sb="450" eb="452">
      <t>ロウスイ</t>
    </rPh>
    <rPh sb="453" eb="455">
      <t>カイゼン</t>
    </rPh>
    <rPh sb="460" eb="462">
      <t>ジョウショウ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</si>
</sst>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rgb="FFFF000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16" fillId="0" borderId="9" xfId="0" applyFont="1" applyBorder="1" applyAlignment="1" applyProtection="1">
      <alignment horizontal="left" vertical="top" wrapText="1"/>
      <protection locked="0"/>
    </xf>
    <xf numFmtId="0" fontId="16" fillId="0" borderId="0" xfId="0" applyFont="1" applyBorder="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6" fillId="0" borderId="11"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データ!$ED$6:$EH$6</c:f>
              <c:numCache>
                <c:formatCode>#,##0.00;"△"#,##0.00;"-"</c:formatCode>
                <c:ptCount val="5"/>
                <c:pt idx="0">
                  <c:v>0.71</c:v>
                </c:pt>
                <c:pt idx="1">
                  <c:v>0.84</c:v>
                </c:pt>
                <c:pt idx="2">
                  <c:v>0.74</c:v>
                </c:pt>
                <c:pt idx="3">
                  <c:v>0.75</c:v>
                </c:pt>
                <c:pt idx="4">
                  <c:v>0.8</c:v>
                </c:pt>
              </c:numCache>
            </c:numRef>
          </c:val>
          <c:extLst>
            <c:ext xmlns:c16="http://schemas.microsoft.com/office/drawing/2014/chart" uri="{C3380CC4-5D6E-409C-BE32-E72D297353CC}">
              <c16:uniqueId val="{00000000-F1A9-4927-9A1C-99D1F5A02470}"/>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0.72</c:v>
                </c:pt>
                <c:pt idx="1">
                  <c:v>0.69</c:v>
                </c:pt>
                <c:pt idx="2">
                  <c:v>0.69</c:v>
                </c:pt>
                <c:pt idx="3">
                  <c:v>0.67</c:v>
                </c:pt>
                <c:pt idx="4">
                  <c:v>0.61</c:v>
                </c:pt>
              </c:numCache>
            </c:numRef>
          </c:val>
          <c:smooth val="0"/>
          <c:extLst>
            <c:ext xmlns:c16="http://schemas.microsoft.com/office/drawing/2014/chart" uri="{C3380CC4-5D6E-409C-BE32-E72D297353CC}">
              <c16:uniqueId val="{00000001-F1A9-4927-9A1C-99D1F5A02470}"/>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データ!$CL$6:$CP$6</c:f>
              <c:numCache>
                <c:formatCode>#,##0.00;"△"#,##0.00;"-"</c:formatCode>
                <c:ptCount val="5"/>
                <c:pt idx="0">
                  <c:v>55.56</c:v>
                </c:pt>
                <c:pt idx="1">
                  <c:v>55.41</c:v>
                </c:pt>
                <c:pt idx="2">
                  <c:v>53.94</c:v>
                </c:pt>
                <c:pt idx="3">
                  <c:v>53.25</c:v>
                </c:pt>
                <c:pt idx="4">
                  <c:v>52.15</c:v>
                </c:pt>
              </c:numCache>
            </c:numRef>
          </c:val>
          <c:extLst>
            <c:ext xmlns:c16="http://schemas.microsoft.com/office/drawing/2014/chart" uri="{C3380CC4-5D6E-409C-BE32-E72D297353CC}">
              <c16:uniqueId val="{00000000-3230-4462-B279-0D48C7BAA23E}"/>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61.71</c:v>
                </c:pt>
                <c:pt idx="1">
                  <c:v>63.12</c:v>
                </c:pt>
                <c:pt idx="2">
                  <c:v>62.57</c:v>
                </c:pt>
                <c:pt idx="3">
                  <c:v>61.56</c:v>
                </c:pt>
                <c:pt idx="4">
                  <c:v>60.84</c:v>
                </c:pt>
              </c:numCache>
            </c:numRef>
          </c:val>
          <c:smooth val="0"/>
          <c:extLst>
            <c:ext xmlns:c16="http://schemas.microsoft.com/office/drawing/2014/chart" uri="{C3380CC4-5D6E-409C-BE32-E72D297353CC}">
              <c16:uniqueId val="{00000001-3230-4462-B279-0D48C7BAA23E}"/>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データ!$CW$6:$DA$6</c:f>
              <c:numCache>
                <c:formatCode>#,##0.00;"△"#,##0.00;"-"</c:formatCode>
                <c:ptCount val="5"/>
                <c:pt idx="0">
                  <c:v>91.24</c:v>
                </c:pt>
                <c:pt idx="1">
                  <c:v>91.96</c:v>
                </c:pt>
                <c:pt idx="2">
                  <c:v>92.24</c:v>
                </c:pt>
                <c:pt idx="3">
                  <c:v>90.16</c:v>
                </c:pt>
                <c:pt idx="4">
                  <c:v>90.87</c:v>
                </c:pt>
              </c:numCache>
            </c:numRef>
          </c:val>
          <c:extLst>
            <c:ext xmlns:c16="http://schemas.microsoft.com/office/drawing/2014/chart" uri="{C3380CC4-5D6E-409C-BE32-E72D297353CC}">
              <c16:uniqueId val="{00000000-2A12-4A78-B816-8AED6B5D2D53}"/>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90.03</c:v>
                </c:pt>
                <c:pt idx="1">
                  <c:v>90.09</c:v>
                </c:pt>
                <c:pt idx="2">
                  <c:v>90.21</c:v>
                </c:pt>
                <c:pt idx="3">
                  <c:v>90.11</c:v>
                </c:pt>
                <c:pt idx="4">
                  <c:v>89.73</c:v>
                </c:pt>
              </c:numCache>
            </c:numRef>
          </c:val>
          <c:smooth val="0"/>
          <c:extLst>
            <c:ext xmlns:c16="http://schemas.microsoft.com/office/drawing/2014/chart" uri="{C3380CC4-5D6E-409C-BE32-E72D297353CC}">
              <c16:uniqueId val="{00000001-2A12-4A78-B816-8AED6B5D2D53}"/>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データ!$X$6:$AB$6</c:f>
              <c:numCache>
                <c:formatCode>#,##0.00;"△"#,##0.00;"-"</c:formatCode>
                <c:ptCount val="5"/>
                <c:pt idx="0">
                  <c:v>101.11</c:v>
                </c:pt>
                <c:pt idx="1">
                  <c:v>109.24</c:v>
                </c:pt>
                <c:pt idx="2">
                  <c:v>107.49</c:v>
                </c:pt>
                <c:pt idx="3">
                  <c:v>102.11</c:v>
                </c:pt>
                <c:pt idx="4">
                  <c:v>99.72</c:v>
                </c:pt>
              </c:numCache>
            </c:numRef>
          </c:val>
          <c:extLst>
            <c:ext xmlns:c16="http://schemas.microsoft.com/office/drawing/2014/chart" uri="{C3380CC4-5D6E-409C-BE32-E72D297353CC}">
              <c16:uniqueId val="{00000000-EE43-4921-9D6C-A21C8D6C632D}"/>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113.35</c:v>
                </c:pt>
                <c:pt idx="1">
                  <c:v>112.36</c:v>
                </c:pt>
                <c:pt idx="2">
                  <c:v>112.26</c:v>
                </c:pt>
                <c:pt idx="3">
                  <c:v>110.04</c:v>
                </c:pt>
                <c:pt idx="4">
                  <c:v>109.67</c:v>
                </c:pt>
              </c:numCache>
            </c:numRef>
          </c:val>
          <c:smooth val="0"/>
          <c:extLst>
            <c:ext xmlns:c16="http://schemas.microsoft.com/office/drawing/2014/chart" uri="{C3380CC4-5D6E-409C-BE32-E72D297353CC}">
              <c16:uniqueId val="{00000001-EE43-4921-9D6C-A21C8D6C632D}"/>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データ!$DH$6:$DL$6</c:f>
              <c:numCache>
                <c:formatCode>#,##0.00;"△"#,##0.00;"-"</c:formatCode>
                <c:ptCount val="5"/>
                <c:pt idx="0">
                  <c:v>48.73</c:v>
                </c:pt>
                <c:pt idx="1">
                  <c:v>49.55</c:v>
                </c:pt>
                <c:pt idx="2">
                  <c:v>50.83</c:v>
                </c:pt>
                <c:pt idx="3">
                  <c:v>51.91</c:v>
                </c:pt>
                <c:pt idx="4">
                  <c:v>52.31</c:v>
                </c:pt>
              </c:numCache>
            </c:numRef>
          </c:val>
          <c:extLst>
            <c:ext xmlns:c16="http://schemas.microsoft.com/office/drawing/2014/chart" uri="{C3380CC4-5D6E-409C-BE32-E72D297353CC}">
              <c16:uniqueId val="{00000000-768C-4E36-98FA-A9272CCBD807}"/>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49.6</c:v>
                </c:pt>
                <c:pt idx="1">
                  <c:v>50.31</c:v>
                </c:pt>
                <c:pt idx="2">
                  <c:v>50.74</c:v>
                </c:pt>
                <c:pt idx="3">
                  <c:v>51.49</c:v>
                </c:pt>
                <c:pt idx="4">
                  <c:v>51.94</c:v>
                </c:pt>
              </c:numCache>
            </c:numRef>
          </c:val>
          <c:smooth val="0"/>
          <c:extLst>
            <c:ext xmlns:c16="http://schemas.microsoft.com/office/drawing/2014/chart" uri="{C3380CC4-5D6E-409C-BE32-E72D297353CC}">
              <c16:uniqueId val="{00000001-768C-4E36-98FA-A9272CCBD807}"/>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データ!$DS$6:$DW$6</c:f>
              <c:numCache>
                <c:formatCode>#,##0.00;"△"#,##0.00;"-"</c:formatCode>
                <c:ptCount val="5"/>
                <c:pt idx="0">
                  <c:v>3.55</c:v>
                </c:pt>
                <c:pt idx="1">
                  <c:v>3.54</c:v>
                </c:pt>
                <c:pt idx="2">
                  <c:v>32.450000000000003</c:v>
                </c:pt>
                <c:pt idx="3">
                  <c:v>33.270000000000003</c:v>
                </c:pt>
                <c:pt idx="4">
                  <c:v>33.86</c:v>
                </c:pt>
              </c:numCache>
            </c:numRef>
          </c:val>
          <c:extLst>
            <c:ext xmlns:c16="http://schemas.microsoft.com/office/drawing/2014/chart" uri="{C3380CC4-5D6E-409C-BE32-E72D297353CC}">
              <c16:uniqueId val="{00000000-C778-4AA7-A841-EBE0FB0893C5}"/>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20.49</c:v>
                </c:pt>
                <c:pt idx="1">
                  <c:v>21.34</c:v>
                </c:pt>
                <c:pt idx="2">
                  <c:v>23.27</c:v>
                </c:pt>
                <c:pt idx="3">
                  <c:v>25.18</c:v>
                </c:pt>
                <c:pt idx="4">
                  <c:v>26.52</c:v>
                </c:pt>
              </c:numCache>
            </c:numRef>
          </c:val>
          <c:smooth val="0"/>
          <c:extLst>
            <c:ext xmlns:c16="http://schemas.microsoft.com/office/drawing/2014/chart" uri="{C3380CC4-5D6E-409C-BE32-E72D297353CC}">
              <c16:uniqueId val="{00000001-C778-4AA7-A841-EBE0FB0893C5}"/>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3A1-4B73-B3DA-B2157F5C0990}"/>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0.51</c:v>
                </c:pt>
                <c:pt idx="1">
                  <c:v>0.28999999999999998</c:v>
                </c:pt>
                <c:pt idx="2">
                  <c:v>0.25</c:v>
                </c:pt>
                <c:pt idx="3">
                  <c:v>0.13</c:v>
                </c:pt>
                <c:pt idx="4" formatCode="#,##0.00;&quot;△&quot;#,##0.00">
                  <c:v>0</c:v>
                </c:pt>
              </c:numCache>
            </c:numRef>
          </c:val>
          <c:smooth val="0"/>
          <c:extLst>
            <c:ext xmlns:c16="http://schemas.microsoft.com/office/drawing/2014/chart" uri="{C3380CC4-5D6E-409C-BE32-E72D297353CC}">
              <c16:uniqueId val="{00000001-D3A1-4B73-B3DA-B2157F5C0990}"/>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データ!$AT$6:$AX$6</c:f>
              <c:numCache>
                <c:formatCode>#,##0.00;"△"#,##0.00;"-"</c:formatCode>
                <c:ptCount val="5"/>
                <c:pt idx="0">
                  <c:v>132.55000000000001</c:v>
                </c:pt>
                <c:pt idx="1">
                  <c:v>152.84</c:v>
                </c:pt>
                <c:pt idx="2">
                  <c:v>146.18</c:v>
                </c:pt>
                <c:pt idx="3">
                  <c:v>142.19999999999999</c:v>
                </c:pt>
                <c:pt idx="4">
                  <c:v>133.18</c:v>
                </c:pt>
              </c:numCache>
            </c:numRef>
          </c:val>
          <c:extLst>
            <c:ext xmlns:c16="http://schemas.microsoft.com/office/drawing/2014/chart" uri="{C3380CC4-5D6E-409C-BE32-E72D297353CC}">
              <c16:uniqueId val="{00000000-64D2-48AF-8FCD-B31936FDC3CD}"/>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309.10000000000002</c:v>
                </c:pt>
                <c:pt idx="1">
                  <c:v>306.08</c:v>
                </c:pt>
                <c:pt idx="2">
                  <c:v>306.14999999999998</c:v>
                </c:pt>
                <c:pt idx="3">
                  <c:v>297.54000000000002</c:v>
                </c:pt>
                <c:pt idx="4">
                  <c:v>289.44</c:v>
                </c:pt>
              </c:numCache>
            </c:numRef>
          </c:val>
          <c:smooth val="0"/>
          <c:extLst>
            <c:ext xmlns:c16="http://schemas.microsoft.com/office/drawing/2014/chart" uri="{C3380CC4-5D6E-409C-BE32-E72D297353CC}">
              <c16:uniqueId val="{00000001-64D2-48AF-8FCD-B31936FDC3CD}"/>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データ!$BE$6:$BI$6</c:f>
              <c:numCache>
                <c:formatCode>#,##0.00;"△"#,##0.00;"-"</c:formatCode>
                <c:ptCount val="5"/>
                <c:pt idx="0">
                  <c:v>390.97</c:v>
                </c:pt>
                <c:pt idx="1">
                  <c:v>361.8</c:v>
                </c:pt>
                <c:pt idx="2">
                  <c:v>347.84</c:v>
                </c:pt>
                <c:pt idx="3">
                  <c:v>426.96</c:v>
                </c:pt>
                <c:pt idx="4">
                  <c:v>431.77</c:v>
                </c:pt>
              </c:numCache>
            </c:numRef>
          </c:val>
          <c:extLst>
            <c:ext xmlns:c16="http://schemas.microsoft.com/office/drawing/2014/chart" uri="{C3380CC4-5D6E-409C-BE32-E72D297353CC}">
              <c16:uniqueId val="{00000000-431B-4217-99DD-8B0054803C0F}"/>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290.42</c:v>
                </c:pt>
                <c:pt idx="1">
                  <c:v>294.66000000000003</c:v>
                </c:pt>
                <c:pt idx="2">
                  <c:v>285.27</c:v>
                </c:pt>
                <c:pt idx="3">
                  <c:v>294.73</c:v>
                </c:pt>
                <c:pt idx="4">
                  <c:v>301.23</c:v>
                </c:pt>
              </c:numCache>
            </c:numRef>
          </c:val>
          <c:smooth val="0"/>
          <c:extLst>
            <c:ext xmlns:c16="http://schemas.microsoft.com/office/drawing/2014/chart" uri="{C3380CC4-5D6E-409C-BE32-E72D297353CC}">
              <c16:uniqueId val="{00000001-431B-4217-99DD-8B0054803C0F}"/>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データ!$BP$6:$BT$6</c:f>
              <c:numCache>
                <c:formatCode>#,##0.00;"△"#,##0.00;"-"</c:formatCode>
                <c:ptCount val="5"/>
                <c:pt idx="0">
                  <c:v>97.65</c:v>
                </c:pt>
                <c:pt idx="1">
                  <c:v>107.08</c:v>
                </c:pt>
                <c:pt idx="2">
                  <c:v>105.12</c:v>
                </c:pt>
                <c:pt idx="3">
                  <c:v>80.540000000000006</c:v>
                </c:pt>
                <c:pt idx="4">
                  <c:v>79</c:v>
                </c:pt>
              </c:numCache>
            </c:numRef>
          </c:val>
          <c:extLst>
            <c:ext xmlns:c16="http://schemas.microsoft.com/office/drawing/2014/chart" uri="{C3380CC4-5D6E-409C-BE32-E72D297353CC}">
              <c16:uniqueId val="{00000000-DAF3-47EA-BD5E-F1CE3E43D05D}"/>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106.11</c:v>
                </c:pt>
                <c:pt idx="1">
                  <c:v>103.75</c:v>
                </c:pt>
                <c:pt idx="2">
                  <c:v>105.3</c:v>
                </c:pt>
                <c:pt idx="3">
                  <c:v>99.41</c:v>
                </c:pt>
                <c:pt idx="4">
                  <c:v>101.11</c:v>
                </c:pt>
              </c:numCache>
            </c:numRef>
          </c:val>
          <c:smooth val="0"/>
          <c:extLst>
            <c:ext xmlns:c16="http://schemas.microsoft.com/office/drawing/2014/chart" uri="{C3380CC4-5D6E-409C-BE32-E72D297353CC}">
              <c16:uniqueId val="{00000001-DAF3-47EA-BD5E-F1CE3E43D05D}"/>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データ!$CA$6:$CE$6</c:f>
              <c:numCache>
                <c:formatCode>#,##0.00;"△"#,##0.00;"-"</c:formatCode>
                <c:ptCount val="5"/>
                <c:pt idx="0">
                  <c:v>221.11</c:v>
                </c:pt>
                <c:pt idx="1">
                  <c:v>216.25</c:v>
                </c:pt>
                <c:pt idx="2">
                  <c:v>224.08</c:v>
                </c:pt>
                <c:pt idx="3">
                  <c:v>243.04</c:v>
                </c:pt>
                <c:pt idx="4">
                  <c:v>250.04</c:v>
                </c:pt>
              </c:numCache>
            </c:numRef>
          </c:val>
          <c:extLst>
            <c:ext xmlns:c16="http://schemas.microsoft.com/office/drawing/2014/chart" uri="{C3380CC4-5D6E-409C-BE32-E72D297353CC}">
              <c16:uniqueId val="{00000000-33F8-4087-97C9-496156F0284F}"/>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161.03</c:v>
                </c:pt>
                <c:pt idx="1">
                  <c:v>159.93</c:v>
                </c:pt>
                <c:pt idx="2">
                  <c:v>162.77000000000001</c:v>
                </c:pt>
                <c:pt idx="3">
                  <c:v>170.87</c:v>
                </c:pt>
                <c:pt idx="4">
                  <c:v>171.09</c:v>
                </c:pt>
              </c:numCache>
            </c:numRef>
          </c:val>
          <c:smooth val="0"/>
          <c:extLst>
            <c:ext xmlns:c16="http://schemas.microsoft.com/office/drawing/2014/chart" uri="{C3380CC4-5D6E-409C-BE32-E72D297353CC}">
              <c16:uniqueId val="{00000001-33F8-4087-97C9-496156F0284F}"/>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【108.24】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【89.42】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【59.81】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【177.56】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【52.02】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【25.37】</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Z16" zoomScale="85" zoomScaleNormal="85" workbookViewId="0">
      <selection activeCell="CF32" sqref="CF3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6" t="s">
        <v>0</v>
      </c>
      <c r="C2" s="76"/>
      <c r="D2" s="76"/>
      <c r="E2" s="76"/>
      <c r="F2" s="76"/>
      <c r="G2" s="76"/>
      <c r="H2" s="76"/>
      <c r="I2" s="76"/>
      <c r="J2" s="76"/>
      <c r="K2" s="76"/>
      <c r="L2" s="76"/>
      <c r="M2" s="76"/>
      <c r="N2" s="76"/>
      <c r="O2" s="76"/>
      <c r="P2" s="76"/>
      <c r="Q2" s="76"/>
      <c r="R2" s="76"/>
      <c r="S2" s="76"/>
      <c r="T2" s="76"/>
      <c r="U2" s="76"/>
      <c r="V2" s="76"/>
      <c r="W2" s="76"/>
      <c r="X2" s="76"/>
      <c r="Y2" s="76"/>
      <c r="Z2" s="76"/>
      <c r="AA2" s="76"/>
      <c r="AB2" s="76"/>
      <c r="AC2" s="76"/>
      <c r="AD2" s="76"/>
      <c r="AE2" s="76"/>
      <c r="AF2" s="76"/>
      <c r="AG2" s="76"/>
      <c r="AH2" s="76"/>
      <c r="AI2" s="76"/>
      <c r="AJ2" s="76"/>
      <c r="AK2" s="76"/>
      <c r="AL2" s="76"/>
      <c r="AM2" s="76"/>
      <c r="AN2" s="76"/>
      <c r="AO2" s="76"/>
      <c r="AP2" s="76"/>
      <c r="AQ2" s="76"/>
      <c r="AR2" s="76"/>
      <c r="AS2" s="76"/>
      <c r="AT2" s="76"/>
      <c r="AU2" s="76"/>
      <c r="AV2" s="76"/>
      <c r="AW2" s="76"/>
      <c r="AX2" s="76"/>
      <c r="AY2" s="76"/>
      <c r="AZ2" s="76"/>
      <c r="BA2" s="76"/>
      <c r="BB2" s="76"/>
      <c r="BC2" s="76"/>
      <c r="BD2" s="76"/>
      <c r="BE2" s="76"/>
      <c r="BF2" s="76"/>
      <c r="BG2" s="76"/>
      <c r="BH2" s="76"/>
      <c r="BI2" s="76"/>
      <c r="BJ2" s="76"/>
      <c r="BK2" s="76"/>
      <c r="BL2" s="76"/>
      <c r="BM2" s="76"/>
      <c r="BN2" s="76"/>
      <c r="BO2" s="76"/>
      <c r="BP2" s="76"/>
      <c r="BQ2" s="76"/>
      <c r="BR2" s="76"/>
      <c r="BS2" s="76"/>
      <c r="BT2" s="76"/>
      <c r="BU2" s="76"/>
      <c r="BV2" s="76"/>
      <c r="BW2" s="76"/>
      <c r="BX2" s="76"/>
      <c r="BY2" s="76"/>
      <c r="BZ2" s="76"/>
    </row>
    <row r="3" spans="1:78" ht="9.75" customHeight="1" x14ac:dyDescent="0.15">
      <c r="A3" s="2"/>
      <c r="B3" s="76"/>
      <c r="C3" s="76"/>
      <c r="D3" s="76"/>
      <c r="E3" s="76"/>
      <c r="F3" s="76"/>
      <c r="G3" s="76"/>
      <c r="H3" s="76"/>
      <c r="I3" s="76"/>
      <c r="J3" s="76"/>
      <c r="K3" s="76"/>
      <c r="L3" s="76"/>
      <c r="M3" s="76"/>
      <c r="N3" s="76"/>
      <c r="O3" s="76"/>
      <c r="P3" s="76"/>
      <c r="Q3" s="76"/>
      <c r="R3" s="76"/>
      <c r="S3" s="76"/>
      <c r="T3" s="76"/>
      <c r="U3" s="76"/>
      <c r="V3" s="76"/>
      <c r="W3" s="76"/>
      <c r="X3" s="76"/>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row>
    <row r="4" spans="1:78" ht="9.75" customHeight="1" x14ac:dyDescent="0.15">
      <c r="A4" s="2"/>
      <c r="B4" s="76"/>
      <c r="C4" s="76"/>
      <c r="D4" s="76"/>
      <c r="E4" s="76"/>
      <c r="F4" s="76"/>
      <c r="G4" s="76"/>
      <c r="H4" s="76"/>
      <c r="I4" s="76"/>
      <c r="J4" s="76"/>
      <c r="K4" s="76"/>
      <c r="L4" s="76"/>
      <c r="M4" s="76"/>
      <c r="N4" s="76"/>
      <c r="O4" s="76"/>
      <c r="P4" s="76"/>
      <c r="Q4" s="76"/>
      <c r="R4" s="76"/>
      <c r="S4" s="76"/>
      <c r="T4" s="76"/>
      <c r="U4" s="76"/>
      <c r="V4" s="76"/>
      <c r="W4" s="76"/>
      <c r="X4" s="76"/>
      <c r="Y4" s="76"/>
      <c r="Z4" s="76"/>
      <c r="AA4" s="76"/>
      <c r="AB4" s="76"/>
      <c r="AC4" s="76"/>
      <c r="AD4" s="76"/>
      <c r="AE4" s="76"/>
      <c r="AF4" s="76"/>
      <c r="AG4" s="76"/>
      <c r="AH4" s="76"/>
      <c r="AI4" s="76"/>
      <c r="AJ4" s="76"/>
      <c r="AK4" s="76"/>
      <c r="AL4" s="76"/>
      <c r="AM4" s="76"/>
      <c r="AN4" s="76"/>
      <c r="AO4" s="76"/>
      <c r="AP4" s="76"/>
      <c r="AQ4" s="76"/>
      <c r="AR4" s="76"/>
      <c r="AS4" s="76"/>
      <c r="AT4" s="76"/>
      <c r="AU4" s="76"/>
      <c r="AV4" s="76"/>
      <c r="AW4" s="76"/>
      <c r="AX4" s="76"/>
      <c r="AY4" s="76"/>
      <c r="AZ4" s="76"/>
      <c r="BA4" s="76"/>
      <c r="BB4" s="76"/>
      <c r="BC4" s="76"/>
      <c r="BD4" s="76"/>
      <c r="BE4" s="76"/>
      <c r="BF4" s="76"/>
      <c r="BG4" s="76"/>
      <c r="BH4" s="76"/>
      <c r="BI4" s="76"/>
      <c r="BJ4" s="76"/>
      <c r="BK4" s="76"/>
      <c r="BL4" s="76"/>
      <c r="BM4" s="76"/>
      <c r="BN4" s="76"/>
      <c r="BO4" s="76"/>
      <c r="BP4" s="76"/>
      <c r="BQ4" s="76"/>
      <c r="BR4" s="76"/>
      <c r="BS4" s="76"/>
      <c r="BT4" s="76"/>
      <c r="BU4" s="76"/>
      <c r="BV4" s="76"/>
      <c r="BW4" s="76"/>
      <c r="BX4" s="76"/>
      <c r="BY4" s="76"/>
      <c r="BZ4" s="7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7" t="str">
        <f>データ!H6</f>
        <v>広島県　呉市</v>
      </c>
      <c r="C6" s="77"/>
      <c r="D6" s="77"/>
      <c r="E6" s="77"/>
      <c r="F6" s="77"/>
      <c r="G6" s="77"/>
      <c r="H6" s="77"/>
      <c r="I6" s="77"/>
      <c r="J6" s="77"/>
      <c r="K6" s="77"/>
      <c r="L6" s="77"/>
      <c r="M6" s="77"/>
      <c r="N6" s="77"/>
      <c r="O6" s="77"/>
      <c r="P6" s="77"/>
      <c r="Q6" s="77"/>
      <c r="R6" s="77"/>
      <c r="S6" s="77"/>
      <c r="T6" s="77"/>
      <c r="U6" s="77"/>
      <c r="V6" s="77"/>
      <c r="W6" s="77"/>
      <c r="X6" s="77"/>
      <c r="Y6" s="77"/>
      <c r="Z6" s="77"/>
      <c r="AA6" s="77"/>
      <c r="AB6" s="77"/>
      <c r="AC6" s="77"/>
      <c r="AD6" s="78"/>
      <c r="AE6" s="78"/>
      <c r="AF6" s="78"/>
      <c r="AG6" s="78"/>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6"/>
      <c r="D7" s="46"/>
      <c r="E7" s="46"/>
      <c r="F7" s="46"/>
      <c r="G7" s="46"/>
      <c r="H7" s="46"/>
      <c r="I7" s="45" t="s">
        <v>2</v>
      </c>
      <c r="J7" s="46"/>
      <c r="K7" s="46"/>
      <c r="L7" s="46"/>
      <c r="M7" s="46"/>
      <c r="N7" s="46"/>
      <c r="O7" s="67"/>
      <c r="P7" s="47" t="s">
        <v>3</v>
      </c>
      <c r="Q7" s="47"/>
      <c r="R7" s="47"/>
      <c r="S7" s="47"/>
      <c r="T7" s="47"/>
      <c r="U7" s="47"/>
      <c r="V7" s="47"/>
      <c r="W7" s="47" t="s">
        <v>4</v>
      </c>
      <c r="X7" s="47"/>
      <c r="Y7" s="47"/>
      <c r="Z7" s="47"/>
      <c r="AA7" s="47"/>
      <c r="AB7" s="47"/>
      <c r="AC7" s="47"/>
      <c r="AD7" s="47" t="s">
        <v>5</v>
      </c>
      <c r="AE7" s="47"/>
      <c r="AF7" s="47"/>
      <c r="AG7" s="47"/>
      <c r="AH7" s="47"/>
      <c r="AI7" s="47"/>
      <c r="AJ7" s="47"/>
      <c r="AK7" s="2"/>
      <c r="AL7" s="47" t="s">
        <v>6</v>
      </c>
      <c r="AM7" s="47"/>
      <c r="AN7" s="47"/>
      <c r="AO7" s="47"/>
      <c r="AP7" s="47"/>
      <c r="AQ7" s="47"/>
      <c r="AR7" s="47"/>
      <c r="AS7" s="47"/>
      <c r="AT7" s="45" t="s">
        <v>7</v>
      </c>
      <c r="AU7" s="46"/>
      <c r="AV7" s="46"/>
      <c r="AW7" s="46"/>
      <c r="AX7" s="46"/>
      <c r="AY7" s="46"/>
      <c r="AZ7" s="46"/>
      <c r="BA7" s="46"/>
      <c r="BB7" s="47" t="s">
        <v>8</v>
      </c>
      <c r="BC7" s="47"/>
      <c r="BD7" s="47"/>
      <c r="BE7" s="47"/>
      <c r="BF7" s="47"/>
      <c r="BG7" s="47"/>
      <c r="BH7" s="47"/>
      <c r="BI7" s="47"/>
      <c r="BJ7" s="3"/>
      <c r="BK7" s="3"/>
      <c r="BL7" s="79" t="s">
        <v>9</v>
      </c>
      <c r="BM7" s="80"/>
      <c r="BN7" s="80"/>
      <c r="BO7" s="80"/>
      <c r="BP7" s="80"/>
      <c r="BQ7" s="80"/>
      <c r="BR7" s="80"/>
      <c r="BS7" s="80"/>
      <c r="BT7" s="80"/>
      <c r="BU7" s="80"/>
      <c r="BV7" s="80"/>
      <c r="BW7" s="80"/>
      <c r="BX7" s="80"/>
      <c r="BY7" s="81"/>
    </row>
    <row r="8" spans="1:78" ht="18.75" customHeight="1" x14ac:dyDescent="0.15">
      <c r="A8" s="2"/>
      <c r="B8" s="72" t="str">
        <f>データ!$I$6</f>
        <v>法適用</v>
      </c>
      <c r="C8" s="73"/>
      <c r="D8" s="73"/>
      <c r="E8" s="73"/>
      <c r="F8" s="73"/>
      <c r="G8" s="73"/>
      <c r="H8" s="73"/>
      <c r="I8" s="72" t="str">
        <f>データ!$J$6</f>
        <v>水道事業</v>
      </c>
      <c r="J8" s="73"/>
      <c r="K8" s="73"/>
      <c r="L8" s="73"/>
      <c r="M8" s="73"/>
      <c r="N8" s="73"/>
      <c r="O8" s="74"/>
      <c r="P8" s="75" t="str">
        <f>データ!$K$6</f>
        <v>末端給水事業</v>
      </c>
      <c r="Q8" s="75"/>
      <c r="R8" s="75"/>
      <c r="S8" s="75"/>
      <c r="T8" s="75"/>
      <c r="U8" s="75"/>
      <c r="V8" s="75"/>
      <c r="W8" s="75" t="str">
        <f>データ!$L$6</f>
        <v>A2</v>
      </c>
      <c r="X8" s="75"/>
      <c r="Y8" s="75"/>
      <c r="Z8" s="75"/>
      <c r="AA8" s="75"/>
      <c r="AB8" s="75"/>
      <c r="AC8" s="75"/>
      <c r="AD8" s="75" t="str">
        <f>データ!$M$6</f>
        <v>自治体職員</v>
      </c>
      <c r="AE8" s="75"/>
      <c r="AF8" s="75"/>
      <c r="AG8" s="75"/>
      <c r="AH8" s="75"/>
      <c r="AI8" s="75"/>
      <c r="AJ8" s="75"/>
      <c r="AK8" s="2"/>
      <c r="AL8" s="66">
        <f>データ!$R$6</f>
        <v>205349</v>
      </c>
      <c r="AM8" s="66"/>
      <c r="AN8" s="66"/>
      <c r="AO8" s="66"/>
      <c r="AP8" s="66"/>
      <c r="AQ8" s="66"/>
      <c r="AR8" s="66"/>
      <c r="AS8" s="66"/>
      <c r="AT8" s="36">
        <f>データ!$S$6</f>
        <v>352.83</v>
      </c>
      <c r="AU8" s="37"/>
      <c r="AV8" s="37"/>
      <c r="AW8" s="37"/>
      <c r="AX8" s="37"/>
      <c r="AY8" s="37"/>
      <c r="AZ8" s="37"/>
      <c r="BA8" s="37"/>
      <c r="BB8" s="55">
        <f>データ!$T$6</f>
        <v>582.01</v>
      </c>
      <c r="BC8" s="55"/>
      <c r="BD8" s="55"/>
      <c r="BE8" s="55"/>
      <c r="BF8" s="55"/>
      <c r="BG8" s="55"/>
      <c r="BH8" s="55"/>
      <c r="BI8" s="55"/>
      <c r="BJ8" s="3"/>
      <c r="BK8" s="3"/>
      <c r="BL8" s="68" t="s">
        <v>10</v>
      </c>
      <c r="BM8" s="69"/>
      <c r="BN8" s="70" t="s">
        <v>11</v>
      </c>
      <c r="BO8" s="70"/>
      <c r="BP8" s="70"/>
      <c r="BQ8" s="70"/>
      <c r="BR8" s="70"/>
      <c r="BS8" s="70"/>
      <c r="BT8" s="70"/>
      <c r="BU8" s="70"/>
      <c r="BV8" s="70"/>
      <c r="BW8" s="70"/>
      <c r="BX8" s="70"/>
      <c r="BY8" s="71"/>
    </row>
    <row r="9" spans="1:78" ht="18.75" customHeight="1" x14ac:dyDescent="0.15">
      <c r="A9" s="2"/>
      <c r="B9" s="45" t="s">
        <v>12</v>
      </c>
      <c r="C9" s="46"/>
      <c r="D9" s="46"/>
      <c r="E9" s="46"/>
      <c r="F9" s="46"/>
      <c r="G9" s="46"/>
      <c r="H9" s="46"/>
      <c r="I9" s="45" t="s">
        <v>13</v>
      </c>
      <c r="J9" s="46"/>
      <c r="K9" s="46"/>
      <c r="L9" s="46"/>
      <c r="M9" s="46"/>
      <c r="N9" s="46"/>
      <c r="O9" s="67"/>
      <c r="P9" s="47" t="s">
        <v>14</v>
      </c>
      <c r="Q9" s="47"/>
      <c r="R9" s="47"/>
      <c r="S9" s="47"/>
      <c r="T9" s="47"/>
      <c r="U9" s="47"/>
      <c r="V9" s="47"/>
      <c r="W9" s="47" t="s">
        <v>15</v>
      </c>
      <c r="X9" s="47"/>
      <c r="Y9" s="47"/>
      <c r="Z9" s="47"/>
      <c r="AA9" s="47"/>
      <c r="AB9" s="47"/>
      <c r="AC9" s="47"/>
      <c r="AD9" s="2"/>
      <c r="AE9" s="2"/>
      <c r="AF9" s="2"/>
      <c r="AG9" s="2"/>
      <c r="AH9" s="2"/>
      <c r="AI9" s="2"/>
      <c r="AJ9" s="2"/>
      <c r="AK9" s="2"/>
      <c r="AL9" s="47" t="s">
        <v>16</v>
      </c>
      <c r="AM9" s="47"/>
      <c r="AN9" s="47"/>
      <c r="AO9" s="47"/>
      <c r="AP9" s="47"/>
      <c r="AQ9" s="47"/>
      <c r="AR9" s="47"/>
      <c r="AS9" s="47"/>
      <c r="AT9" s="45" t="s">
        <v>17</v>
      </c>
      <c r="AU9" s="46"/>
      <c r="AV9" s="46"/>
      <c r="AW9" s="46"/>
      <c r="AX9" s="46"/>
      <c r="AY9" s="46"/>
      <c r="AZ9" s="46"/>
      <c r="BA9" s="46"/>
      <c r="BB9" s="47" t="s">
        <v>18</v>
      </c>
      <c r="BC9" s="47"/>
      <c r="BD9" s="47"/>
      <c r="BE9" s="47"/>
      <c r="BF9" s="47"/>
      <c r="BG9" s="47"/>
      <c r="BH9" s="47"/>
      <c r="BI9" s="47"/>
      <c r="BJ9" s="3"/>
      <c r="BK9" s="3"/>
      <c r="BL9" s="48" t="s">
        <v>19</v>
      </c>
      <c r="BM9" s="49"/>
      <c r="BN9" s="50" t="s">
        <v>20</v>
      </c>
      <c r="BO9" s="50"/>
      <c r="BP9" s="50"/>
      <c r="BQ9" s="50"/>
      <c r="BR9" s="50"/>
      <c r="BS9" s="50"/>
      <c r="BT9" s="50"/>
      <c r="BU9" s="50"/>
      <c r="BV9" s="50"/>
      <c r="BW9" s="50"/>
      <c r="BX9" s="50"/>
      <c r="BY9" s="51"/>
    </row>
    <row r="10" spans="1:78" ht="18.75" customHeight="1" x14ac:dyDescent="0.15">
      <c r="A10" s="2"/>
      <c r="B10" s="36" t="str">
        <f>データ!$N$6</f>
        <v>-</v>
      </c>
      <c r="C10" s="37"/>
      <c r="D10" s="37"/>
      <c r="E10" s="37"/>
      <c r="F10" s="37"/>
      <c r="G10" s="37"/>
      <c r="H10" s="37"/>
      <c r="I10" s="36">
        <f>データ!$O$6</f>
        <v>57.22</v>
      </c>
      <c r="J10" s="37"/>
      <c r="K10" s="37"/>
      <c r="L10" s="37"/>
      <c r="M10" s="37"/>
      <c r="N10" s="37"/>
      <c r="O10" s="65"/>
      <c r="P10" s="55">
        <f>データ!$P$6</f>
        <v>99.25</v>
      </c>
      <c r="Q10" s="55"/>
      <c r="R10" s="55"/>
      <c r="S10" s="55"/>
      <c r="T10" s="55"/>
      <c r="U10" s="55"/>
      <c r="V10" s="55"/>
      <c r="W10" s="66">
        <f>データ!$Q$6</f>
        <v>4147</v>
      </c>
      <c r="X10" s="66"/>
      <c r="Y10" s="66"/>
      <c r="Z10" s="66"/>
      <c r="AA10" s="66"/>
      <c r="AB10" s="66"/>
      <c r="AC10" s="66"/>
      <c r="AD10" s="2"/>
      <c r="AE10" s="2"/>
      <c r="AF10" s="2"/>
      <c r="AG10" s="2"/>
      <c r="AH10" s="2"/>
      <c r="AI10" s="2"/>
      <c r="AJ10" s="2"/>
      <c r="AK10" s="2"/>
      <c r="AL10" s="66">
        <f>データ!$U$6</f>
        <v>202028</v>
      </c>
      <c r="AM10" s="66"/>
      <c r="AN10" s="66"/>
      <c r="AO10" s="66"/>
      <c r="AP10" s="66"/>
      <c r="AQ10" s="66"/>
      <c r="AR10" s="66"/>
      <c r="AS10" s="66"/>
      <c r="AT10" s="36">
        <f>データ!$V$6</f>
        <v>85.92</v>
      </c>
      <c r="AU10" s="37"/>
      <c r="AV10" s="37"/>
      <c r="AW10" s="37"/>
      <c r="AX10" s="37"/>
      <c r="AY10" s="37"/>
      <c r="AZ10" s="37"/>
      <c r="BA10" s="37"/>
      <c r="BB10" s="55">
        <f>データ!$W$6</f>
        <v>2351.35</v>
      </c>
      <c r="BC10" s="55"/>
      <c r="BD10" s="55"/>
      <c r="BE10" s="55"/>
      <c r="BF10" s="55"/>
      <c r="BG10" s="55"/>
      <c r="BH10" s="55"/>
      <c r="BI10" s="55"/>
      <c r="BJ10" s="2"/>
      <c r="BK10" s="2"/>
      <c r="BL10" s="56" t="s">
        <v>21</v>
      </c>
      <c r="BM10" s="57"/>
      <c r="BN10" s="58" t="s">
        <v>22</v>
      </c>
      <c r="BO10" s="58"/>
      <c r="BP10" s="58"/>
      <c r="BQ10" s="58"/>
      <c r="BR10" s="58"/>
      <c r="BS10" s="58"/>
      <c r="BT10" s="58"/>
      <c r="BU10" s="58"/>
      <c r="BV10" s="58"/>
      <c r="BW10" s="58"/>
      <c r="BX10" s="58"/>
      <c r="BY10" s="5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23</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24</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30" t="s">
        <v>25</v>
      </c>
      <c r="BM14" s="31"/>
      <c r="BN14" s="31"/>
      <c r="BO14" s="31"/>
      <c r="BP14" s="31"/>
      <c r="BQ14" s="31"/>
      <c r="BR14" s="31"/>
      <c r="BS14" s="31"/>
      <c r="BT14" s="31"/>
      <c r="BU14" s="31"/>
      <c r="BV14" s="31"/>
      <c r="BW14" s="31"/>
      <c r="BX14" s="31"/>
      <c r="BY14" s="31"/>
      <c r="BZ14" s="32"/>
    </row>
    <row r="15" spans="1:78" ht="13.5" customHeight="1" x14ac:dyDescent="0.15">
      <c r="A15" s="2"/>
      <c r="B15" s="42"/>
      <c r="C15" s="43"/>
      <c r="D15" s="43"/>
      <c r="E15" s="43"/>
      <c r="F15" s="43"/>
      <c r="G15" s="43"/>
      <c r="H15" s="43"/>
      <c r="I15" s="43"/>
      <c r="J15" s="43"/>
      <c r="K15" s="43"/>
      <c r="L15" s="43"/>
      <c r="M15" s="43"/>
      <c r="N15" s="43"/>
      <c r="O15" s="43"/>
      <c r="P15" s="43"/>
      <c r="Q15" s="43"/>
      <c r="R15" s="43"/>
      <c r="S15" s="43"/>
      <c r="T15" s="43"/>
      <c r="U15" s="43"/>
      <c r="V15" s="43"/>
      <c r="W15" s="43"/>
      <c r="X15" s="43"/>
      <c r="Y15" s="43"/>
      <c r="Z15" s="43"/>
      <c r="AA15" s="43"/>
      <c r="AB15" s="43"/>
      <c r="AC15" s="43"/>
      <c r="AD15" s="43"/>
      <c r="AE15" s="43"/>
      <c r="AF15" s="43"/>
      <c r="AG15" s="43"/>
      <c r="AH15" s="43"/>
      <c r="AI15" s="43"/>
      <c r="AJ15" s="43"/>
      <c r="AK15" s="43"/>
      <c r="AL15" s="43"/>
      <c r="AM15" s="43"/>
      <c r="AN15" s="43"/>
      <c r="AO15" s="43"/>
      <c r="AP15" s="43"/>
      <c r="AQ15" s="43"/>
      <c r="AR15" s="43"/>
      <c r="AS15" s="43"/>
      <c r="AT15" s="43"/>
      <c r="AU15" s="43"/>
      <c r="AV15" s="43"/>
      <c r="AW15" s="43"/>
      <c r="AX15" s="43"/>
      <c r="AY15" s="43"/>
      <c r="AZ15" s="43"/>
      <c r="BA15" s="43"/>
      <c r="BB15" s="43"/>
      <c r="BC15" s="43"/>
      <c r="BD15" s="43"/>
      <c r="BE15" s="43"/>
      <c r="BF15" s="43"/>
      <c r="BG15" s="43"/>
      <c r="BH15" s="43"/>
      <c r="BI15" s="43"/>
      <c r="BJ15" s="44"/>
      <c r="BK15" s="2"/>
      <c r="BL15" s="33"/>
      <c r="BM15" s="34"/>
      <c r="BN15" s="34"/>
      <c r="BO15" s="34"/>
      <c r="BP15" s="34"/>
      <c r="BQ15" s="34"/>
      <c r="BR15" s="34"/>
      <c r="BS15" s="34"/>
      <c r="BT15" s="34"/>
      <c r="BU15" s="34"/>
      <c r="BV15" s="34"/>
      <c r="BW15" s="34"/>
      <c r="BX15" s="34"/>
      <c r="BY15" s="34"/>
      <c r="BZ15" s="35"/>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111</v>
      </c>
      <c r="BM16" s="39"/>
      <c r="BN16" s="39"/>
      <c r="BO16" s="39"/>
      <c r="BP16" s="39"/>
      <c r="BQ16" s="39"/>
      <c r="BR16" s="39"/>
      <c r="BS16" s="39"/>
      <c r="BT16" s="39"/>
      <c r="BU16" s="39"/>
      <c r="BV16" s="39"/>
      <c r="BW16" s="39"/>
      <c r="BX16" s="39"/>
      <c r="BY16" s="39"/>
      <c r="BZ16" s="4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8"/>
      <c r="BM44" s="39"/>
      <c r="BN44" s="39"/>
      <c r="BO44" s="39"/>
      <c r="BP44" s="39"/>
      <c r="BQ44" s="39"/>
      <c r="BR44" s="39"/>
      <c r="BS44" s="39"/>
      <c r="BT44" s="39"/>
      <c r="BU44" s="39"/>
      <c r="BV44" s="39"/>
      <c r="BW44" s="39"/>
      <c r="BX44" s="39"/>
      <c r="BY44" s="39"/>
      <c r="BZ44" s="4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41" t="s">
        <v>109</v>
      </c>
      <c r="BM47" s="39"/>
      <c r="BN47" s="39"/>
      <c r="BO47" s="39"/>
      <c r="BP47" s="39"/>
      <c r="BQ47" s="39"/>
      <c r="BR47" s="39"/>
      <c r="BS47" s="39"/>
      <c r="BT47" s="39"/>
      <c r="BU47" s="39"/>
      <c r="BV47" s="39"/>
      <c r="BW47" s="39"/>
      <c r="BX47" s="39"/>
      <c r="BY47" s="39"/>
      <c r="BZ47" s="4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8"/>
      <c r="BM48" s="39"/>
      <c r="BN48" s="39"/>
      <c r="BO48" s="39"/>
      <c r="BP48" s="39"/>
      <c r="BQ48" s="39"/>
      <c r="BR48" s="39"/>
      <c r="BS48" s="39"/>
      <c r="BT48" s="39"/>
      <c r="BU48" s="39"/>
      <c r="BV48" s="39"/>
      <c r="BW48" s="39"/>
      <c r="BX48" s="39"/>
      <c r="BY48" s="39"/>
      <c r="BZ48" s="4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8"/>
      <c r="BM49" s="39"/>
      <c r="BN49" s="39"/>
      <c r="BO49" s="39"/>
      <c r="BP49" s="39"/>
      <c r="BQ49" s="39"/>
      <c r="BR49" s="39"/>
      <c r="BS49" s="39"/>
      <c r="BT49" s="39"/>
      <c r="BU49" s="39"/>
      <c r="BV49" s="39"/>
      <c r="BW49" s="39"/>
      <c r="BX49" s="39"/>
      <c r="BY49" s="39"/>
      <c r="BZ49" s="4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8"/>
      <c r="BM50" s="39"/>
      <c r="BN50" s="39"/>
      <c r="BO50" s="39"/>
      <c r="BP50" s="39"/>
      <c r="BQ50" s="39"/>
      <c r="BR50" s="39"/>
      <c r="BS50" s="39"/>
      <c r="BT50" s="39"/>
      <c r="BU50" s="39"/>
      <c r="BV50" s="39"/>
      <c r="BW50" s="39"/>
      <c r="BX50" s="39"/>
      <c r="BY50" s="39"/>
      <c r="BZ50" s="4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8"/>
      <c r="BM51" s="39"/>
      <c r="BN51" s="39"/>
      <c r="BO51" s="39"/>
      <c r="BP51" s="39"/>
      <c r="BQ51" s="39"/>
      <c r="BR51" s="39"/>
      <c r="BS51" s="39"/>
      <c r="BT51" s="39"/>
      <c r="BU51" s="39"/>
      <c r="BV51" s="39"/>
      <c r="BW51" s="39"/>
      <c r="BX51" s="39"/>
      <c r="BY51" s="39"/>
      <c r="BZ51" s="4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8"/>
      <c r="BM52" s="39"/>
      <c r="BN52" s="39"/>
      <c r="BO52" s="39"/>
      <c r="BP52" s="39"/>
      <c r="BQ52" s="39"/>
      <c r="BR52" s="39"/>
      <c r="BS52" s="39"/>
      <c r="BT52" s="39"/>
      <c r="BU52" s="39"/>
      <c r="BV52" s="39"/>
      <c r="BW52" s="39"/>
      <c r="BX52" s="39"/>
      <c r="BY52" s="39"/>
      <c r="BZ52" s="4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8"/>
      <c r="BM53" s="39"/>
      <c r="BN53" s="39"/>
      <c r="BO53" s="39"/>
      <c r="BP53" s="39"/>
      <c r="BQ53" s="39"/>
      <c r="BR53" s="39"/>
      <c r="BS53" s="39"/>
      <c r="BT53" s="39"/>
      <c r="BU53" s="39"/>
      <c r="BV53" s="39"/>
      <c r="BW53" s="39"/>
      <c r="BX53" s="39"/>
      <c r="BY53" s="39"/>
      <c r="BZ53" s="4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8"/>
      <c r="BM54" s="39"/>
      <c r="BN54" s="39"/>
      <c r="BO54" s="39"/>
      <c r="BP54" s="39"/>
      <c r="BQ54" s="39"/>
      <c r="BR54" s="39"/>
      <c r="BS54" s="39"/>
      <c r="BT54" s="39"/>
      <c r="BU54" s="39"/>
      <c r="BV54" s="39"/>
      <c r="BW54" s="39"/>
      <c r="BX54" s="39"/>
      <c r="BY54" s="39"/>
      <c r="BZ54" s="4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8"/>
      <c r="BM55" s="39"/>
      <c r="BN55" s="39"/>
      <c r="BO55" s="39"/>
      <c r="BP55" s="39"/>
      <c r="BQ55" s="39"/>
      <c r="BR55" s="39"/>
      <c r="BS55" s="39"/>
      <c r="BT55" s="39"/>
      <c r="BU55" s="39"/>
      <c r="BV55" s="39"/>
      <c r="BW55" s="39"/>
      <c r="BX55" s="39"/>
      <c r="BY55" s="39"/>
      <c r="BZ55" s="4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8"/>
      <c r="BM56" s="39"/>
      <c r="BN56" s="39"/>
      <c r="BO56" s="39"/>
      <c r="BP56" s="39"/>
      <c r="BQ56" s="39"/>
      <c r="BR56" s="39"/>
      <c r="BS56" s="39"/>
      <c r="BT56" s="39"/>
      <c r="BU56" s="39"/>
      <c r="BV56" s="39"/>
      <c r="BW56" s="39"/>
      <c r="BX56" s="39"/>
      <c r="BY56" s="39"/>
      <c r="BZ56" s="4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8"/>
      <c r="BM57" s="39"/>
      <c r="BN57" s="39"/>
      <c r="BO57" s="39"/>
      <c r="BP57" s="39"/>
      <c r="BQ57" s="39"/>
      <c r="BR57" s="39"/>
      <c r="BS57" s="39"/>
      <c r="BT57" s="39"/>
      <c r="BU57" s="39"/>
      <c r="BV57" s="39"/>
      <c r="BW57" s="39"/>
      <c r="BX57" s="39"/>
      <c r="BY57" s="39"/>
      <c r="BZ57" s="4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8"/>
      <c r="BM58" s="39"/>
      <c r="BN58" s="39"/>
      <c r="BO58" s="39"/>
      <c r="BP58" s="39"/>
      <c r="BQ58" s="39"/>
      <c r="BR58" s="39"/>
      <c r="BS58" s="39"/>
      <c r="BT58" s="39"/>
      <c r="BU58" s="39"/>
      <c r="BV58" s="39"/>
      <c r="BW58" s="39"/>
      <c r="BX58" s="39"/>
      <c r="BY58" s="39"/>
      <c r="BZ58" s="4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8"/>
      <c r="BM59" s="39"/>
      <c r="BN59" s="39"/>
      <c r="BO59" s="39"/>
      <c r="BP59" s="39"/>
      <c r="BQ59" s="39"/>
      <c r="BR59" s="39"/>
      <c r="BS59" s="39"/>
      <c r="BT59" s="39"/>
      <c r="BU59" s="39"/>
      <c r="BV59" s="39"/>
      <c r="BW59" s="39"/>
      <c r="BX59" s="39"/>
      <c r="BY59" s="39"/>
      <c r="BZ59" s="40"/>
    </row>
    <row r="60" spans="1:78" ht="13.5" customHeight="1" x14ac:dyDescent="0.15">
      <c r="A60" s="2"/>
      <c r="B60" s="42" t="s">
        <v>27</v>
      </c>
      <c r="C60" s="43"/>
      <c r="D60" s="43"/>
      <c r="E60" s="43"/>
      <c r="F60" s="43"/>
      <c r="G60" s="43"/>
      <c r="H60" s="43"/>
      <c r="I60" s="43"/>
      <c r="J60" s="43"/>
      <c r="K60" s="43"/>
      <c r="L60" s="43"/>
      <c r="M60" s="43"/>
      <c r="N60" s="43"/>
      <c r="O60" s="43"/>
      <c r="P60" s="43"/>
      <c r="Q60" s="43"/>
      <c r="R60" s="43"/>
      <c r="S60" s="43"/>
      <c r="T60" s="43"/>
      <c r="U60" s="43"/>
      <c r="V60" s="43"/>
      <c r="W60" s="43"/>
      <c r="X60" s="43"/>
      <c r="Y60" s="43"/>
      <c r="Z60" s="43"/>
      <c r="AA60" s="43"/>
      <c r="AB60" s="43"/>
      <c r="AC60" s="43"/>
      <c r="AD60" s="43"/>
      <c r="AE60" s="43"/>
      <c r="AF60" s="43"/>
      <c r="AG60" s="43"/>
      <c r="AH60" s="43"/>
      <c r="AI60" s="43"/>
      <c r="AJ60" s="43"/>
      <c r="AK60" s="43"/>
      <c r="AL60" s="43"/>
      <c r="AM60" s="43"/>
      <c r="AN60" s="43"/>
      <c r="AO60" s="43"/>
      <c r="AP60" s="43"/>
      <c r="AQ60" s="43"/>
      <c r="AR60" s="43"/>
      <c r="AS60" s="43"/>
      <c r="AT60" s="43"/>
      <c r="AU60" s="43"/>
      <c r="AV60" s="43"/>
      <c r="AW60" s="43"/>
      <c r="AX60" s="43"/>
      <c r="AY60" s="43"/>
      <c r="AZ60" s="43"/>
      <c r="BA60" s="43"/>
      <c r="BB60" s="43"/>
      <c r="BC60" s="43"/>
      <c r="BD60" s="43"/>
      <c r="BE60" s="43"/>
      <c r="BF60" s="43"/>
      <c r="BG60" s="43"/>
      <c r="BH60" s="43"/>
      <c r="BI60" s="43"/>
      <c r="BJ60" s="44"/>
      <c r="BK60" s="2"/>
      <c r="BL60" s="38"/>
      <c r="BM60" s="39"/>
      <c r="BN60" s="39"/>
      <c r="BO60" s="39"/>
      <c r="BP60" s="39"/>
      <c r="BQ60" s="39"/>
      <c r="BR60" s="39"/>
      <c r="BS60" s="39"/>
      <c r="BT60" s="39"/>
      <c r="BU60" s="39"/>
      <c r="BV60" s="39"/>
      <c r="BW60" s="39"/>
      <c r="BX60" s="39"/>
      <c r="BY60" s="39"/>
      <c r="BZ60" s="40"/>
    </row>
    <row r="61" spans="1:78" ht="13.5" customHeight="1" x14ac:dyDescent="0.15">
      <c r="A61" s="2"/>
      <c r="B61" s="42"/>
      <c r="C61" s="43"/>
      <c r="D61" s="43"/>
      <c r="E61" s="43"/>
      <c r="F61" s="43"/>
      <c r="G61" s="43"/>
      <c r="H61" s="43"/>
      <c r="I61" s="43"/>
      <c r="J61" s="43"/>
      <c r="K61" s="43"/>
      <c r="L61" s="43"/>
      <c r="M61" s="43"/>
      <c r="N61" s="43"/>
      <c r="O61" s="43"/>
      <c r="P61" s="43"/>
      <c r="Q61" s="43"/>
      <c r="R61" s="43"/>
      <c r="S61" s="43"/>
      <c r="T61" s="43"/>
      <c r="U61" s="43"/>
      <c r="V61" s="43"/>
      <c r="W61" s="43"/>
      <c r="X61" s="43"/>
      <c r="Y61" s="43"/>
      <c r="Z61" s="43"/>
      <c r="AA61" s="43"/>
      <c r="AB61" s="43"/>
      <c r="AC61" s="43"/>
      <c r="AD61" s="43"/>
      <c r="AE61" s="43"/>
      <c r="AF61" s="43"/>
      <c r="AG61" s="43"/>
      <c r="AH61" s="43"/>
      <c r="AI61" s="43"/>
      <c r="AJ61" s="43"/>
      <c r="AK61" s="43"/>
      <c r="AL61" s="43"/>
      <c r="AM61" s="43"/>
      <c r="AN61" s="43"/>
      <c r="AO61" s="43"/>
      <c r="AP61" s="43"/>
      <c r="AQ61" s="43"/>
      <c r="AR61" s="43"/>
      <c r="AS61" s="43"/>
      <c r="AT61" s="43"/>
      <c r="AU61" s="43"/>
      <c r="AV61" s="43"/>
      <c r="AW61" s="43"/>
      <c r="AX61" s="43"/>
      <c r="AY61" s="43"/>
      <c r="AZ61" s="43"/>
      <c r="BA61" s="43"/>
      <c r="BB61" s="43"/>
      <c r="BC61" s="43"/>
      <c r="BD61" s="43"/>
      <c r="BE61" s="43"/>
      <c r="BF61" s="43"/>
      <c r="BG61" s="43"/>
      <c r="BH61" s="43"/>
      <c r="BI61" s="43"/>
      <c r="BJ61" s="44"/>
      <c r="BK61" s="2"/>
      <c r="BL61" s="38"/>
      <c r="BM61" s="39"/>
      <c r="BN61" s="39"/>
      <c r="BO61" s="39"/>
      <c r="BP61" s="39"/>
      <c r="BQ61" s="39"/>
      <c r="BR61" s="39"/>
      <c r="BS61" s="39"/>
      <c r="BT61" s="39"/>
      <c r="BU61" s="39"/>
      <c r="BV61" s="39"/>
      <c r="BW61" s="39"/>
      <c r="BX61" s="39"/>
      <c r="BY61" s="39"/>
      <c r="BZ61" s="4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8"/>
      <c r="BM62" s="39"/>
      <c r="BN62" s="39"/>
      <c r="BO62" s="39"/>
      <c r="BP62" s="39"/>
      <c r="BQ62" s="39"/>
      <c r="BR62" s="39"/>
      <c r="BS62" s="39"/>
      <c r="BT62" s="39"/>
      <c r="BU62" s="39"/>
      <c r="BV62" s="39"/>
      <c r="BW62" s="39"/>
      <c r="BX62" s="39"/>
      <c r="BY62" s="39"/>
      <c r="BZ62" s="4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8"/>
      <c r="BM63" s="39"/>
      <c r="BN63" s="39"/>
      <c r="BO63" s="39"/>
      <c r="BP63" s="39"/>
      <c r="BQ63" s="39"/>
      <c r="BR63" s="39"/>
      <c r="BS63" s="39"/>
      <c r="BT63" s="39"/>
      <c r="BU63" s="39"/>
      <c r="BV63" s="39"/>
      <c r="BW63" s="39"/>
      <c r="BX63" s="39"/>
      <c r="BY63" s="39"/>
      <c r="BZ63" s="4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8" t="s">
        <v>110</v>
      </c>
      <c r="BM66" s="39"/>
      <c r="BN66" s="39"/>
      <c r="BO66" s="39"/>
      <c r="BP66" s="39"/>
      <c r="BQ66" s="39"/>
      <c r="BR66" s="39"/>
      <c r="BS66" s="39"/>
      <c r="BT66" s="39"/>
      <c r="BU66" s="39"/>
      <c r="BV66" s="39"/>
      <c r="BW66" s="39"/>
      <c r="BX66" s="39"/>
      <c r="BY66" s="39"/>
      <c r="BZ66" s="4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8"/>
      <c r="BM67" s="39"/>
      <c r="BN67" s="39"/>
      <c r="BO67" s="39"/>
      <c r="BP67" s="39"/>
      <c r="BQ67" s="39"/>
      <c r="BR67" s="39"/>
      <c r="BS67" s="39"/>
      <c r="BT67" s="39"/>
      <c r="BU67" s="39"/>
      <c r="BV67" s="39"/>
      <c r="BW67" s="39"/>
      <c r="BX67" s="39"/>
      <c r="BY67" s="39"/>
      <c r="BZ67" s="4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8"/>
      <c r="BM68" s="39"/>
      <c r="BN68" s="39"/>
      <c r="BO68" s="39"/>
      <c r="BP68" s="39"/>
      <c r="BQ68" s="39"/>
      <c r="BR68" s="39"/>
      <c r="BS68" s="39"/>
      <c r="BT68" s="39"/>
      <c r="BU68" s="39"/>
      <c r="BV68" s="39"/>
      <c r="BW68" s="39"/>
      <c r="BX68" s="39"/>
      <c r="BY68" s="39"/>
      <c r="BZ68" s="4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8"/>
      <c r="BM69" s="39"/>
      <c r="BN69" s="39"/>
      <c r="BO69" s="39"/>
      <c r="BP69" s="39"/>
      <c r="BQ69" s="39"/>
      <c r="BR69" s="39"/>
      <c r="BS69" s="39"/>
      <c r="BT69" s="39"/>
      <c r="BU69" s="39"/>
      <c r="BV69" s="39"/>
      <c r="BW69" s="39"/>
      <c r="BX69" s="39"/>
      <c r="BY69" s="39"/>
      <c r="BZ69" s="4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8"/>
      <c r="BM70" s="39"/>
      <c r="BN70" s="39"/>
      <c r="BO70" s="39"/>
      <c r="BP70" s="39"/>
      <c r="BQ70" s="39"/>
      <c r="BR70" s="39"/>
      <c r="BS70" s="39"/>
      <c r="BT70" s="39"/>
      <c r="BU70" s="39"/>
      <c r="BV70" s="39"/>
      <c r="BW70" s="39"/>
      <c r="BX70" s="39"/>
      <c r="BY70" s="39"/>
      <c r="BZ70" s="4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8"/>
      <c r="BM71" s="39"/>
      <c r="BN71" s="39"/>
      <c r="BO71" s="39"/>
      <c r="BP71" s="39"/>
      <c r="BQ71" s="39"/>
      <c r="BR71" s="39"/>
      <c r="BS71" s="39"/>
      <c r="BT71" s="39"/>
      <c r="BU71" s="39"/>
      <c r="BV71" s="39"/>
      <c r="BW71" s="39"/>
      <c r="BX71" s="39"/>
      <c r="BY71" s="39"/>
      <c r="BZ71" s="4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8"/>
      <c r="BM72" s="39"/>
      <c r="BN72" s="39"/>
      <c r="BO72" s="39"/>
      <c r="BP72" s="39"/>
      <c r="BQ72" s="39"/>
      <c r="BR72" s="39"/>
      <c r="BS72" s="39"/>
      <c r="BT72" s="39"/>
      <c r="BU72" s="39"/>
      <c r="BV72" s="39"/>
      <c r="BW72" s="39"/>
      <c r="BX72" s="39"/>
      <c r="BY72" s="39"/>
      <c r="BZ72" s="4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8"/>
      <c r="BM73" s="39"/>
      <c r="BN73" s="39"/>
      <c r="BO73" s="39"/>
      <c r="BP73" s="39"/>
      <c r="BQ73" s="39"/>
      <c r="BR73" s="39"/>
      <c r="BS73" s="39"/>
      <c r="BT73" s="39"/>
      <c r="BU73" s="39"/>
      <c r="BV73" s="39"/>
      <c r="BW73" s="39"/>
      <c r="BX73" s="39"/>
      <c r="BY73" s="39"/>
      <c r="BZ73" s="4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8"/>
      <c r="BM74" s="39"/>
      <c r="BN74" s="39"/>
      <c r="BO74" s="39"/>
      <c r="BP74" s="39"/>
      <c r="BQ74" s="39"/>
      <c r="BR74" s="39"/>
      <c r="BS74" s="39"/>
      <c r="BT74" s="39"/>
      <c r="BU74" s="39"/>
      <c r="BV74" s="39"/>
      <c r="BW74" s="39"/>
      <c r="BX74" s="39"/>
      <c r="BY74" s="39"/>
      <c r="BZ74" s="4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8"/>
      <c r="BM75" s="39"/>
      <c r="BN75" s="39"/>
      <c r="BO75" s="39"/>
      <c r="BP75" s="39"/>
      <c r="BQ75" s="39"/>
      <c r="BR75" s="39"/>
      <c r="BS75" s="39"/>
      <c r="BT75" s="39"/>
      <c r="BU75" s="39"/>
      <c r="BV75" s="39"/>
      <c r="BW75" s="39"/>
      <c r="BX75" s="39"/>
      <c r="BY75" s="39"/>
      <c r="BZ75" s="4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8"/>
      <c r="BM76" s="39"/>
      <c r="BN76" s="39"/>
      <c r="BO76" s="39"/>
      <c r="BP76" s="39"/>
      <c r="BQ76" s="39"/>
      <c r="BR76" s="39"/>
      <c r="BS76" s="39"/>
      <c r="BT76" s="39"/>
      <c r="BU76" s="39"/>
      <c r="BV76" s="39"/>
      <c r="BW76" s="39"/>
      <c r="BX76" s="39"/>
      <c r="BY76" s="39"/>
      <c r="BZ76" s="4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8"/>
      <c r="BM77" s="39"/>
      <c r="BN77" s="39"/>
      <c r="BO77" s="39"/>
      <c r="BP77" s="39"/>
      <c r="BQ77" s="39"/>
      <c r="BR77" s="39"/>
      <c r="BS77" s="39"/>
      <c r="BT77" s="39"/>
      <c r="BU77" s="39"/>
      <c r="BV77" s="39"/>
      <c r="BW77" s="39"/>
      <c r="BX77" s="39"/>
      <c r="BY77" s="39"/>
      <c r="BZ77" s="4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8"/>
      <c r="BM78" s="39"/>
      <c r="BN78" s="39"/>
      <c r="BO78" s="39"/>
      <c r="BP78" s="39"/>
      <c r="BQ78" s="39"/>
      <c r="BR78" s="39"/>
      <c r="BS78" s="39"/>
      <c r="BT78" s="39"/>
      <c r="BU78" s="39"/>
      <c r="BV78" s="39"/>
      <c r="BW78" s="39"/>
      <c r="BX78" s="39"/>
      <c r="BY78" s="39"/>
      <c r="BZ78" s="4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8"/>
      <c r="BM79" s="39"/>
      <c r="BN79" s="39"/>
      <c r="BO79" s="39"/>
      <c r="BP79" s="39"/>
      <c r="BQ79" s="39"/>
      <c r="BR79" s="39"/>
      <c r="BS79" s="39"/>
      <c r="BT79" s="39"/>
      <c r="BU79" s="39"/>
      <c r="BV79" s="39"/>
      <c r="BW79" s="39"/>
      <c r="BX79" s="39"/>
      <c r="BY79" s="39"/>
      <c r="BZ79" s="4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8"/>
      <c r="BM80" s="39"/>
      <c r="BN80" s="39"/>
      <c r="BO80" s="39"/>
      <c r="BP80" s="39"/>
      <c r="BQ80" s="39"/>
      <c r="BR80" s="39"/>
      <c r="BS80" s="39"/>
      <c r="BT80" s="39"/>
      <c r="BU80" s="39"/>
      <c r="BV80" s="39"/>
      <c r="BW80" s="39"/>
      <c r="BX80" s="39"/>
      <c r="BY80" s="39"/>
      <c r="BZ80" s="4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8"/>
      <c r="BM81" s="39"/>
      <c r="BN81" s="39"/>
      <c r="BO81" s="39"/>
      <c r="BP81" s="39"/>
      <c r="BQ81" s="39"/>
      <c r="BR81" s="39"/>
      <c r="BS81" s="39"/>
      <c r="BT81" s="39"/>
      <c r="BU81" s="39"/>
      <c r="BV81" s="39"/>
      <c r="BW81" s="39"/>
      <c r="BX81" s="39"/>
      <c r="BY81" s="39"/>
      <c r="BZ81" s="4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2"/>
      <c r="BM82" s="53"/>
      <c r="BN82" s="53"/>
      <c r="BO82" s="53"/>
      <c r="BP82" s="53"/>
      <c r="BQ82" s="53"/>
      <c r="BR82" s="53"/>
      <c r="BS82" s="53"/>
      <c r="BT82" s="53"/>
      <c r="BU82" s="53"/>
      <c r="BV82" s="53"/>
      <c r="BW82" s="53"/>
      <c r="BX82" s="53"/>
      <c r="BY82" s="53"/>
      <c r="BZ82" s="54"/>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【108.24】</v>
      </c>
      <c r="F85" s="13" t="str">
        <f>データ!AS6</f>
        <v>【1.50】</v>
      </c>
      <c r="G85" s="13" t="str">
        <f>データ!BD6</f>
        <v>【243.36】</v>
      </c>
      <c r="H85" s="13" t="str">
        <f>データ!BO6</f>
        <v>【265.93】</v>
      </c>
      <c r="I85" s="13" t="str">
        <f>データ!BZ6</f>
        <v>【97.82】</v>
      </c>
      <c r="J85" s="13" t="str">
        <f>データ!CK6</f>
        <v>【177.56】</v>
      </c>
      <c r="K85" s="13" t="str">
        <f>データ!CV6</f>
        <v>【59.81】</v>
      </c>
      <c r="L85" s="13" t="str">
        <f>データ!DG6</f>
        <v>【89.42】</v>
      </c>
      <c r="M85" s="13" t="str">
        <f>データ!DR6</f>
        <v>【52.02】</v>
      </c>
      <c r="N85" s="13" t="str">
        <f>データ!EC6</f>
        <v>【25.37】</v>
      </c>
      <c r="O85" s="13" t="str">
        <f>データ!EN6</f>
        <v>【0.62】</v>
      </c>
    </row>
  </sheetData>
  <sheetProtection algorithmName="SHA-512" hashValue="LGlTnaGiNk28p9zEs/ZbClTvmndGS3Vdd8RVbRsPIQm52/DkEJ+gtZFgs2F+Y7lXSGKvGiijcT2eu99p2SJ6fg==" saltValue="NBZKeNG+LBvsInYqwwTIJg=="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3" t="s">
        <v>50</v>
      </c>
      <c r="I3" s="84"/>
      <c r="J3" s="84"/>
      <c r="K3" s="84"/>
      <c r="L3" s="84"/>
      <c r="M3" s="84"/>
      <c r="N3" s="84"/>
      <c r="O3" s="84"/>
      <c r="P3" s="84"/>
      <c r="Q3" s="84"/>
      <c r="R3" s="84"/>
      <c r="S3" s="84"/>
      <c r="T3" s="84"/>
      <c r="U3" s="84"/>
      <c r="V3" s="84"/>
      <c r="W3" s="85"/>
      <c r="X3" s="89" t="s">
        <v>51</v>
      </c>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t="s">
        <v>52</v>
      </c>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row>
    <row r="4" spans="1:144" x14ac:dyDescent="0.15">
      <c r="A4" s="15" t="s">
        <v>53</v>
      </c>
      <c r="B4" s="17"/>
      <c r="C4" s="17"/>
      <c r="D4" s="17"/>
      <c r="E4" s="17"/>
      <c r="F4" s="17"/>
      <c r="G4" s="17"/>
      <c r="H4" s="86"/>
      <c r="I4" s="87"/>
      <c r="J4" s="87"/>
      <c r="K4" s="87"/>
      <c r="L4" s="87"/>
      <c r="M4" s="87"/>
      <c r="N4" s="87"/>
      <c r="O4" s="87"/>
      <c r="P4" s="87"/>
      <c r="Q4" s="87"/>
      <c r="R4" s="87"/>
      <c r="S4" s="87"/>
      <c r="T4" s="87"/>
      <c r="U4" s="87"/>
      <c r="V4" s="87"/>
      <c r="W4" s="88"/>
      <c r="X4" s="82" t="s">
        <v>54</v>
      </c>
      <c r="Y4" s="82"/>
      <c r="Z4" s="82"/>
      <c r="AA4" s="82"/>
      <c r="AB4" s="82"/>
      <c r="AC4" s="82"/>
      <c r="AD4" s="82"/>
      <c r="AE4" s="82"/>
      <c r="AF4" s="82"/>
      <c r="AG4" s="82"/>
      <c r="AH4" s="82"/>
      <c r="AI4" s="82" t="s">
        <v>55</v>
      </c>
      <c r="AJ4" s="82"/>
      <c r="AK4" s="82"/>
      <c r="AL4" s="82"/>
      <c r="AM4" s="82"/>
      <c r="AN4" s="82"/>
      <c r="AO4" s="82"/>
      <c r="AP4" s="82"/>
      <c r="AQ4" s="82"/>
      <c r="AR4" s="82"/>
      <c r="AS4" s="82"/>
      <c r="AT4" s="82" t="s">
        <v>56</v>
      </c>
      <c r="AU4" s="82"/>
      <c r="AV4" s="82"/>
      <c r="AW4" s="82"/>
      <c r="AX4" s="82"/>
      <c r="AY4" s="82"/>
      <c r="AZ4" s="82"/>
      <c r="BA4" s="82"/>
      <c r="BB4" s="82"/>
      <c r="BC4" s="82"/>
      <c r="BD4" s="82"/>
      <c r="BE4" s="82" t="s">
        <v>57</v>
      </c>
      <c r="BF4" s="82"/>
      <c r="BG4" s="82"/>
      <c r="BH4" s="82"/>
      <c r="BI4" s="82"/>
      <c r="BJ4" s="82"/>
      <c r="BK4" s="82"/>
      <c r="BL4" s="82"/>
      <c r="BM4" s="82"/>
      <c r="BN4" s="82"/>
      <c r="BO4" s="82"/>
      <c r="BP4" s="82" t="s">
        <v>58</v>
      </c>
      <c r="BQ4" s="82"/>
      <c r="BR4" s="82"/>
      <c r="BS4" s="82"/>
      <c r="BT4" s="82"/>
      <c r="BU4" s="82"/>
      <c r="BV4" s="82"/>
      <c r="BW4" s="82"/>
      <c r="BX4" s="82"/>
      <c r="BY4" s="82"/>
      <c r="BZ4" s="82"/>
      <c r="CA4" s="82" t="s">
        <v>59</v>
      </c>
      <c r="CB4" s="82"/>
      <c r="CC4" s="82"/>
      <c r="CD4" s="82"/>
      <c r="CE4" s="82"/>
      <c r="CF4" s="82"/>
      <c r="CG4" s="82"/>
      <c r="CH4" s="82"/>
      <c r="CI4" s="82"/>
      <c r="CJ4" s="82"/>
      <c r="CK4" s="82"/>
      <c r="CL4" s="82" t="s">
        <v>60</v>
      </c>
      <c r="CM4" s="82"/>
      <c r="CN4" s="82"/>
      <c r="CO4" s="82"/>
      <c r="CP4" s="82"/>
      <c r="CQ4" s="82"/>
      <c r="CR4" s="82"/>
      <c r="CS4" s="82"/>
      <c r="CT4" s="82"/>
      <c r="CU4" s="82"/>
      <c r="CV4" s="82"/>
      <c r="CW4" s="82" t="s">
        <v>61</v>
      </c>
      <c r="CX4" s="82"/>
      <c r="CY4" s="82"/>
      <c r="CZ4" s="82"/>
      <c r="DA4" s="82"/>
      <c r="DB4" s="82"/>
      <c r="DC4" s="82"/>
      <c r="DD4" s="82"/>
      <c r="DE4" s="82"/>
      <c r="DF4" s="82"/>
      <c r="DG4" s="82"/>
      <c r="DH4" s="82" t="s">
        <v>62</v>
      </c>
      <c r="DI4" s="82"/>
      <c r="DJ4" s="82"/>
      <c r="DK4" s="82"/>
      <c r="DL4" s="82"/>
      <c r="DM4" s="82"/>
      <c r="DN4" s="82"/>
      <c r="DO4" s="82"/>
      <c r="DP4" s="82"/>
      <c r="DQ4" s="82"/>
      <c r="DR4" s="82"/>
      <c r="DS4" s="82" t="s">
        <v>63</v>
      </c>
      <c r="DT4" s="82"/>
      <c r="DU4" s="82"/>
      <c r="DV4" s="82"/>
      <c r="DW4" s="82"/>
      <c r="DX4" s="82"/>
      <c r="DY4" s="82"/>
      <c r="DZ4" s="82"/>
      <c r="EA4" s="82"/>
      <c r="EB4" s="82"/>
      <c r="EC4" s="82"/>
      <c r="ED4" s="82" t="s">
        <v>64</v>
      </c>
      <c r="EE4" s="82"/>
      <c r="EF4" s="82"/>
      <c r="EG4" s="82"/>
      <c r="EH4" s="82"/>
      <c r="EI4" s="82"/>
      <c r="EJ4" s="82"/>
      <c r="EK4" s="82"/>
      <c r="EL4" s="82"/>
      <c r="EM4" s="82"/>
      <c r="EN4" s="82"/>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2023</v>
      </c>
      <c r="C6" s="20">
        <f t="shared" ref="C6:W6" si="3">C7</f>
        <v>342025</v>
      </c>
      <c r="D6" s="20">
        <f t="shared" si="3"/>
        <v>46</v>
      </c>
      <c r="E6" s="20">
        <f t="shared" si="3"/>
        <v>1</v>
      </c>
      <c r="F6" s="20">
        <f t="shared" si="3"/>
        <v>0</v>
      </c>
      <c r="G6" s="20">
        <f t="shared" si="3"/>
        <v>1</v>
      </c>
      <c r="H6" s="20" t="str">
        <f t="shared" si="3"/>
        <v>広島県　呉市</v>
      </c>
      <c r="I6" s="20" t="str">
        <f t="shared" si="3"/>
        <v>法適用</v>
      </c>
      <c r="J6" s="20" t="str">
        <f t="shared" si="3"/>
        <v>水道事業</v>
      </c>
      <c r="K6" s="20" t="str">
        <f t="shared" si="3"/>
        <v>末端給水事業</v>
      </c>
      <c r="L6" s="20" t="str">
        <f t="shared" si="3"/>
        <v>A2</v>
      </c>
      <c r="M6" s="20" t="str">
        <f t="shared" si="3"/>
        <v>自治体職員</v>
      </c>
      <c r="N6" s="21" t="str">
        <f t="shared" si="3"/>
        <v>-</v>
      </c>
      <c r="O6" s="21">
        <f t="shared" si="3"/>
        <v>57.22</v>
      </c>
      <c r="P6" s="21">
        <f t="shared" si="3"/>
        <v>99.25</v>
      </c>
      <c r="Q6" s="21">
        <f t="shared" si="3"/>
        <v>4147</v>
      </c>
      <c r="R6" s="21">
        <f t="shared" si="3"/>
        <v>205349</v>
      </c>
      <c r="S6" s="21">
        <f t="shared" si="3"/>
        <v>352.83</v>
      </c>
      <c r="T6" s="21">
        <f t="shared" si="3"/>
        <v>582.01</v>
      </c>
      <c r="U6" s="21">
        <f t="shared" si="3"/>
        <v>202028</v>
      </c>
      <c r="V6" s="21">
        <f t="shared" si="3"/>
        <v>85.92</v>
      </c>
      <c r="W6" s="21">
        <f t="shared" si="3"/>
        <v>2351.35</v>
      </c>
      <c r="X6" s="22">
        <f>IF(X7="",NA(),X7)</f>
        <v>101.11</v>
      </c>
      <c r="Y6" s="22">
        <f t="shared" ref="Y6:AG6" si="4">IF(Y7="",NA(),Y7)</f>
        <v>109.24</v>
      </c>
      <c r="Z6" s="22">
        <f t="shared" si="4"/>
        <v>107.49</v>
      </c>
      <c r="AA6" s="22">
        <f t="shared" si="4"/>
        <v>102.11</v>
      </c>
      <c r="AB6" s="22">
        <f t="shared" si="4"/>
        <v>99.72</v>
      </c>
      <c r="AC6" s="22">
        <f t="shared" si="4"/>
        <v>113.35</v>
      </c>
      <c r="AD6" s="22">
        <f t="shared" si="4"/>
        <v>112.36</v>
      </c>
      <c r="AE6" s="22">
        <f t="shared" si="4"/>
        <v>112.26</v>
      </c>
      <c r="AF6" s="22">
        <f t="shared" si="4"/>
        <v>110.04</v>
      </c>
      <c r="AG6" s="22">
        <f t="shared" si="4"/>
        <v>109.67</v>
      </c>
      <c r="AH6" s="21" t="str">
        <f>IF(AH7="","",IF(AH7="-","【-】","【"&amp;SUBSTITUTE(TEXT(AH7,"#,##0.00"),"-","△")&amp;"】"))</f>
        <v>【108.24】</v>
      </c>
      <c r="AI6" s="21">
        <f>IF(AI7="",NA(),AI7)</f>
        <v>0</v>
      </c>
      <c r="AJ6" s="21">
        <f t="shared" ref="AJ6:AR6" si="5">IF(AJ7="",NA(),AJ7)</f>
        <v>0</v>
      </c>
      <c r="AK6" s="21">
        <f t="shared" si="5"/>
        <v>0</v>
      </c>
      <c r="AL6" s="21">
        <f t="shared" si="5"/>
        <v>0</v>
      </c>
      <c r="AM6" s="21">
        <f t="shared" si="5"/>
        <v>0</v>
      </c>
      <c r="AN6" s="22">
        <f t="shared" si="5"/>
        <v>0.51</v>
      </c>
      <c r="AO6" s="22">
        <f t="shared" si="5"/>
        <v>0.28999999999999998</v>
      </c>
      <c r="AP6" s="22">
        <f t="shared" si="5"/>
        <v>0.25</v>
      </c>
      <c r="AQ6" s="22">
        <f t="shared" si="5"/>
        <v>0.13</v>
      </c>
      <c r="AR6" s="21">
        <f t="shared" si="5"/>
        <v>0</v>
      </c>
      <c r="AS6" s="21" t="str">
        <f>IF(AS7="","",IF(AS7="-","【-】","【"&amp;SUBSTITUTE(TEXT(AS7,"#,##0.00"),"-","△")&amp;"】"))</f>
        <v>【1.50】</v>
      </c>
      <c r="AT6" s="22">
        <f>IF(AT7="",NA(),AT7)</f>
        <v>132.55000000000001</v>
      </c>
      <c r="AU6" s="22">
        <f t="shared" ref="AU6:BC6" si="6">IF(AU7="",NA(),AU7)</f>
        <v>152.84</v>
      </c>
      <c r="AV6" s="22">
        <f t="shared" si="6"/>
        <v>146.18</v>
      </c>
      <c r="AW6" s="22">
        <f t="shared" si="6"/>
        <v>142.19999999999999</v>
      </c>
      <c r="AX6" s="22">
        <f t="shared" si="6"/>
        <v>133.18</v>
      </c>
      <c r="AY6" s="22">
        <f t="shared" si="6"/>
        <v>309.10000000000002</v>
      </c>
      <c r="AZ6" s="22">
        <f t="shared" si="6"/>
        <v>306.08</v>
      </c>
      <c r="BA6" s="22">
        <f t="shared" si="6"/>
        <v>306.14999999999998</v>
      </c>
      <c r="BB6" s="22">
        <f t="shared" si="6"/>
        <v>297.54000000000002</v>
      </c>
      <c r="BC6" s="22">
        <f t="shared" si="6"/>
        <v>289.44</v>
      </c>
      <c r="BD6" s="21" t="str">
        <f>IF(BD7="","",IF(BD7="-","【-】","【"&amp;SUBSTITUTE(TEXT(BD7,"#,##0.00"),"-","△")&amp;"】"))</f>
        <v>【243.36】</v>
      </c>
      <c r="BE6" s="22">
        <f>IF(BE7="",NA(),BE7)</f>
        <v>390.97</v>
      </c>
      <c r="BF6" s="22">
        <f t="shared" ref="BF6:BN6" si="7">IF(BF7="",NA(),BF7)</f>
        <v>361.8</v>
      </c>
      <c r="BG6" s="22">
        <f t="shared" si="7"/>
        <v>347.84</v>
      </c>
      <c r="BH6" s="22">
        <f t="shared" si="7"/>
        <v>426.96</v>
      </c>
      <c r="BI6" s="22">
        <f t="shared" si="7"/>
        <v>431.77</v>
      </c>
      <c r="BJ6" s="22">
        <f t="shared" si="7"/>
        <v>290.42</v>
      </c>
      <c r="BK6" s="22">
        <f t="shared" si="7"/>
        <v>294.66000000000003</v>
      </c>
      <c r="BL6" s="22">
        <f t="shared" si="7"/>
        <v>285.27</v>
      </c>
      <c r="BM6" s="22">
        <f t="shared" si="7"/>
        <v>294.73</v>
      </c>
      <c r="BN6" s="22">
        <f t="shared" si="7"/>
        <v>301.23</v>
      </c>
      <c r="BO6" s="21" t="str">
        <f>IF(BO7="","",IF(BO7="-","【-】","【"&amp;SUBSTITUTE(TEXT(BO7,"#,##0.00"),"-","△")&amp;"】"))</f>
        <v>【265.93】</v>
      </c>
      <c r="BP6" s="22">
        <f>IF(BP7="",NA(),BP7)</f>
        <v>97.65</v>
      </c>
      <c r="BQ6" s="22">
        <f t="shared" ref="BQ6:BY6" si="8">IF(BQ7="",NA(),BQ7)</f>
        <v>107.08</v>
      </c>
      <c r="BR6" s="22">
        <f t="shared" si="8"/>
        <v>105.12</v>
      </c>
      <c r="BS6" s="22">
        <f t="shared" si="8"/>
        <v>80.540000000000006</v>
      </c>
      <c r="BT6" s="22">
        <f t="shared" si="8"/>
        <v>79</v>
      </c>
      <c r="BU6" s="22">
        <f t="shared" si="8"/>
        <v>106.11</v>
      </c>
      <c r="BV6" s="22">
        <f t="shared" si="8"/>
        <v>103.75</v>
      </c>
      <c r="BW6" s="22">
        <f t="shared" si="8"/>
        <v>105.3</v>
      </c>
      <c r="BX6" s="22">
        <f t="shared" si="8"/>
        <v>99.41</v>
      </c>
      <c r="BY6" s="22">
        <f t="shared" si="8"/>
        <v>101.11</v>
      </c>
      <c r="BZ6" s="21" t="str">
        <f>IF(BZ7="","",IF(BZ7="-","【-】","【"&amp;SUBSTITUTE(TEXT(BZ7,"#,##0.00"),"-","△")&amp;"】"))</f>
        <v>【97.82】</v>
      </c>
      <c r="CA6" s="22">
        <f>IF(CA7="",NA(),CA7)</f>
        <v>221.11</v>
      </c>
      <c r="CB6" s="22">
        <f t="shared" ref="CB6:CJ6" si="9">IF(CB7="",NA(),CB7)</f>
        <v>216.25</v>
      </c>
      <c r="CC6" s="22">
        <f t="shared" si="9"/>
        <v>224.08</v>
      </c>
      <c r="CD6" s="22">
        <f t="shared" si="9"/>
        <v>243.04</v>
      </c>
      <c r="CE6" s="22">
        <f t="shared" si="9"/>
        <v>250.04</v>
      </c>
      <c r="CF6" s="22">
        <f t="shared" si="9"/>
        <v>161.03</v>
      </c>
      <c r="CG6" s="22">
        <f t="shared" si="9"/>
        <v>159.93</v>
      </c>
      <c r="CH6" s="22">
        <f t="shared" si="9"/>
        <v>162.77000000000001</v>
      </c>
      <c r="CI6" s="22">
        <f t="shared" si="9"/>
        <v>170.87</v>
      </c>
      <c r="CJ6" s="22">
        <f t="shared" si="9"/>
        <v>171.09</v>
      </c>
      <c r="CK6" s="21" t="str">
        <f>IF(CK7="","",IF(CK7="-","【-】","【"&amp;SUBSTITUTE(TEXT(CK7,"#,##0.00"),"-","△")&amp;"】"))</f>
        <v>【177.56】</v>
      </c>
      <c r="CL6" s="22">
        <f>IF(CL7="",NA(),CL7)</f>
        <v>55.56</v>
      </c>
      <c r="CM6" s="22">
        <f t="shared" ref="CM6:CU6" si="10">IF(CM7="",NA(),CM7)</f>
        <v>55.41</v>
      </c>
      <c r="CN6" s="22">
        <f t="shared" si="10"/>
        <v>53.94</v>
      </c>
      <c r="CO6" s="22">
        <f t="shared" si="10"/>
        <v>53.25</v>
      </c>
      <c r="CP6" s="22">
        <f t="shared" si="10"/>
        <v>52.15</v>
      </c>
      <c r="CQ6" s="22">
        <f t="shared" si="10"/>
        <v>61.71</v>
      </c>
      <c r="CR6" s="22">
        <f t="shared" si="10"/>
        <v>63.12</v>
      </c>
      <c r="CS6" s="22">
        <f t="shared" si="10"/>
        <v>62.57</v>
      </c>
      <c r="CT6" s="22">
        <f t="shared" si="10"/>
        <v>61.56</v>
      </c>
      <c r="CU6" s="22">
        <f t="shared" si="10"/>
        <v>60.84</v>
      </c>
      <c r="CV6" s="21" t="str">
        <f>IF(CV7="","",IF(CV7="-","【-】","【"&amp;SUBSTITUTE(TEXT(CV7,"#,##0.00"),"-","△")&amp;"】"))</f>
        <v>【59.81】</v>
      </c>
      <c r="CW6" s="22">
        <f>IF(CW7="",NA(),CW7)</f>
        <v>91.24</v>
      </c>
      <c r="CX6" s="22">
        <f t="shared" ref="CX6:DF6" si="11">IF(CX7="",NA(),CX7)</f>
        <v>91.96</v>
      </c>
      <c r="CY6" s="22">
        <f t="shared" si="11"/>
        <v>92.24</v>
      </c>
      <c r="CZ6" s="22">
        <f t="shared" si="11"/>
        <v>90.16</v>
      </c>
      <c r="DA6" s="22">
        <f t="shared" si="11"/>
        <v>90.87</v>
      </c>
      <c r="DB6" s="22">
        <f t="shared" si="11"/>
        <v>90.03</v>
      </c>
      <c r="DC6" s="22">
        <f t="shared" si="11"/>
        <v>90.09</v>
      </c>
      <c r="DD6" s="22">
        <f t="shared" si="11"/>
        <v>90.21</v>
      </c>
      <c r="DE6" s="22">
        <f t="shared" si="11"/>
        <v>90.11</v>
      </c>
      <c r="DF6" s="22">
        <f t="shared" si="11"/>
        <v>89.73</v>
      </c>
      <c r="DG6" s="21" t="str">
        <f>IF(DG7="","",IF(DG7="-","【-】","【"&amp;SUBSTITUTE(TEXT(DG7,"#,##0.00"),"-","△")&amp;"】"))</f>
        <v>【89.42】</v>
      </c>
      <c r="DH6" s="22">
        <f>IF(DH7="",NA(),DH7)</f>
        <v>48.73</v>
      </c>
      <c r="DI6" s="22">
        <f t="shared" ref="DI6:DQ6" si="12">IF(DI7="",NA(),DI7)</f>
        <v>49.55</v>
      </c>
      <c r="DJ6" s="22">
        <f t="shared" si="12"/>
        <v>50.83</v>
      </c>
      <c r="DK6" s="22">
        <f t="shared" si="12"/>
        <v>51.91</v>
      </c>
      <c r="DL6" s="22">
        <f t="shared" si="12"/>
        <v>52.31</v>
      </c>
      <c r="DM6" s="22">
        <f t="shared" si="12"/>
        <v>49.6</v>
      </c>
      <c r="DN6" s="22">
        <f t="shared" si="12"/>
        <v>50.31</v>
      </c>
      <c r="DO6" s="22">
        <f t="shared" si="12"/>
        <v>50.74</v>
      </c>
      <c r="DP6" s="22">
        <f t="shared" si="12"/>
        <v>51.49</v>
      </c>
      <c r="DQ6" s="22">
        <f t="shared" si="12"/>
        <v>51.94</v>
      </c>
      <c r="DR6" s="21" t="str">
        <f>IF(DR7="","",IF(DR7="-","【-】","【"&amp;SUBSTITUTE(TEXT(DR7,"#,##0.00"),"-","△")&amp;"】"))</f>
        <v>【52.02】</v>
      </c>
      <c r="DS6" s="22">
        <f>IF(DS7="",NA(),DS7)</f>
        <v>3.55</v>
      </c>
      <c r="DT6" s="22">
        <f t="shared" ref="DT6:EB6" si="13">IF(DT7="",NA(),DT7)</f>
        <v>3.54</v>
      </c>
      <c r="DU6" s="22">
        <f t="shared" si="13"/>
        <v>32.450000000000003</v>
      </c>
      <c r="DV6" s="22">
        <f t="shared" si="13"/>
        <v>33.270000000000003</v>
      </c>
      <c r="DW6" s="22">
        <f t="shared" si="13"/>
        <v>33.86</v>
      </c>
      <c r="DX6" s="22">
        <f t="shared" si="13"/>
        <v>20.49</v>
      </c>
      <c r="DY6" s="22">
        <f t="shared" si="13"/>
        <v>21.34</v>
      </c>
      <c r="DZ6" s="22">
        <f t="shared" si="13"/>
        <v>23.27</v>
      </c>
      <c r="EA6" s="22">
        <f t="shared" si="13"/>
        <v>25.18</v>
      </c>
      <c r="EB6" s="22">
        <f t="shared" si="13"/>
        <v>26.52</v>
      </c>
      <c r="EC6" s="21" t="str">
        <f>IF(EC7="","",IF(EC7="-","【-】","【"&amp;SUBSTITUTE(TEXT(EC7,"#,##0.00"),"-","△")&amp;"】"))</f>
        <v>【25.37】</v>
      </c>
      <c r="ED6" s="22">
        <f>IF(ED7="",NA(),ED7)</f>
        <v>0.71</v>
      </c>
      <c r="EE6" s="22">
        <f t="shared" ref="EE6:EM6" si="14">IF(EE7="",NA(),EE7)</f>
        <v>0.84</v>
      </c>
      <c r="EF6" s="22">
        <f t="shared" si="14"/>
        <v>0.74</v>
      </c>
      <c r="EG6" s="22">
        <f t="shared" si="14"/>
        <v>0.75</v>
      </c>
      <c r="EH6" s="22">
        <f t="shared" si="14"/>
        <v>0.8</v>
      </c>
      <c r="EI6" s="22">
        <f t="shared" si="14"/>
        <v>0.72</v>
      </c>
      <c r="EJ6" s="22">
        <f t="shared" si="14"/>
        <v>0.69</v>
      </c>
      <c r="EK6" s="22">
        <f t="shared" si="14"/>
        <v>0.69</v>
      </c>
      <c r="EL6" s="22">
        <f t="shared" si="14"/>
        <v>0.67</v>
      </c>
      <c r="EM6" s="22">
        <f t="shared" si="14"/>
        <v>0.61</v>
      </c>
      <c r="EN6" s="21" t="str">
        <f>IF(EN7="","",IF(EN7="-","【-】","【"&amp;SUBSTITUTE(TEXT(EN7,"#,##0.00"),"-","△")&amp;"】"))</f>
        <v>【0.62】</v>
      </c>
    </row>
    <row r="7" spans="1:144" s="23" customFormat="1" x14ac:dyDescent="0.15">
      <c r="A7" s="15"/>
      <c r="B7" s="24">
        <v>2023</v>
      </c>
      <c r="C7" s="24">
        <v>342025</v>
      </c>
      <c r="D7" s="24">
        <v>46</v>
      </c>
      <c r="E7" s="24">
        <v>1</v>
      </c>
      <c r="F7" s="24">
        <v>0</v>
      </c>
      <c r="G7" s="24">
        <v>1</v>
      </c>
      <c r="H7" s="24" t="s">
        <v>93</v>
      </c>
      <c r="I7" s="24" t="s">
        <v>94</v>
      </c>
      <c r="J7" s="24" t="s">
        <v>95</v>
      </c>
      <c r="K7" s="24" t="s">
        <v>96</v>
      </c>
      <c r="L7" s="24" t="s">
        <v>97</v>
      </c>
      <c r="M7" s="24" t="s">
        <v>98</v>
      </c>
      <c r="N7" s="25" t="s">
        <v>99</v>
      </c>
      <c r="O7" s="25">
        <v>57.22</v>
      </c>
      <c r="P7" s="25">
        <v>99.25</v>
      </c>
      <c r="Q7" s="25">
        <v>4147</v>
      </c>
      <c r="R7" s="25">
        <v>205349</v>
      </c>
      <c r="S7" s="25">
        <v>352.83</v>
      </c>
      <c r="T7" s="25">
        <v>582.01</v>
      </c>
      <c r="U7" s="25">
        <v>202028</v>
      </c>
      <c r="V7" s="25">
        <v>85.92</v>
      </c>
      <c r="W7" s="25">
        <v>2351.35</v>
      </c>
      <c r="X7" s="25">
        <v>101.11</v>
      </c>
      <c r="Y7" s="25">
        <v>109.24</v>
      </c>
      <c r="Z7" s="25">
        <v>107.49</v>
      </c>
      <c r="AA7" s="25">
        <v>102.11</v>
      </c>
      <c r="AB7" s="25">
        <v>99.72</v>
      </c>
      <c r="AC7" s="25">
        <v>113.35</v>
      </c>
      <c r="AD7" s="25">
        <v>112.36</v>
      </c>
      <c r="AE7" s="25">
        <v>112.26</v>
      </c>
      <c r="AF7" s="25">
        <v>110.04</v>
      </c>
      <c r="AG7" s="25">
        <v>109.67</v>
      </c>
      <c r="AH7" s="25">
        <v>108.24</v>
      </c>
      <c r="AI7" s="25">
        <v>0</v>
      </c>
      <c r="AJ7" s="25">
        <v>0</v>
      </c>
      <c r="AK7" s="25">
        <v>0</v>
      </c>
      <c r="AL7" s="25">
        <v>0</v>
      </c>
      <c r="AM7" s="25">
        <v>0</v>
      </c>
      <c r="AN7" s="25">
        <v>0.51</v>
      </c>
      <c r="AO7" s="25">
        <v>0.28999999999999998</v>
      </c>
      <c r="AP7" s="25">
        <v>0.25</v>
      </c>
      <c r="AQ7" s="25">
        <v>0.13</v>
      </c>
      <c r="AR7" s="25">
        <v>0</v>
      </c>
      <c r="AS7" s="25">
        <v>1.5</v>
      </c>
      <c r="AT7" s="25">
        <v>132.55000000000001</v>
      </c>
      <c r="AU7" s="25">
        <v>152.84</v>
      </c>
      <c r="AV7" s="25">
        <v>146.18</v>
      </c>
      <c r="AW7" s="25">
        <v>142.19999999999999</v>
      </c>
      <c r="AX7" s="25">
        <v>133.18</v>
      </c>
      <c r="AY7" s="25">
        <v>309.10000000000002</v>
      </c>
      <c r="AZ7" s="25">
        <v>306.08</v>
      </c>
      <c r="BA7" s="25">
        <v>306.14999999999998</v>
      </c>
      <c r="BB7" s="25">
        <v>297.54000000000002</v>
      </c>
      <c r="BC7" s="25">
        <v>289.44</v>
      </c>
      <c r="BD7" s="25">
        <v>243.36</v>
      </c>
      <c r="BE7" s="25">
        <v>390.97</v>
      </c>
      <c r="BF7" s="25">
        <v>361.8</v>
      </c>
      <c r="BG7" s="25">
        <v>347.84</v>
      </c>
      <c r="BH7" s="25">
        <v>426.96</v>
      </c>
      <c r="BI7" s="25">
        <v>431.77</v>
      </c>
      <c r="BJ7" s="25">
        <v>290.42</v>
      </c>
      <c r="BK7" s="25">
        <v>294.66000000000003</v>
      </c>
      <c r="BL7" s="25">
        <v>285.27</v>
      </c>
      <c r="BM7" s="25">
        <v>294.73</v>
      </c>
      <c r="BN7" s="25">
        <v>301.23</v>
      </c>
      <c r="BO7" s="25">
        <v>265.93</v>
      </c>
      <c r="BP7" s="25">
        <v>97.65</v>
      </c>
      <c r="BQ7" s="25">
        <v>107.08</v>
      </c>
      <c r="BR7" s="25">
        <v>105.12</v>
      </c>
      <c r="BS7" s="25">
        <v>80.540000000000006</v>
      </c>
      <c r="BT7" s="25">
        <v>79</v>
      </c>
      <c r="BU7" s="25">
        <v>106.11</v>
      </c>
      <c r="BV7" s="25">
        <v>103.75</v>
      </c>
      <c r="BW7" s="25">
        <v>105.3</v>
      </c>
      <c r="BX7" s="25">
        <v>99.41</v>
      </c>
      <c r="BY7" s="25">
        <v>101.11</v>
      </c>
      <c r="BZ7" s="25">
        <v>97.82</v>
      </c>
      <c r="CA7" s="25">
        <v>221.11</v>
      </c>
      <c r="CB7" s="25">
        <v>216.25</v>
      </c>
      <c r="CC7" s="25">
        <v>224.08</v>
      </c>
      <c r="CD7" s="25">
        <v>243.04</v>
      </c>
      <c r="CE7" s="25">
        <v>250.04</v>
      </c>
      <c r="CF7" s="25">
        <v>161.03</v>
      </c>
      <c r="CG7" s="25">
        <v>159.93</v>
      </c>
      <c r="CH7" s="25">
        <v>162.77000000000001</v>
      </c>
      <c r="CI7" s="25">
        <v>170.87</v>
      </c>
      <c r="CJ7" s="25">
        <v>171.09</v>
      </c>
      <c r="CK7" s="25">
        <v>177.56</v>
      </c>
      <c r="CL7" s="25">
        <v>55.56</v>
      </c>
      <c r="CM7" s="25">
        <v>55.41</v>
      </c>
      <c r="CN7" s="25">
        <v>53.94</v>
      </c>
      <c r="CO7" s="25">
        <v>53.25</v>
      </c>
      <c r="CP7" s="25">
        <v>52.15</v>
      </c>
      <c r="CQ7" s="25">
        <v>61.71</v>
      </c>
      <c r="CR7" s="25">
        <v>63.12</v>
      </c>
      <c r="CS7" s="25">
        <v>62.57</v>
      </c>
      <c r="CT7" s="25">
        <v>61.56</v>
      </c>
      <c r="CU7" s="25">
        <v>60.84</v>
      </c>
      <c r="CV7" s="25">
        <v>59.81</v>
      </c>
      <c r="CW7" s="25">
        <v>91.24</v>
      </c>
      <c r="CX7" s="25">
        <v>91.96</v>
      </c>
      <c r="CY7" s="25">
        <v>92.24</v>
      </c>
      <c r="CZ7" s="25">
        <v>90.16</v>
      </c>
      <c r="DA7" s="25">
        <v>90.87</v>
      </c>
      <c r="DB7" s="25">
        <v>90.03</v>
      </c>
      <c r="DC7" s="25">
        <v>90.09</v>
      </c>
      <c r="DD7" s="25">
        <v>90.21</v>
      </c>
      <c r="DE7" s="25">
        <v>90.11</v>
      </c>
      <c r="DF7" s="25">
        <v>89.73</v>
      </c>
      <c r="DG7" s="25">
        <v>89.42</v>
      </c>
      <c r="DH7" s="25">
        <v>48.73</v>
      </c>
      <c r="DI7" s="25">
        <v>49.55</v>
      </c>
      <c r="DJ7" s="25">
        <v>50.83</v>
      </c>
      <c r="DK7" s="25">
        <v>51.91</v>
      </c>
      <c r="DL7" s="25">
        <v>52.31</v>
      </c>
      <c r="DM7" s="25">
        <v>49.6</v>
      </c>
      <c r="DN7" s="25">
        <v>50.31</v>
      </c>
      <c r="DO7" s="25">
        <v>50.74</v>
      </c>
      <c r="DP7" s="25">
        <v>51.49</v>
      </c>
      <c r="DQ7" s="25">
        <v>51.94</v>
      </c>
      <c r="DR7" s="25">
        <v>52.02</v>
      </c>
      <c r="DS7" s="25">
        <v>3.55</v>
      </c>
      <c r="DT7" s="25">
        <v>3.54</v>
      </c>
      <c r="DU7" s="25">
        <v>32.450000000000003</v>
      </c>
      <c r="DV7" s="25">
        <v>33.270000000000003</v>
      </c>
      <c r="DW7" s="25">
        <v>33.86</v>
      </c>
      <c r="DX7" s="25">
        <v>20.49</v>
      </c>
      <c r="DY7" s="25">
        <v>21.34</v>
      </c>
      <c r="DZ7" s="25">
        <v>23.27</v>
      </c>
      <c r="EA7" s="25">
        <v>25.18</v>
      </c>
      <c r="EB7" s="25">
        <v>26.52</v>
      </c>
      <c r="EC7" s="25">
        <v>25.37</v>
      </c>
      <c r="ED7" s="25">
        <v>0.71</v>
      </c>
      <c r="EE7" s="25">
        <v>0.84</v>
      </c>
      <c r="EF7" s="25">
        <v>0.74</v>
      </c>
      <c r="EG7" s="25">
        <v>0.75</v>
      </c>
      <c r="EH7" s="25">
        <v>0.8</v>
      </c>
      <c r="EI7" s="25">
        <v>0.72</v>
      </c>
      <c r="EJ7" s="25">
        <v>0.69</v>
      </c>
      <c r="EK7" s="25">
        <v>0.69</v>
      </c>
      <c r="EL7" s="25">
        <v>0.67</v>
      </c>
      <c r="EM7" s="25">
        <v>0.61</v>
      </c>
      <c r="EN7" s="25">
        <v>0.62</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36892</v>
      </c>
      <c r="C10" s="29">
        <f t="shared" ref="C10:F10" si="15">DATEVALUE($B7-C11&amp;"/1/"&amp;C12)</f>
        <v>37257</v>
      </c>
      <c r="D10" s="29">
        <f t="shared" si="15"/>
        <v>37622</v>
      </c>
      <c r="E10" s="29">
        <f t="shared" si="15"/>
        <v>37987</v>
      </c>
      <c r="F10" s="29">
        <f t="shared" si="15"/>
        <v>38353</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107</v>
      </c>
      <c r="D13" t="s">
        <v>107</v>
      </c>
      <c r="E13" t="s">
        <v>107</v>
      </c>
      <c r="F13" t="s">
        <v>107</v>
      </c>
      <c r="G13" t="s">
        <v>108</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2025-02-03T07:50:20Z</cp:lastPrinted>
  <dcterms:created xsi:type="dcterms:W3CDTF">2025-01-24T06:53:35Z</dcterms:created>
  <dcterms:modified xsi:type="dcterms:W3CDTF">2025-02-03T07:50:25Z</dcterms:modified>
  <cp:category/>
</cp:coreProperties>
</file>