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Adserv16\水道庶務\■経営企画係（係業務データ）■\◆b_水道事業会計\07_経営分析・経営戦略\経営比較分析表_令和05年度\"/>
    </mc:Choice>
  </mc:AlternateContent>
  <xr:revisionPtr revIDLastSave="0" documentId="13_ncr:1_{E74A478C-7AAA-4041-B3F1-DF80BA0FF0C4}" xr6:coauthVersionLast="36" xr6:coauthVersionMax="36" xr10:uidLastSave="{00000000-0000-0000-0000-000000000000}"/>
  <workbookProtection workbookAlgorithmName="SHA-512" workbookHashValue="wmBJ158P2TFBf2isjiygy3fNwyj0RlWFBEDDG64WrJEWeetLOX8bIAxJacbv3fzqtGvfp5qXQFxegJRpBG/fQw==" workbookSaltValue="aMFdyIku55AvWbff+F4rn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BB10" i="4"/>
  <c r="AT10" i="4"/>
  <c r="AL10"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<sst xmlns="http://schemas.openxmlformats.org/spreadsheetml/2006/main" count="228" uniqueCount="113">
  <si>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</si>
  <si>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</si>
  <si>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</si>
  <si>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</si>
  <si>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</si>
  <si>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</si>
  <si>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</si>
  <si>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</si>
  <si>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</si>
  <si>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</si>
  <si>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</si>
  <si>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</si>
  <si>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</si>
  <si>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</si>
  <si>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</si>
  <si>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</si>
  <si>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</si>
  <si>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</si>
  <si>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</si>
  <si>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</si>
  <si>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</si>
  <si>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</si>
  <si>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</si>
  <si>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</si>
  <si>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</si>
  <si>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</si>
  <si>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</si>
  <si>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</si>
  <si>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</si>
  <si>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</si>
  <si>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</si>
  <si>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</si>
  <si>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</si>
  <si>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</si>
  <si>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</si>
  <si>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</si>
  <si>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</si>
  <si>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</si>
  <si>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</si>
  <si>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</si>
  <si>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</si>
  <si>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</si>
  <si>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</si>
  <si>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</si>
  <si>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</si>
  <si>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</si>
  <si>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</si>
  <si>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</si>
  <si>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</si>
  <si>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</si>
  <si>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</si>
  <si>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</si>
  <si>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</si>
  <si>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</si>
  <si>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</si>
  <si>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</si>
  <si>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</si>
  <si>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</si>
  <si>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</si>
  <si>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</si>
  <si>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</si>
  <si>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</si>
  <si>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</si>
  <si>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</si>
  <si>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</si>
  <si>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</si>
  <si>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</si>
  <si>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</si>
  <si>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</si>
  <si>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</si>
  <si>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</si>
  <si>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</si>
  <si>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</si>
  <si>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</si>
  <si>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</si>
  <si>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</si>
  <si>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</si>
  <si>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</si>
  <si>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</si>
  <si>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</si>
  <si>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</si>
  <si>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</si>
  <si>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</si>
  <si>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</si>
  <si>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</si>
  <si>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</si>
  <si>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</si>
  <si>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</si>
  <si>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</si>
  <si>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</si>
  <si>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</si>
  <si>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</si>
  <si>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</si>
  <si>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尾道市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</si>
  <si>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</si>
  <si>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</si>
  <si>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</si>
  <si>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</si>
  <si>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</si>
  <si>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</si>
  <si>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</si>
  <si>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</si>
  <si>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</si>
  <si>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</si>
  <si>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</si>
  <si>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</si>
  <si>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</si>
  <si>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</si>
  <si>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</si>
  <si>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</si>
  <si>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②管路経年化率及び③管路更新率をそれぞれ類似団体・全国平均と比較したところ、①は下回っているものの、②は大幅に上回っている。これは、昭和40年代から50年代初頭にかけて整備した管路が近年更新時期を迎えているため、管路を中心とした資産全体の老朽化が年々大きく進んでいることを示している。一方③は、類似団体・全国平均を大きく上回り、およそ1％となっている。これは、老朽管を中心とする管路更新を事業における重点課題と認識し、積極的に推進したためである。今後も、アセットマネジメントによる管路更新計画に基づき長期的な視点から適正に施工することにより事業費を平準化し、③管路更新率の安定化と高率化を図るとともに①及び②の低減化に努める。</t>
    <phoneticPr fontId="4"/>
  </si>
  <si>
    <t>　分析の結果、年度別・類似団体・全国平均と比較した場合、一部に劣っている項目が見受けられるものの、全体としては健全な経営状況が維持されているものと考える。しかしながら、今後については、不安定な社会情勢の中、人口減少や水需要の減少傾向が予想され、収益の大きな増加の期待は難しく、物価高騰による維持費の増加も懸念される。また、老朽化した配水施設や管路の更新、耐震化対策など、既存設備の更新整備等に多額の投資が必要となり、更なる経費の節減や経営改善に向けた取り組みが必要となる。引き続き、令和３年度策定の「尾道市上下水道事業ビジョン」に基づき、コスト意識に徹した経費節減と慎重かつ効率的な事業経営、適正規模の施設更新に取り組み、安全で良質な水の安定供給に努める。</t>
    <phoneticPr fontId="4"/>
  </si>
  <si>
    <t>　本市では、90％以上を県受水に依存しているためコストが割高となり、⑥給水原価が類似団体・全国平均を大きく上回り、厳しい業務運営を求められる。また、人口減を起因とする給水収益の減少に伴い、⑤料金回収率はやや減少したものの、維持管理費など費用の抑制に努めた結果、①経常収支比率は増加し、引き続き100％超を維持している。加えて、②累積欠損金比率は0％となっており、健全な経営状況にある。③流動比率については、未払金の減少に伴い増加に転じ、類似団体をやや上回っている。④企業債残高対給水収益比率については、やや増加したものの、類似団体・全国平均を大きく下回っている。これら③④から、債務残高が少なく、支払能力を十分確保できているといえる。⑧有収率については、年度別の比較においてやや減少傾向にあるものの、類似団体・全国平均を大きく上回っている。一方⑦施設利用率については、経年で比較して最も低い数値となり、類似団体と比較しても下回ったことから、配水量の減少傾向が続く中で、施設の一部が適正に利用されていないことが認められる。今後、現状の指標の数値を維持するためには、更新時に需要予測に基づいた適正な施設規模とすることが求められる。また、さらなる経常収支比率の向上を目指し、現在より健全性・効率性に優れた事業運営に努める。</t>
    <rPh sb="494" eb="496">
      <t>テキセイ</t>
    </rPh>
    <rPh sb="497" eb="499">
      <t>シセツ</t>
    </rPh>
    <rPh sb="507" eb="508">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</si>
</sst>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1.22</c:v>
                </c:pt>
                <c:pt idx="1">
                  <c:v>1.28</c:v>
                </c:pt>
                <c:pt idx="2">
                  <c:v>1.24</c:v>
                </c:pt>
                <c:pt idx="3">
                  <c:v>0.89</c:v>
                </c:pt>
                <c:pt idx="4">
                  <c:v>0.97</c:v>
                </c:pt>
              </c:numCache>
            </c:numRef>
          </c:val>
          <c:extLst>
            <c:ext xmlns:c16="http://schemas.microsoft.com/office/drawing/2014/chart" uri="{C3380CC4-5D6E-409C-BE32-E72D297353CC}">
              <c16:uniqueId val="{00000000-0B57-4B97-A7D7-6DF2E22C4B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0B57-4B97-A7D7-6DF2E22C4B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63.84</c:v>
                </c:pt>
                <c:pt idx="1">
                  <c:v>64.34</c:v>
                </c:pt>
                <c:pt idx="2">
                  <c:v>62.02</c:v>
                </c:pt>
                <c:pt idx="3">
                  <c:v>61.28</c:v>
                </c:pt>
                <c:pt idx="4">
                  <c:v>60.7</c:v>
                </c:pt>
              </c:numCache>
            </c:numRef>
          </c:val>
          <c:extLst>
            <c:ext xmlns:c16="http://schemas.microsoft.com/office/drawing/2014/chart" uri="{C3380CC4-5D6E-409C-BE32-E72D297353CC}">
              <c16:uniqueId val="{00000000-1B4D-4D8E-9A8D-C2BF3AED4B4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1B4D-4D8E-9A8D-C2BF3AED4B4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94.41</c:v>
                </c:pt>
                <c:pt idx="1">
                  <c:v>94.43</c:v>
                </c:pt>
                <c:pt idx="2">
                  <c:v>94.47</c:v>
                </c:pt>
                <c:pt idx="3">
                  <c:v>94.08</c:v>
                </c:pt>
                <c:pt idx="4">
                  <c:v>93.38</c:v>
                </c:pt>
              </c:numCache>
            </c:numRef>
          </c:val>
          <c:extLst>
            <c:ext xmlns:c16="http://schemas.microsoft.com/office/drawing/2014/chart" uri="{C3380CC4-5D6E-409C-BE32-E72D297353CC}">
              <c16:uniqueId val="{00000000-90D2-4440-AC0F-542D698824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90D2-4440-AC0F-542D698824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107.43</c:v>
                </c:pt>
                <c:pt idx="1">
                  <c:v>109.96</c:v>
                </c:pt>
                <c:pt idx="2">
                  <c:v>105.97</c:v>
                </c:pt>
                <c:pt idx="3">
                  <c:v>103.91</c:v>
                </c:pt>
                <c:pt idx="4">
                  <c:v>104.29</c:v>
                </c:pt>
              </c:numCache>
            </c:numRef>
          </c:val>
          <c:extLst>
            <c:ext xmlns:c16="http://schemas.microsoft.com/office/drawing/2014/chart" uri="{C3380CC4-5D6E-409C-BE32-E72D297353CC}">
              <c16:uniqueId val="{00000000-7AF9-4847-B7D0-A7005864EB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7AF9-4847-B7D0-A7005864EB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46.57</c:v>
                </c:pt>
                <c:pt idx="1">
                  <c:v>46.77</c:v>
                </c:pt>
                <c:pt idx="2">
                  <c:v>47.08</c:v>
                </c:pt>
                <c:pt idx="3">
                  <c:v>47.59</c:v>
                </c:pt>
                <c:pt idx="4">
                  <c:v>48.1</c:v>
                </c:pt>
              </c:numCache>
            </c:numRef>
          </c:val>
          <c:extLst>
            <c:ext xmlns:c16="http://schemas.microsoft.com/office/drawing/2014/chart" uri="{C3380CC4-5D6E-409C-BE32-E72D297353CC}">
              <c16:uniqueId val="{00000000-F501-4D8E-88E8-DF654B7BF7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F501-4D8E-88E8-DF654B7BF7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32.75</c:v>
                </c:pt>
                <c:pt idx="1">
                  <c:v>32.83</c:v>
                </c:pt>
                <c:pt idx="2">
                  <c:v>32.369999999999997</c:v>
                </c:pt>
                <c:pt idx="3">
                  <c:v>33.409999999999997</c:v>
                </c:pt>
                <c:pt idx="4">
                  <c:v>33.200000000000003</c:v>
                </c:pt>
              </c:numCache>
            </c:numRef>
          </c:val>
          <c:extLst>
            <c:ext xmlns:c16="http://schemas.microsoft.com/office/drawing/2014/chart" uri="{C3380CC4-5D6E-409C-BE32-E72D297353CC}">
              <c16:uniqueId val="{00000000-D7EE-4833-B3D5-EBD04A5264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D7EE-4833-B3D5-EBD04A5264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37-4C26-851E-901AD253ED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9937-4C26-851E-901AD253ED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452.38</c:v>
                </c:pt>
                <c:pt idx="1">
                  <c:v>415.9</c:v>
                </c:pt>
                <c:pt idx="2">
                  <c:v>394.54</c:v>
                </c:pt>
                <c:pt idx="3">
                  <c:v>358.57</c:v>
                </c:pt>
                <c:pt idx="4">
                  <c:v>373.11</c:v>
                </c:pt>
              </c:numCache>
            </c:numRef>
          </c:val>
          <c:extLst>
            <c:ext xmlns:c16="http://schemas.microsoft.com/office/drawing/2014/chart" uri="{C3380CC4-5D6E-409C-BE32-E72D297353CC}">
              <c16:uniqueId val="{00000000-3411-455D-9B1F-7C9DC16B67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3411-455D-9B1F-7C9DC16B67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141.63</c:v>
                </c:pt>
                <c:pt idx="1">
                  <c:v>137.75</c:v>
                </c:pt>
                <c:pt idx="2">
                  <c:v>144.46</c:v>
                </c:pt>
                <c:pt idx="3">
                  <c:v>149.97</c:v>
                </c:pt>
                <c:pt idx="4">
                  <c:v>155.51</c:v>
                </c:pt>
              </c:numCache>
            </c:numRef>
          </c:val>
          <c:extLst>
            <c:ext xmlns:c16="http://schemas.microsoft.com/office/drawing/2014/chart" uri="{C3380CC4-5D6E-409C-BE32-E72D297353CC}">
              <c16:uniqueId val="{00000000-D3D4-4F13-8B4B-F4F76A00C8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D3D4-4F13-8B4B-F4F76A00C8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104.99</c:v>
                </c:pt>
                <c:pt idx="1">
                  <c:v>108.05</c:v>
                </c:pt>
                <c:pt idx="2">
                  <c:v>103.97</c:v>
                </c:pt>
                <c:pt idx="3">
                  <c:v>101.59</c:v>
                </c:pt>
                <c:pt idx="4">
                  <c:v>101.5</c:v>
                </c:pt>
              </c:numCache>
            </c:numRef>
          </c:val>
          <c:extLst>
            <c:ext xmlns:c16="http://schemas.microsoft.com/office/drawing/2014/chart" uri="{C3380CC4-5D6E-409C-BE32-E72D297353CC}">
              <c16:uniqueId val="{00000000-1A06-4B78-8106-C6C9903364F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1A06-4B78-8106-C6C9903364F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237.95</c:v>
                </c:pt>
                <c:pt idx="1">
                  <c:v>231.54</c:v>
                </c:pt>
                <c:pt idx="2">
                  <c:v>237.64</c:v>
                </c:pt>
                <c:pt idx="3">
                  <c:v>243.18</c:v>
                </c:pt>
                <c:pt idx="4">
                  <c:v>244.08</c:v>
                </c:pt>
              </c:numCache>
            </c:numRef>
          </c:val>
          <c:extLst>
            <c:ext xmlns:c16="http://schemas.microsoft.com/office/drawing/2014/chart" uri="{C3380CC4-5D6E-409C-BE32-E72D297353CC}">
              <c16:uniqueId val="{00000000-3C4C-4877-A01B-1EE22B416F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3C4C-4877-A01B-1EE22B416F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Normal="100" workbookViewId="0">
      <selection activeCell="U12" sqref="U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広島県　尾道市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128324</v>
      </c>
      <c r="AM8" s="44"/>
      <c r="AN8" s="44"/>
      <c r="AO8" s="44"/>
      <c r="AP8" s="44"/>
      <c r="AQ8" s="44"/>
      <c r="AR8" s="44"/>
      <c r="AS8" s="44"/>
      <c r="AT8" s="45">
        <f>データ!$S$6</f>
        <v>284.88</v>
      </c>
      <c r="AU8" s="46"/>
      <c r="AV8" s="46"/>
      <c r="AW8" s="46"/>
      <c r="AX8" s="46"/>
      <c r="AY8" s="46"/>
      <c r="AZ8" s="46"/>
      <c r="BA8" s="46"/>
      <c r="BB8" s="47">
        <f>データ!$T$6</f>
        <v>450.45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79.319999999999993</v>
      </c>
      <c r="J10" s="46"/>
      <c r="K10" s="46"/>
      <c r="L10" s="46"/>
      <c r="M10" s="46"/>
      <c r="N10" s="46"/>
      <c r="O10" s="80"/>
      <c r="P10" s="47">
        <f>データ!$P$6</f>
        <v>93.4</v>
      </c>
      <c r="Q10" s="47"/>
      <c r="R10" s="47"/>
      <c r="S10" s="47"/>
      <c r="T10" s="47"/>
      <c r="U10" s="47"/>
      <c r="V10" s="47"/>
      <c r="W10" s="44">
        <f>データ!$Q$6</f>
        <v>4169</v>
      </c>
      <c r="X10" s="44"/>
      <c r="Y10" s="44"/>
      <c r="Z10" s="44"/>
      <c r="AA10" s="44"/>
      <c r="AB10" s="44"/>
      <c r="AC10" s="44"/>
      <c r="AD10" s="2"/>
      <c r="AE10" s="2"/>
      <c r="AF10" s="2"/>
      <c r="AG10" s="2"/>
      <c r="AH10" s="2"/>
      <c r="AI10" s="2"/>
      <c r="AJ10" s="2"/>
      <c r="AK10" s="2"/>
      <c r="AL10" s="44">
        <f>データ!$U$6</f>
        <v>118980</v>
      </c>
      <c r="AM10" s="44"/>
      <c r="AN10" s="44"/>
      <c r="AO10" s="44"/>
      <c r="AP10" s="44"/>
      <c r="AQ10" s="44"/>
      <c r="AR10" s="44"/>
      <c r="AS10" s="44"/>
      <c r="AT10" s="45">
        <f>データ!$V$6</f>
        <v>123.03</v>
      </c>
      <c r="AU10" s="46"/>
      <c r="AV10" s="46"/>
      <c r="AW10" s="46"/>
      <c r="AX10" s="46"/>
      <c r="AY10" s="46"/>
      <c r="AZ10" s="46"/>
      <c r="BA10" s="46"/>
      <c r="BB10" s="47">
        <f>データ!$W$6</f>
        <v>967.08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9HAe/A2HupE7WaroHQy4nC/CGD6Sq0vBgB1FFBwRo9hwH8dv8ZPrSrG1WcpeURI/USZJWyqzvsHydLpncjTBpg==" saltValue="M0TSSHqSwMeTJj+2p7Un0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342050</v>
      </c>
      <c r="D6" s="20">
        <f t="shared" si="3"/>
        <v>46</v>
      </c>
      <c r="E6" s="20">
        <f t="shared" si="3"/>
        <v>1</v>
      </c>
      <c r="F6" s="20">
        <f t="shared" si="3"/>
        <v>0</v>
      </c>
      <c r="G6" s="20">
        <f t="shared" si="3"/>
        <v>1</v>
      </c>
      <c r="H6" s="20" t="str">
        <f t="shared" si="3"/>
        <v>広島県　尾道市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79.319999999999993</v>
      </c>
      <c r="P6" s="21">
        <f t="shared" si="3"/>
        <v>93.4</v>
      </c>
      <c r="Q6" s="21">
        <f t="shared" si="3"/>
        <v>4169</v>
      </c>
      <c r="R6" s="21">
        <f t="shared" si="3"/>
        <v>128324</v>
      </c>
      <c r="S6" s="21">
        <f t="shared" si="3"/>
        <v>284.88</v>
      </c>
      <c r="T6" s="21">
        <f t="shared" si="3"/>
        <v>450.45</v>
      </c>
      <c r="U6" s="21">
        <f t="shared" si="3"/>
        <v>118980</v>
      </c>
      <c r="V6" s="21">
        <f t="shared" si="3"/>
        <v>123.03</v>
      </c>
      <c r="W6" s="21">
        <f t="shared" si="3"/>
        <v>967.08</v>
      </c>
      <c r="X6" s="22">
        <f>IF(X7="",NA(),X7)</f>
        <v>107.43</v>
      </c>
      <c r="Y6" s="22">
        <f t="shared" ref="Y6:AG6" si="4">IF(Y7="",NA(),Y7)</f>
        <v>109.96</v>
      </c>
      <c r="Z6" s="22">
        <f t="shared" si="4"/>
        <v>105.97</v>
      </c>
      <c r="AA6" s="22">
        <f t="shared" si="4"/>
        <v>103.91</v>
      </c>
      <c r="AB6" s="22">
        <f t="shared" si="4"/>
        <v>104.29</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452.38</v>
      </c>
      <c r="AU6" s="22">
        <f t="shared" ref="AU6:BC6" si="6">IF(AU7="",NA(),AU7)</f>
        <v>415.9</v>
      </c>
      <c r="AV6" s="22">
        <f t="shared" si="6"/>
        <v>394.54</v>
      </c>
      <c r="AW6" s="22">
        <f t="shared" si="6"/>
        <v>358.57</v>
      </c>
      <c r="AX6" s="22">
        <f t="shared" si="6"/>
        <v>373.11</v>
      </c>
      <c r="AY6" s="22">
        <f t="shared" si="6"/>
        <v>358.91</v>
      </c>
      <c r="AZ6" s="22">
        <f t="shared" si="6"/>
        <v>360.96</v>
      </c>
      <c r="BA6" s="22">
        <f t="shared" si="6"/>
        <v>351.29</v>
      </c>
      <c r="BB6" s="22">
        <f t="shared" si="6"/>
        <v>364.24</v>
      </c>
      <c r="BC6" s="22">
        <f t="shared" si="6"/>
        <v>369.82</v>
      </c>
      <c r="BD6" s="21" t="str">
        <f>IF(BD7="","",IF(BD7="-","【-】","【"&amp;SUBSTITUTE(TEXT(BD7,"#,##0.00"),"-","△")&amp;"】"))</f>
        <v>【243.36】</v>
      </c>
      <c r="BE6" s="22">
        <f>IF(BE7="",NA(),BE7)</f>
        <v>141.63</v>
      </c>
      <c r="BF6" s="22">
        <f t="shared" ref="BF6:BN6" si="7">IF(BF7="",NA(),BF7)</f>
        <v>137.75</v>
      </c>
      <c r="BG6" s="22">
        <f t="shared" si="7"/>
        <v>144.46</v>
      </c>
      <c r="BH6" s="22">
        <f t="shared" si="7"/>
        <v>149.97</v>
      </c>
      <c r="BI6" s="22">
        <f t="shared" si="7"/>
        <v>155.51</v>
      </c>
      <c r="BJ6" s="22">
        <f t="shared" si="7"/>
        <v>247.27</v>
      </c>
      <c r="BK6" s="22">
        <f t="shared" si="7"/>
        <v>239.18</v>
      </c>
      <c r="BL6" s="22">
        <f t="shared" si="7"/>
        <v>236.29</v>
      </c>
      <c r="BM6" s="22">
        <f t="shared" si="7"/>
        <v>238.77</v>
      </c>
      <c r="BN6" s="22">
        <f t="shared" si="7"/>
        <v>218.57</v>
      </c>
      <c r="BO6" s="21" t="str">
        <f>IF(BO7="","",IF(BO7="-","【-】","【"&amp;SUBSTITUTE(TEXT(BO7,"#,##0.00"),"-","△")&amp;"】"))</f>
        <v>【265.93】</v>
      </c>
      <c r="BP6" s="22">
        <f>IF(BP7="",NA(),BP7)</f>
        <v>104.99</v>
      </c>
      <c r="BQ6" s="22">
        <f t="shared" ref="BQ6:BY6" si="8">IF(BQ7="",NA(),BQ7)</f>
        <v>108.05</v>
      </c>
      <c r="BR6" s="22">
        <f t="shared" si="8"/>
        <v>103.97</v>
      </c>
      <c r="BS6" s="22">
        <f t="shared" si="8"/>
        <v>101.59</v>
      </c>
      <c r="BT6" s="22">
        <f t="shared" si="8"/>
        <v>101.5</v>
      </c>
      <c r="BU6" s="22">
        <f t="shared" si="8"/>
        <v>105.34</v>
      </c>
      <c r="BV6" s="22">
        <f t="shared" si="8"/>
        <v>101.89</v>
      </c>
      <c r="BW6" s="22">
        <f t="shared" si="8"/>
        <v>104.33</v>
      </c>
      <c r="BX6" s="22">
        <f t="shared" si="8"/>
        <v>98.85</v>
      </c>
      <c r="BY6" s="22">
        <f t="shared" si="8"/>
        <v>101.78</v>
      </c>
      <c r="BZ6" s="21" t="str">
        <f>IF(BZ7="","",IF(BZ7="-","【-】","【"&amp;SUBSTITUTE(TEXT(BZ7,"#,##0.00"),"-","△")&amp;"】"))</f>
        <v>【97.82】</v>
      </c>
      <c r="CA6" s="22">
        <f>IF(CA7="",NA(),CA7)</f>
        <v>237.95</v>
      </c>
      <c r="CB6" s="22">
        <f t="shared" ref="CB6:CJ6" si="9">IF(CB7="",NA(),CB7)</f>
        <v>231.54</v>
      </c>
      <c r="CC6" s="22">
        <f t="shared" si="9"/>
        <v>237.64</v>
      </c>
      <c r="CD6" s="22">
        <f t="shared" si="9"/>
        <v>243.18</v>
      </c>
      <c r="CE6" s="22">
        <f t="shared" si="9"/>
        <v>244.08</v>
      </c>
      <c r="CF6" s="22">
        <f t="shared" si="9"/>
        <v>159.6</v>
      </c>
      <c r="CG6" s="22">
        <f t="shared" si="9"/>
        <v>156.32</v>
      </c>
      <c r="CH6" s="22">
        <f t="shared" si="9"/>
        <v>157.4</v>
      </c>
      <c r="CI6" s="22">
        <f t="shared" si="9"/>
        <v>162.61000000000001</v>
      </c>
      <c r="CJ6" s="22">
        <f t="shared" si="9"/>
        <v>163.94</v>
      </c>
      <c r="CK6" s="21" t="str">
        <f>IF(CK7="","",IF(CK7="-","【-】","【"&amp;SUBSTITUTE(TEXT(CK7,"#,##0.00"),"-","△")&amp;"】"))</f>
        <v>【177.56】</v>
      </c>
      <c r="CL6" s="22">
        <f>IF(CL7="",NA(),CL7)</f>
        <v>63.84</v>
      </c>
      <c r="CM6" s="22">
        <f t="shared" ref="CM6:CU6" si="10">IF(CM7="",NA(),CM7)</f>
        <v>64.34</v>
      </c>
      <c r="CN6" s="22">
        <f t="shared" si="10"/>
        <v>62.02</v>
      </c>
      <c r="CO6" s="22">
        <f t="shared" si="10"/>
        <v>61.28</v>
      </c>
      <c r="CP6" s="22">
        <f t="shared" si="10"/>
        <v>60.7</v>
      </c>
      <c r="CQ6" s="22">
        <f t="shared" si="10"/>
        <v>62.05</v>
      </c>
      <c r="CR6" s="22">
        <f t="shared" si="10"/>
        <v>63.23</v>
      </c>
      <c r="CS6" s="22">
        <f t="shared" si="10"/>
        <v>62.59</v>
      </c>
      <c r="CT6" s="22">
        <f t="shared" si="10"/>
        <v>61.81</v>
      </c>
      <c r="CU6" s="22">
        <f t="shared" si="10"/>
        <v>62.35</v>
      </c>
      <c r="CV6" s="21" t="str">
        <f>IF(CV7="","",IF(CV7="-","【-】","【"&amp;SUBSTITUTE(TEXT(CV7,"#,##0.00"),"-","△")&amp;"】"))</f>
        <v>【59.81】</v>
      </c>
      <c r="CW6" s="22">
        <f>IF(CW7="",NA(),CW7)</f>
        <v>94.41</v>
      </c>
      <c r="CX6" s="22">
        <f t="shared" ref="CX6:DF6" si="11">IF(CX7="",NA(),CX7)</f>
        <v>94.43</v>
      </c>
      <c r="CY6" s="22">
        <f t="shared" si="11"/>
        <v>94.47</v>
      </c>
      <c r="CZ6" s="22">
        <f t="shared" si="11"/>
        <v>94.08</v>
      </c>
      <c r="DA6" s="22">
        <f t="shared" si="11"/>
        <v>93.38</v>
      </c>
      <c r="DB6" s="22">
        <f t="shared" si="11"/>
        <v>89.11</v>
      </c>
      <c r="DC6" s="22">
        <f t="shared" si="11"/>
        <v>89.35</v>
      </c>
      <c r="DD6" s="22">
        <f t="shared" si="11"/>
        <v>89.7</v>
      </c>
      <c r="DE6" s="22">
        <f t="shared" si="11"/>
        <v>89.24</v>
      </c>
      <c r="DF6" s="22">
        <f t="shared" si="11"/>
        <v>88.71</v>
      </c>
      <c r="DG6" s="21" t="str">
        <f>IF(DG7="","",IF(DG7="-","【-】","【"&amp;SUBSTITUTE(TEXT(DG7,"#,##0.00"),"-","△")&amp;"】"))</f>
        <v>【89.42】</v>
      </c>
      <c r="DH6" s="22">
        <f>IF(DH7="",NA(),DH7)</f>
        <v>46.57</v>
      </c>
      <c r="DI6" s="22">
        <f t="shared" ref="DI6:DQ6" si="12">IF(DI7="",NA(),DI7)</f>
        <v>46.77</v>
      </c>
      <c r="DJ6" s="22">
        <f t="shared" si="12"/>
        <v>47.08</v>
      </c>
      <c r="DK6" s="22">
        <f t="shared" si="12"/>
        <v>47.59</v>
      </c>
      <c r="DL6" s="22">
        <f t="shared" si="12"/>
        <v>48.1</v>
      </c>
      <c r="DM6" s="22">
        <f t="shared" si="12"/>
        <v>48.69</v>
      </c>
      <c r="DN6" s="22">
        <f t="shared" si="12"/>
        <v>49.62</v>
      </c>
      <c r="DO6" s="22">
        <f t="shared" si="12"/>
        <v>50.5</v>
      </c>
      <c r="DP6" s="22">
        <f t="shared" si="12"/>
        <v>51.28</v>
      </c>
      <c r="DQ6" s="22">
        <f t="shared" si="12"/>
        <v>51.95</v>
      </c>
      <c r="DR6" s="21" t="str">
        <f>IF(DR7="","",IF(DR7="-","【-】","【"&amp;SUBSTITUTE(TEXT(DR7,"#,##0.00"),"-","△")&amp;"】"))</f>
        <v>【52.02】</v>
      </c>
      <c r="DS6" s="22">
        <f>IF(DS7="",NA(),DS7)</f>
        <v>32.75</v>
      </c>
      <c r="DT6" s="22">
        <f t="shared" ref="DT6:EB6" si="13">IF(DT7="",NA(),DT7)</f>
        <v>32.83</v>
      </c>
      <c r="DU6" s="22">
        <f t="shared" si="13"/>
        <v>32.369999999999997</v>
      </c>
      <c r="DV6" s="22">
        <f t="shared" si="13"/>
        <v>33.409999999999997</v>
      </c>
      <c r="DW6" s="22">
        <f t="shared" si="13"/>
        <v>33.200000000000003</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1.22</v>
      </c>
      <c r="EE6" s="22">
        <f t="shared" ref="EE6:EM6" si="14">IF(EE7="",NA(),EE7)</f>
        <v>1.28</v>
      </c>
      <c r="EF6" s="22">
        <f t="shared" si="14"/>
        <v>1.24</v>
      </c>
      <c r="EG6" s="22">
        <f t="shared" si="14"/>
        <v>0.89</v>
      </c>
      <c r="EH6" s="22">
        <f t="shared" si="14"/>
        <v>0.97</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15">
      <c r="A7" s="15"/>
      <c r="B7" s="24">
        <v>2023</v>
      </c>
      <c r="C7" s="24">
        <v>342050</v>
      </c>
      <c r="D7" s="24">
        <v>46</v>
      </c>
      <c r="E7" s="24">
        <v>1</v>
      </c>
      <c r="F7" s="24">
        <v>0</v>
      </c>
      <c r="G7" s="24">
        <v>1</v>
      </c>
      <c r="H7" s="24" t="s">
        <v>93</v>
      </c>
      <c r="I7" s="24" t="s">
        <v>94</v>
      </c>
      <c r="J7" s="24" t="s">
        <v>95</v>
      </c>
      <c r="K7" s="24" t="s">
        <v>96</v>
      </c>
      <c r="L7" s="24" t="s">
        <v>97</v>
      </c>
      <c r="M7" s="24" t="s">
        <v>98</v>
      </c>
      <c r="N7" s="25" t="s">
        <v>99</v>
      </c>
      <c r="O7" s="25">
        <v>79.319999999999993</v>
      </c>
      <c r="P7" s="25">
        <v>93.4</v>
      </c>
      <c r="Q7" s="25">
        <v>4169</v>
      </c>
      <c r="R7" s="25">
        <v>128324</v>
      </c>
      <c r="S7" s="25">
        <v>284.88</v>
      </c>
      <c r="T7" s="25">
        <v>450.45</v>
      </c>
      <c r="U7" s="25">
        <v>118980</v>
      </c>
      <c r="V7" s="25">
        <v>123.03</v>
      </c>
      <c r="W7" s="25">
        <v>967.08</v>
      </c>
      <c r="X7" s="25">
        <v>107.43</v>
      </c>
      <c r="Y7" s="25">
        <v>109.96</v>
      </c>
      <c r="Z7" s="25">
        <v>105.97</v>
      </c>
      <c r="AA7" s="25">
        <v>103.91</v>
      </c>
      <c r="AB7" s="25">
        <v>104.29</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452.38</v>
      </c>
      <c r="AU7" s="25">
        <v>415.9</v>
      </c>
      <c r="AV7" s="25">
        <v>394.54</v>
      </c>
      <c r="AW7" s="25">
        <v>358.57</v>
      </c>
      <c r="AX7" s="25">
        <v>373.11</v>
      </c>
      <c r="AY7" s="25">
        <v>358.91</v>
      </c>
      <c r="AZ7" s="25">
        <v>360.96</v>
      </c>
      <c r="BA7" s="25">
        <v>351.29</v>
      </c>
      <c r="BB7" s="25">
        <v>364.24</v>
      </c>
      <c r="BC7" s="25">
        <v>369.82</v>
      </c>
      <c r="BD7" s="25">
        <v>243.36</v>
      </c>
      <c r="BE7" s="25">
        <v>141.63</v>
      </c>
      <c r="BF7" s="25">
        <v>137.75</v>
      </c>
      <c r="BG7" s="25">
        <v>144.46</v>
      </c>
      <c r="BH7" s="25">
        <v>149.97</v>
      </c>
      <c r="BI7" s="25">
        <v>155.51</v>
      </c>
      <c r="BJ7" s="25">
        <v>247.27</v>
      </c>
      <c r="BK7" s="25">
        <v>239.18</v>
      </c>
      <c r="BL7" s="25">
        <v>236.29</v>
      </c>
      <c r="BM7" s="25">
        <v>238.77</v>
      </c>
      <c r="BN7" s="25">
        <v>218.57</v>
      </c>
      <c r="BO7" s="25">
        <v>265.93</v>
      </c>
      <c r="BP7" s="25">
        <v>104.99</v>
      </c>
      <c r="BQ7" s="25">
        <v>108.05</v>
      </c>
      <c r="BR7" s="25">
        <v>103.97</v>
      </c>
      <c r="BS7" s="25">
        <v>101.59</v>
      </c>
      <c r="BT7" s="25">
        <v>101.5</v>
      </c>
      <c r="BU7" s="25">
        <v>105.34</v>
      </c>
      <c r="BV7" s="25">
        <v>101.89</v>
      </c>
      <c r="BW7" s="25">
        <v>104.33</v>
      </c>
      <c r="BX7" s="25">
        <v>98.85</v>
      </c>
      <c r="BY7" s="25">
        <v>101.78</v>
      </c>
      <c r="BZ7" s="25">
        <v>97.82</v>
      </c>
      <c r="CA7" s="25">
        <v>237.95</v>
      </c>
      <c r="CB7" s="25">
        <v>231.54</v>
      </c>
      <c r="CC7" s="25">
        <v>237.64</v>
      </c>
      <c r="CD7" s="25">
        <v>243.18</v>
      </c>
      <c r="CE7" s="25">
        <v>244.08</v>
      </c>
      <c r="CF7" s="25">
        <v>159.6</v>
      </c>
      <c r="CG7" s="25">
        <v>156.32</v>
      </c>
      <c r="CH7" s="25">
        <v>157.4</v>
      </c>
      <c r="CI7" s="25">
        <v>162.61000000000001</v>
      </c>
      <c r="CJ7" s="25">
        <v>163.94</v>
      </c>
      <c r="CK7" s="25">
        <v>177.56</v>
      </c>
      <c r="CL7" s="25">
        <v>63.84</v>
      </c>
      <c r="CM7" s="25">
        <v>64.34</v>
      </c>
      <c r="CN7" s="25">
        <v>62.02</v>
      </c>
      <c r="CO7" s="25">
        <v>61.28</v>
      </c>
      <c r="CP7" s="25">
        <v>60.7</v>
      </c>
      <c r="CQ7" s="25">
        <v>62.05</v>
      </c>
      <c r="CR7" s="25">
        <v>63.23</v>
      </c>
      <c r="CS7" s="25">
        <v>62.59</v>
      </c>
      <c r="CT7" s="25">
        <v>61.81</v>
      </c>
      <c r="CU7" s="25">
        <v>62.35</v>
      </c>
      <c r="CV7" s="25">
        <v>59.81</v>
      </c>
      <c r="CW7" s="25">
        <v>94.41</v>
      </c>
      <c r="CX7" s="25">
        <v>94.43</v>
      </c>
      <c r="CY7" s="25">
        <v>94.47</v>
      </c>
      <c r="CZ7" s="25">
        <v>94.08</v>
      </c>
      <c r="DA7" s="25">
        <v>93.38</v>
      </c>
      <c r="DB7" s="25">
        <v>89.11</v>
      </c>
      <c r="DC7" s="25">
        <v>89.35</v>
      </c>
      <c r="DD7" s="25">
        <v>89.7</v>
      </c>
      <c r="DE7" s="25">
        <v>89.24</v>
      </c>
      <c r="DF7" s="25">
        <v>88.71</v>
      </c>
      <c r="DG7" s="25">
        <v>89.42</v>
      </c>
      <c r="DH7" s="25">
        <v>46.57</v>
      </c>
      <c r="DI7" s="25">
        <v>46.77</v>
      </c>
      <c r="DJ7" s="25">
        <v>47.08</v>
      </c>
      <c r="DK7" s="25">
        <v>47.59</v>
      </c>
      <c r="DL7" s="25">
        <v>48.1</v>
      </c>
      <c r="DM7" s="25">
        <v>48.69</v>
      </c>
      <c r="DN7" s="25">
        <v>49.62</v>
      </c>
      <c r="DO7" s="25">
        <v>50.5</v>
      </c>
      <c r="DP7" s="25">
        <v>51.28</v>
      </c>
      <c r="DQ7" s="25">
        <v>51.95</v>
      </c>
      <c r="DR7" s="25">
        <v>52.02</v>
      </c>
      <c r="DS7" s="25">
        <v>32.75</v>
      </c>
      <c r="DT7" s="25">
        <v>32.83</v>
      </c>
      <c r="DU7" s="25">
        <v>32.369999999999997</v>
      </c>
      <c r="DV7" s="25">
        <v>33.409999999999997</v>
      </c>
      <c r="DW7" s="25">
        <v>33.200000000000003</v>
      </c>
      <c r="DX7" s="25">
        <v>18.260000000000002</v>
      </c>
      <c r="DY7" s="25">
        <v>19.510000000000002</v>
      </c>
      <c r="DZ7" s="25">
        <v>21.19</v>
      </c>
      <c r="EA7" s="25">
        <v>22.64</v>
      </c>
      <c r="EB7" s="25">
        <v>24.49</v>
      </c>
      <c r="EC7" s="25">
        <v>25.37</v>
      </c>
      <c r="ED7" s="25">
        <v>1.22</v>
      </c>
      <c r="EE7" s="25">
        <v>1.28</v>
      </c>
      <c r="EF7" s="25">
        <v>1.24</v>
      </c>
      <c r="EG7" s="25">
        <v>0.89</v>
      </c>
      <c r="EH7" s="25">
        <v>0.97</v>
      </c>
      <c r="EI7" s="25">
        <v>0.66</v>
      </c>
      <c r="EJ7" s="25">
        <v>0.67</v>
      </c>
      <c r="EK7" s="25">
        <v>0.62</v>
      </c>
      <c r="EL7" s="25">
        <v>0.6</v>
      </c>
      <c r="EM7" s="25">
        <v>0.57999999999999996</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竹村　英晃</cp:lastModifiedBy>
  <dcterms:created xsi:type="dcterms:W3CDTF">2025-01-24T06:53:35Z</dcterms:created>
  <dcterms:modified xsi:type="dcterms:W3CDTF">2025-01-30T05:40:36Z</dcterms:modified>
  <cp:category/>
</cp:coreProperties>
</file>