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ile10\44_上下水道課\01_下水道経営グループ\13_その他\庶務（庁内，県照会含む。）\R6\広島県市町行財政課\R7.1.27【１月31日〆】公営企業に係る経営比較分析表（令和５年度決算）の分析等について（依頼）\"/>
    </mc:Choice>
  </mc:AlternateContent>
  <xr:revisionPtr revIDLastSave="0" documentId="13_ncr:1_{037055F0-6649-4AE5-A13B-E22B8ADD7FDF}" xr6:coauthVersionLast="36" xr6:coauthVersionMax="36" xr10:uidLastSave="{00000000-0000-0000-0000-000000000000}"/>
  <workbookProtection workbookAlgorithmName="SHA-512" workbookHashValue="3pZWKHZzvCwEctDHr2J89o9EuPHGEZrIDcu3r8NmiVTe9KCKJUl8CPJ7FERqr/gHooi9DgZY/RAI+QJlAiM0Lw==" workbookSaltValue="UKvIG/NCqYBifVvjy9fXP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<sst xmlns="http://schemas.openxmlformats.org/spreadsheetml/2006/main" count="299" uniqueCount="116">
  <si>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</si>
  <si>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</si>
  <si>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</si>
  <si>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</si>
  <si>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</si>
  <si>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</si>
  <si>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</si>
  <si>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</si>
  <si>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</si>
  <si>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</si>
  <si>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</si>
  <si>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</si>
  <si>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</si>
  <si>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</si>
  <si>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</si>
  <si>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</si>
  <si>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</si>
  <si>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</si>
  <si>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</si>
  <si>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</si>
  <si>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</si>
  <si>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</si>
  <si>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</si>
  <si>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</si>
  <si>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</si>
  <si>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</si>
  <si>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</si>
  <si>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</si>
  <si>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</si>
  <si>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</si>
  <si>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</si>
  <si>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</si>
  <si>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</si>
  <si>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</si>
  <si>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</si>
  <si>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</si>
  <si>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</si>
  <si>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</si>
  <si>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</si>
  <si>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</si>
  <si>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</si>
  <si>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</si>
  <si>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</si>
  <si>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</si>
  <si>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</si>
  <si>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</si>
  <si>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</si>
  <si>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</si>
  <si>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</si>
  <si>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</si>
  <si>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</si>
  <si>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</si>
  <si>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</si>
  <si>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</si>
  <si>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</si>
  <si>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</si>
  <si>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</si>
  <si>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</si>
  <si>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</si>
  <si>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</si>
  <si>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</si>
  <si>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</si>
  <si>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</si>
  <si>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</si>
  <si>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</si>
  <si>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</si>
  <si>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</si>
  <si>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</si>
  <si>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</si>
  <si>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</si>
  <si>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</si>
  <si>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</si>
  <si>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</si>
  <si>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</si>
  <si>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</si>
  <si>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</si>
  <si>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</si>
  <si>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</si>
  <si>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</si>
  <si>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</si>
  <si>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</si>
  <si>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</si>
  <si>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</si>
  <si>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</si>
  <si>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</si>
  <si>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</si>
  <si>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</si>
  <si>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</si>
  <si>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</si>
  <si>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</si>
  <si>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</si>
  <si>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</si>
  <si>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</si>
  <si>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</si>
  <si>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</si>
  <si>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</si>
  <si>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</si>
  <si>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</si>
  <si>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</si>
  <si>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</si>
  <si>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</si>
  <si>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</si>
  <si>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</si>
  <si>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</si>
  <si>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</si>
  <si>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</si>
  <si>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</si>
  <si>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</si>
  <si>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</si>
  <si>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</si>
  <si>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</si>
  <si>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</si>
  <si>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</si>
  <si>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①黒字を示す100％を上回っていることから，健全な経営状態にある。
②累積欠損金が発生しておらず0％であり，健全な経営を維持している。
③流動比率は100％未満で平均値を下回っている。流動負債には，建設改良費等に充てられた企業債も含まれており，今後償還していく企業債が減少していくため流動比率は向上していく見込みである。
④前年度と比較し上昇しているが，施設整備をほぼ終えたことで近年建設改良費は減少傾向にあり,地方債償還金が起債発行額を上回っていることから類似団体の平均値を下回っている。ただし，今後施設の老朽管更新に要する費用が見込まれるため,地方債の償還計画の見直し等により経費削減を図る必要がある。
⑤前年度から低下しており，類似団体と比較してもやや低い値となっており，適正な使用料の確保と汚水処理費等の経費削減を検討する必要がある。
⑥類似団体の平均値を下回っているが,人口減少や節水機器の普及による収入の減及び施設の老朽化に伴う修繕費の増加により指標上昇が見込まれるため,投資の効率化や維持管理費の削減などの経営改善に努めていく。
⑧高い水準となっている。今後は費用対効果を考慮しながら将来の見込も踏まえ整備を検討していく。</t>
    <phoneticPr fontId="4"/>
  </si>
  <si>
    <t>①②昭和40年代に造成された熊野団地内の管渠が法定耐用年数を迎え,他の造成団地についても順次法定耐用年数を迎えることから,類似団体に比べ施設の老朽化が進んでいると言える。
「熊野町公共下水道ストックマネジメント基本計画」に基づき，点検及び調査を実施し改築更新事業を進めていく。
③点検・調査に基づき緊急度の高い管渠について管更生による改築更新事業に取り組んでおり，類似団体に比べ高い管渠改善率となっている。</t>
    <phoneticPr fontId="4"/>
  </si>
  <si>
    <t>　「熊野町公共下水道ストックマネジメント基本計画」に基づき，老朽化した汚水管渠の改築更新事業を推進しているところであるが，人口減少等による使用料の減収や電気料金や原材料費等の高騰により施設維持管理費の増加といった影響が予想されることから,計画を実現するための財源の確保が急務となっている。　
　そのため，資産及びコストを含む全体の経営状況を把握し中長期的な視点に基づいて策定した「熊野町下水道事業経営戦略」の進捗管理や見直し，事後検証などを通じ経営基盤の強化と財政マネジメントの向上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</si>
</sst>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c:v>0.34</c:v>
                </c:pt>
              </c:numCache>
            </c:numRef>
          </c:val>
          <c:extLst>
            <c:ext xmlns:c16="http://schemas.microsoft.com/office/drawing/2014/chart" uri="{C3380CC4-5D6E-409C-BE32-E72D297353CC}">
              <c16:uniqueId val="{00000000-4033-4847-ACB2-531A37107F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c:v>0.09</c:v>
                </c:pt>
              </c:numCache>
            </c:numRef>
          </c:val>
          <c:smooth val="0"/>
          <c:extLst>
            <c:ext xmlns:c16="http://schemas.microsoft.com/office/drawing/2014/chart" uri="{C3380CC4-5D6E-409C-BE32-E72D297353CC}">
              <c16:uniqueId val="{00000001-4033-4847-ACB2-531A37107F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A3-4377-BB40-54335E8CE1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48.95</c:v>
                </c:pt>
                <c:pt idx="4">
                  <c:v>56.51</c:v>
                </c:pt>
              </c:numCache>
            </c:numRef>
          </c:val>
          <c:smooth val="0"/>
          <c:extLst>
            <c:ext xmlns:c16="http://schemas.microsoft.com/office/drawing/2014/chart" uri="{C3380CC4-5D6E-409C-BE32-E72D297353CC}">
              <c16:uniqueId val="{00000001-C4A3-4377-BB40-54335E8CE1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97.16</c:v>
                </c:pt>
                <c:pt idx="4">
                  <c:v>97.05</c:v>
                </c:pt>
              </c:numCache>
            </c:numRef>
          </c:val>
          <c:extLst>
            <c:ext xmlns:c16="http://schemas.microsoft.com/office/drawing/2014/chart" uri="{C3380CC4-5D6E-409C-BE32-E72D297353CC}">
              <c16:uniqueId val="{00000000-51AF-4ED4-8D1F-D6215307DA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81.14</c:v>
                </c:pt>
                <c:pt idx="4">
                  <c:v>90.62</c:v>
                </c:pt>
              </c:numCache>
            </c:numRef>
          </c:val>
          <c:smooth val="0"/>
          <c:extLst>
            <c:ext xmlns:c16="http://schemas.microsoft.com/office/drawing/2014/chart" uri="{C3380CC4-5D6E-409C-BE32-E72D297353CC}">
              <c16:uniqueId val="{00000001-51AF-4ED4-8D1F-D6215307DA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109.39</c:v>
                </c:pt>
                <c:pt idx="4">
                  <c:v>106.83</c:v>
                </c:pt>
              </c:numCache>
            </c:numRef>
          </c:val>
          <c:extLst>
            <c:ext xmlns:c16="http://schemas.microsoft.com/office/drawing/2014/chart" uri="{C3380CC4-5D6E-409C-BE32-E72D297353CC}">
              <c16:uniqueId val="{00000000-27F7-4592-86E3-B38610E020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106.08</c:v>
                </c:pt>
                <c:pt idx="4">
                  <c:v>106.53</c:v>
                </c:pt>
              </c:numCache>
            </c:numRef>
          </c:val>
          <c:smooth val="0"/>
          <c:extLst>
            <c:ext xmlns:c16="http://schemas.microsoft.com/office/drawing/2014/chart" uri="{C3380CC4-5D6E-409C-BE32-E72D297353CC}">
              <c16:uniqueId val="{00000001-27F7-4592-86E3-B38610E020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39.56</c:v>
                </c:pt>
                <c:pt idx="4">
                  <c:v>41.42</c:v>
                </c:pt>
              </c:numCache>
            </c:numRef>
          </c:val>
          <c:extLst>
            <c:ext xmlns:c16="http://schemas.microsoft.com/office/drawing/2014/chart" uri="{C3380CC4-5D6E-409C-BE32-E72D297353CC}">
              <c16:uniqueId val="{00000000-4A50-41F2-9C38-77F877FE9D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16.11</c:v>
                </c:pt>
                <c:pt idx="4">
                  <c:v>26.9</c:v>
                </c:pt>
              </c:numCache>
            </c:numRef>
          </c:val>
          <c:smooth val="0"/>
          <c:extLst>
            <c:ext xmlns:c16="http://schemas.microsoft.com/office/drawing/2014/chart" uri="{C3380CC4-5D6E-409C-BE32-E72D297353CC}">
              <c16:uniqueId val="{00000001-4A50-41F2-9C38-77F877FE9D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c:v>63.52</c:v>
                </c:pt>
              </c:numCache>
            </c:numRef>
          </c:val>
          <c:extLst>
            <c:ext xmlns:c16="http://schemas.microsoft.com/office/drawing/2014/chart" uri="{C3380CC4-5D6E-409C-BE32-E72D297353CC}">
              <c16:uniqueId val="{00000000-A8CC-4A0C-924A-0E616D87ED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0.17</c:v>
                </c:pt>
                <c:pt idx="4">
                  <c:v>2.08</c:v>
                </c:pt>
              </c:numCache>
            </c:numRef>
          </c:val>
          <c:smooth val="0"/>
          <c:extLst>
            <c:ext xmlns:c16="http://schemas.microsoft.com/office/drawing/2014/chart" uri="{C3380CC4-5D6E-409C-BE32-E72D297353CC}">
              <c16:uniqueId val="{00000001-A8CC-4A0C-924A-0E616D87ED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3DC-454D-9F3F-67F8DD8323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29.34</c:v>
                </c:pt>
                <c:pt idx="4">
                  <c:v>18.41</c:v>
                </c:pt>
              </c:numCache>
            </c:numRef>
          </c:val>
          <c:smooth val="0"/>
          <c:extLst>
            <c:ext xmlns:c16="http://schemas.microsoft.com/office/drawing/2014/chart" uri="{C3380CC4-5D6E-409C-BE32-E72D297353CC}">
              <c16:uniqueId val="{00000001-03DC-454D-9F3F-67F8DD8323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25.24</c:v>
                </c:pt>
                <c:pt idx="4">
                  <c:v>42.93</c:v>
                </c:pt>
              </c:numCache>
            </c:numRef>
          </c:val>
          <c:extLst>
            <c:ext xmlns:c16="http://schemas.microsoft.com/office/drawing/2014/chart" uri="{C3380CC4-5D6E-409C-BE32-E72D297353CC}">
              <c16:uniqueId val="{00000000-0DE6-43D5-A2F1-4427C465B5E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50.59</c:v>
                </c:pt>
                <c:pt idx="4">
                  <c:v>74.790000000000006</c:v>
                </c:pt>
              </c:numCache>
            </c:numRef>
          </c:val>
          <c:smooth val="0"/>
          <c:extLst>
            <c:ext xmlns:c16="http://schemas.microsoft.com/office/drawing/2014/chart" uri="{C3380CC4-5D6E-409C-BE32-E72D297353CC}">
              <c16:uniqueId val="{00000001-0DE6-43D5-A2F1-4427C465B5E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391.08</c:v>
                </c:pt>
                <c:pt idx="4">
                  <c:v>681.87</c:v>
                </c:pt>
              </c:numCache>
            </c:numRef>
          </c:val>
          <c:extLst>
            <c:ext xmlns:c16="http://schemas.microsoft.com/office/drawing/2014/chart" uri="{C3380CC4-5D6E-409C-BE32-E72D297353CC}">
              <c16:uniqueId val="{00000000-780D-48CF-BA7C-711C753658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987.36</c:v>
                </c:pt>
                <c:pt idx="4">
                  <c:v>767.56</c:v>
                </c:pt>
              </c:numCache>
            </c:numRef>
          </c:val>
          <c:smooth val="0"/>
          <c:extLst>
            <c:ext xmlns:c16="http://schemas.microsoft.com/office/drawing/2014/chart" uri="{C3380CC4-5D6E-409C-BE32-E72D297353CC}">
              <c16:uniqueId val="{00000001-780D-48CF-BA7C-711C753658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120.65</c:v>
                </c:pt>
                <c:pt idx="4">
                  <c:v>89.31</c:v>
                </c:pt>
              </c:numCache>
            </c:numRef>
          </c:val>
          <c:extLst>
            <c:ext xmlns:c16="http://schemas.microsoft.com/office/drawing/2014/chart" uri="{C3380CC4-5D6E-409C-BE32-E72D297353CC}">
              <c16:uniqueId val="{00000000-BB0F-4372-9B48-39434F541E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83.55</c:v>
                </c:pt>
                <c:pt idx="4">
                  <c:v>90.23</c:v>
                </c:pt>
              </c:numCache>
            </c:numRef>
          </c:val>
          <c:smooth val="0"/>
          <c:extLst>
            <c:ext xmlns:c16="http://schemas.microsoft.com/office/drawing/2014/chart" uri="{C3380CC4-5D6E-409C-BE32-E72D297353CC}">
              <c16:uniqueId val="{00000001-BB0F-4372-9B48-39434F541E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115.66</c:v>
                </c:pt>
                <c:pt idx="4">
                  <c:v>156.15</c:v>
                </c:pt>
              </c:numCache>
            </c:numRef>
          </c:val>
          <c:extLst>
            <c:ext xmlns:c16="http://schemas.microsoft.com/office/drawing/2014/chart" uri="{C3380CC4-5D6E-409C-BE32-E72D297353CC}">
              <c16:uniqueId val="{00000000-CE33-4D8D-941E-711C8975B2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185.98</c:v>
                </c:pt>
                <c:pt idx="4">
                  <c:v>170.2</c:v>
                </c:pt>
              </c:numCache>
            </c:numRef>
          </c:val>
          <c:smooth val="0"/>
          <c:extLst>
            <c:ext xmlns:c16="http://schemas.microsoft.com/office/drawing/2014/chart" uri="{C3380CC4-5D6E-409C-BE32-E72D297353CC}">
              <c16:uniqueId val="{00000001-CE33-4D8D-941E-711C8975B2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57" zoomScaleNormal="100" workbookViewId="0">
      <selection activeCell="CD66" sqref="CD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広島県　熊野町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23542</v>
      </c>
      <c r="AM8" s="36"/>
      <c r="AN8" s="36"/>
      <c r="AO8" s="36"/>
      <c r="AP8" s="36"/>
      <c r="AQ8" s="36"/>
      <c r="AR8" s="36"/>
      <c r="AS8" s="36"/>
      <c r="AT8" s="37">
        <f>データ!T6</f>
        <v>33.76</v>
      </c>
      <c r="AU8" s="37"/>
      <c r="AV8" s="37"/>
      <c r="AW8" s="37"/>
      <c r="AX8" s="37"/>
      <c r="AY8" s="37"/>
      <c r="AZ8" s="37"/>
      <c r="BA8" s="37"/>
      <c r="BB8" s="37">
        <f>データ!U6</f>
        <v>697.33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58.61</v>
      </c>
      <c r="J10" s="37"/>
      <c r="K10" s="37"/>
      <c r="L10" s="37"/>
      <c r="M10" s="37"/>
      <c r="N10" s="37"/>
      <c r="O10" s="37"/>
      <c r="P10" s="37">
        <f>データ!P6</f>
        <v>90.55</v>
      </c>
      <c r="Q10" s="37"/>
      <c r="R10" s="37"/>
      <c r="S10" s="37"/>
      <c r="T10" s="37"/>
      <c r="U10" s="37"/>
      <c r="V10" s="37"/>
      <c r="W10" s="37">
        <f>データ!Q6</f>
        <v>89.24</v>
      </c>
      <c r="X10" s="37"/>
      <c r="Y10" s="37"/>
      <c r="Z10" s="37"/>
      <c r="AA10" s="37"/>
      <c r="AB10" s="37"/>
      <c r="AC10" s="37"/>
      <c r="AD10" s="36">
        <f>データ!R6</f>
        <v>2700</v>
      </c>
      <c r="AE10" s="36"/>
      <c r="AF10" s="36"/>
      <c r="AG10" s="36"/>
      <c r="AH10" s="36"/>
      <c r="AI10" s="36"/>
      <c r="AJ10" s="36"/>
      <c r="AK10" s="2"/>
      <c r="AL10" s="36">
        <f>データ!V6</f>
        <v>21254</v>
      </c>
      <c r="AM10" s="36"/>
      <c r="AN10" s="36"/>
      <c r="AO10" s="36"/>
      <c r="AP10" s="36"/>
      <c r="AQ10" s="36"/>
      <c r="AR10" s="36"/>
      <c r="AS10" s="36"/>
      <c r="AT10" s="37">
        <f>データ!W6</f>
        <v>4.8099999999999996</v>
      </c>
      <c r="AU10" s="37"/>
      <c r="AV10" s="37"/>
      <c r="AW10" s="37"/>
      <c r="AX10" s="37"/>
      <c r="AY10" s="37"/>
      <c r="AZ10" s="37"/>
      <c r="BA10" s="37"/>
      <c r="BB10" s="37">
        <f>データ!X6</f>
        <v>4418.71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TnN9iLe5jjNpmdIp/Zw9AQ+WzVxHxyv01cH16fTRoRXd6LZsIR8GNCFShdPzMENWdZXKSdxVL7a0+YVj99uHww==" saltValue="NGKjrxVovZbgcPfd16aHU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343072</v>
      </c>
      <c r="D6" s="19">
        <f t="shared" si="3"/>
        <v>46</v>
      </c>
      <c r="E6" s="19">
        <f t="shared" si="3"/>
        <v>17</v>
      </c>
      <c r="F6" s="19">
        <f t="shared" si="3"/>
        <v>1</v>
      </c>
      <c r="G6" s="19">
        <f t="shared" si="3"/>
        <v>0</v>
      </c>
      <c r="H6" s="19" t="str">
        <f t="shared" si="3"/>
        <v>広島県　熊野町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58.61</v>
      </c>
      <c r="P6" s="20">
        <f t="shared" si="3"/>
        <v>90.55</v>
      </c>
      <c r="Q6" s="20">
        <f t="shared" si="3"/>
        <v>89.24</v>
      </c>
      <c r="R6" s="20">
        <f t="shared" si="3"/>
        <v>2700</v>
      </c>
      <c r="S6" s="20">
        <f t="shared" si="3"/>
        <v>23542</v>
      </c>
      <c r="T6" s="20">
        <f t="shared" si="3"/>
        <v>33.76</v>
      </c>
      <c r="U6" s="20">
        <f t="shared" si="3"/>
        <v>697.33</v>
      </c>
      <c r="V6" s="20">
        <f t="shared" si="3"/>
        <v>21254</v>
      </c>
      <c r="W6" s="20">
        <f t="shared" si="3"/>
        <v>4.8099999999999996</v>
      </c>
      <c r="X6" s="20">
        <f t="shared" si="3"/>
        <v>4418.71</v>
      </c>
      <c r="Y6" s="21" t="str">
        <f>IF(Y7="",NA(),Y7)</f>
        <v>-</v>
      </c>
      <c r="Z6" s="21" t="str">
        <f t="shared" ref="Z6:AH6" si="4">IF(Z7="",NA(),Z7)</f>
        <v>-</v>
      </c>
      <c r="AA6" s="21" t="str">
        <f t="shared" si="4"/>
        <v>-</v>
      </c>
      <c r="AB6" s="21">
        <f t="shared" si="4"/>
        <v>109.39</v>
      </c>
      <c r="AC6" s="21">
        <f t="shared" si="4"/>
        <v>106.83</v>
      </c>
      <c r="AD6" s="21" t="str">
        <f t="shared" si="4"/>
        <v>-</v>
      </c>
      <c r="AE6" s="21" t="str">
        <f t="shared" si="4"/>
        <v>-</v>
      </c>
      <c r="AF6" s="21" t="str">
        <f t="shared" si="4"/>
        <v>-</v>
      </c>
      <c r="AG6" s="21">
        <f t="shared" si="4"/>
        <v>106.08</v>
      </c>
      <c r="AH6" s="21">
        <f t="shared" si="4"/>
        <v>106.53</v>
      </c>
      <c r="AI6" s="20" t="str">
        <f>IF(AI7="","",IF(AI7="-","【-】","【"&amp;SUBSTITUTE(TEXT(AI7,"#,##0.00"),"-","△")&amp;"】"))</f>
        <v>【105.91】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29.34</v>
      </c>
      <c r="AS6" s="21">
        <f t="shared" si="5"/>
        <v>18.41</v>
      </c>
      <c r="AT6" s="20" t="str">
        <f>IF(AT7="","",IF(AT7="-","【-】","【"&amp;SUBSTITUTE(TEXT(AT7,"#,##0.00"),"-","△")&amp;"】"))</f>
        <v>【3.03】</v>
      </c>
      <c r="AU6" s="21" t="str">
        <f>IF(AU7="",NA(),AU7)</f>
        <v>-</v>
      </c>
      <c r="AV6" s="21" t="str">
        <f t="shared" ref="AV6:BD6" si="6">IF(AV7="",NA(),AV7)</f>
        <v>-</v>
      </c>
      <c r="AW6" s="21" t="str">
        <f t="shared" si="6"/>
        <v>-</v>
      </c>
      <c r="AX6" s="21">
        <f t="shared" si="6"/>
        <v>25.24</v>
      </c>
      <c r="AY6" s="21">
        <f t="shared" si="6"/>
        <v>42.93</v>
      </c>
      <c r="AZ6" s="21" t="str">
        <f t="shared" si="6"/>
        <v>-</v>
      </c>
      <c r="BA6" s="21" t="str">
        <f t="shared" si="6"/>
        <v>-</v>
      </c>
      <c r="BB6" s="21" t="str">
        <f t="shared" si="6"/>
        <v>-</v>
      </c>
      <c r="BC6" s="21">
        <f t="shared" si="6"/>
        <v>50.59</v>
      </c>
      <c r="BD6" s="21">
        <f t="shared" si="6"/>
        <v>74.790000000000006</v>
      </c>
      <c r="BE6" s="20" t="str">
        <f>IF(BE7="","",IF(BE7="-","【-】","【"&amp;SUBSTITUTE(TEXT(BE7,"#,##0.00"),"-","△")&amp;"】"))</f>
        <v>【78.43】</v>
      </c>
      <c r="BF6" s="21" t="str">
        <f>IF(BF7="",NA(),BF7)</f>
        <v>-</v>
      </c>
      <c r="BG6" s="21" t="str">
        <f t="shared" ref="BG6:BO6" si="7">IF(BG7="",NA(),BG7)</f>
        <v>-</v>
      </c>
      <c r="BH6" s="21" t="str">
        <f t="shared" si="7"/>
        <v>-</v>
      </c>
      <c r="BI6" s="21">
        <f t="shared" si="7"/>
        <v>391.08</v>
      </c>
      <c r="BJ6" s="21">
        <f t="shared" si="7"/>
        <v>681.87</v>
      </c>
      <c r="BK6" s="21" t="str">
        <f t="shared" si="7"/>
        <v>-</v>
      </c>
      <c r="BL6" s="21" t="str">
        <f t="shared" si="7"/>
        <v>-</v>
      </c>
      <c r="BM6" s="21" t="str">
        <f t="shared" si="7"/>
        <v>-</v>
      </c>
      <c r="BN6" s="21">
        <f t="shared" si="7"/>
        <v>987.36</v>
      </c>
      <c r="BO6" s="21">
        <f t="shared" si="7"/>
        <v>767.56</v>
      </c>
      <c r="BP6" s="20" t="str">
        <f>IF(BP7="","",IF(BP7="-","【-】","【"&amp;SUBSTITUTE(TEXT(BP7,"#,##0.00"),"-","△")&amp;"】"))</f>
        <v>【630.82】</v>
      </c>
      <c r="BQ6" s="21" t="str">
        <f>IF(BQ7="",NA(),BQ7)</f>
        <v>-</v>
      </c>
      <c r="BR6" s="21" t="str">
        <f t="shared" ref="BR6:BZ6" si="8">IF(BR7="",NA(),BR7)</f>
        <v>-</v>
      </c>
      <c r="BS6" s="21" t="str">
        <f t="shared" si="8"/>
        <v>-</v>
      </c>
      <c r="BT6" s="21">
        <f t="shared" si="8"/>
        <v>120.65</v>
      </c>
      <c r="BU6" s="21">
        <f t="shared" si="8"/>
        <v>89.31</v>
      </c>
      <c r="BV6" s="21" t="str">
        <f t="shared" si="8"/>
        <v>-</v>
      </c>
      <c r="BW6" s="21" t="str">
        <f t="shared" si="8"/>
        <v>-</v>
      </c>
      <c r="BX6" s="21" t="str">
        <f t="shared" si="8"/>
        <v>-</v>
      </c>
      <c r="BY6" s="21">
        <f t="shared" si="8"/>
        <v>83.55</v>
      </c>
      <c r="BZ6" s="21">
        <f t="shared" si="8"/>
        <v>90.23</v>
      </c>
      <c r="CA6" s="20" t="str">
        <f>IF(CA7="","",IF(CA7="-","【-】","【"&amp;SUBSTITUTE(TEXT(CA7,"#,##0.00"),"-","△")&amp;"】"))</f>
        <v>【97.81】</v>
      </c>
      <c r="CB6" s="21" t="str">
        <f>IF(CB7="",NA(),CB7)</f>
        <v>-</v>
      </c>
      <c r="CC6" s="21" t="str">
        <f t="shared" ref="CC6:CK6" si="9">IF(CC7="",NA(),CC7)</f>
        <v>-</v>
      </c>
      <c r="CD6" s="21" t="str">
        <f t="shared" si="9"/>
        <v>-</v>
      </c>
      <c r="CE6" s="21">
        <f t="shared" si="9"/>
        <v>115.66</v>
      </c>
      <c r="CF6" s="21">
        <f t="shared" si="9"/>
        <v>156.15</v>
      </c>
      <c r="CG6" s="21" t="str">
        <f t="shared" si="9"/>
        <v>-</v>
      </c>
      <c r="CH6" s="21" t="str">
        <f t="shared" si="9"/>
        <v>-</v>
      </c>
      <c r="CI6" s="21" t="str">
        <f t="shared" si="9"/>
        <v>-</v>
      </c>
      <c r="CJ6" s="21">
        <f t="shared" si="9"/>
        <v>185.98</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48.95</v>
      </c>
      <c r="CV6" s="21">
        <f t="shared" si="10"/>
        <v>56.51</v>
      </c>
      <c r="CW6" s="20" t="str">
        <f>IF(CW7="","",IF(CW7="-","【-】","【"&amp;SUBSTITUTE(TEXT(CW7,"#,##0.00"),"-","△")&amp;"】"))</f>
        <v>【58.94】</v>
      </c>
      <c r="CX6" s="21" t="str">
        <f>IF(CX7="",NA(),CX7)</f>
        <v>-</v>
      </c>
      <c r="CY6" s="21" t="str">
        <f t="shared" ref="CY6:DG6" si="11">IF(CY7="",NA(),CY7)</f>
        <v>-</v>
      </c>
      <c r="CZ6" s="21" t="str">
        <f t="shared" si="11"/>
        <v>-</v>
      </c>
      <c r="DA6" s="21">
        <f t="shared" si="11"/>
        <v>97.16</v>
      </c>
      <c r="DB6" s="21">
        <f t="shared" si="11"/>
        <v>97.05</v>
      </c>
      <c r="DC6" s="21" t="str">
        <f t="shared" si="11"/>
        <v>-</v>
      </c>
      <c r="DD6" s="21" t="str">
        <f t="shared" si="11"/>
        <v>-</v>
      </c>
      <c r="DE6" s="21" t="str">
        <f t="shared" si="11"/>
        <v>-</v>
      </c>
      <c r="DF6" s="21">
        <f t="shared" si="11"/>
        <v>81.14</v>
      </c>
      <c r="DG6" s="21">
        <f t="shared" si="11"/>
        <v>90.62</v>
      </c>
      <c r="DH6" s="20" t="str">
        <f>IF(DH7="","",IF(DH7="-","【-】","【"&amp;SUBSTITUTE(TEXT(DH7,"#,##0.00"),"-","△")&amp;"】"))</f>
        <v>【95.91】</v>
      </c>
      <c r="DI6" s="21" t="str">
        <f>IF(DI7="",NA(),DI7)</f>
        <v>-</v>
      </c>
      <c r="DJ6" s="21" t="str">
        <f t="shared" ref="DJ6:DR6" si="12">IF(DJ7="",NA(),DJ7)</f>
        <v>-</v>
      </c>
      <c r="DK6" s="21" t="str">
        <f t="shared" si="12"/>
        <v>-</v>
      </c>
      <c r="DL6" s="21">
        <f t="shared" si="12"/>
        <v>39.56</v>
      </c>
      <c r="DM6" s="21">
        <f t="shared" si="12"/>
        <v>41.42</v>
      </c>
      <c r="DN6" s="21" t="str">
        <f t="shared" si="12"/>
        <v>-</v>
      </c>
      <c r="DO6" s="21" t="str">
        <f t="shared" si="12"/>
        <v>-</v>
      </c>
      <c r="DP6" s="21" t="str">
        <f t="shared" si="12"/>
        <v>-</v>
      </c>
      <c r="DQ6" s="21">
        <f t="shared" si="12"/>
        <v>16.11</v>
      </c>
      <c r="DR6" s="21">
        <f t="shared" si="12"/>
        <v>26.9</v>
      </c>
      <c r="DS6" s="20" t="str">
        <f>IF(DS7="","",IF(DS7="-","【-】","【"&amp;SUBSTITUTE(TEXT(DS7,"#,##0.00"),"-","△")&amp;"】"))</f>
        <v>【41.09】</v>
      </c>
      <c r="DT6" s="21" t="str">
        <f>IF(DT7="",NA(),DT7)</f>
        <v>-</v>
      </c>
      <c r="DU6" s="21" t="str">
        <f t="shared" ref="DU6:EC6" si="13">IF(DU7="",NA(),DU7)</f>
        <v>-</v>
      </c>
      <c r="DV6" s="21" t="str">
        <f t="shared" si="13"/>
        <v>-</v>
      </c>
      <c r="DW6" s="20">
        <f t="shared" si="13"/>
        <v>0</v>
      </c>
      <c r="DX6" s="21">
        <f t="shared" si="13"/>
        <v>63.52</v>
      </c>
      <c r="DY6" s="21" t="str">
        <f t="shared" si="13"/>
        <v>-</v>
      </c>
      <c r="DZ6" s="21" t="str">
        <f t="shared" si="13"/>
        <v>-</v>
      </c>
      <c r="EA6" s="21" t="str">
        <f t="shared" si="13"/>
        <v>-</v>
      </c>
      <c r="EB6" s="21">
        <f t="shared" si="13"/>
        <v>0.17</v>
      </c>
      <c r="EC6" s="21">
        <f t="shared" si="13"/>
        <v>2.08</v>
      </c>
      <c r="ED6" s="20" t="str">
        <f>IF(ED7="","",IF(ED7="-","【-】","【"&amp;SUBSTITUTE(TEXT(ED7,"#,##0.00"),"-","△")&amp;"】"))</f>
        <v>【8.68】</v>
      </c>
      <c r="EE6" s="21" t="str">
        <f>IF(EE7="",NA(),EE7)</f>
        <v>-</v>
      </c>
      <c r="EF6" s="21" t="str">
        <f t="shared" ref="EF6:EN6" si="14">IF(EF7="",NA(),EF7)</f>
        <v>-</v>
      </c>
      <c r="EG6" s="21" t="str">
        <f t="shared" si="14"/>
        <v>-</v>
      </c>
      <c r="EH6" s="20">
        <f t="shared" si="14"/>
        <v>0</v>
      </c>
      <c r="EI6" s="21">
        <f t="shared" si="14"/>
        <v>0.34</v>
      </c>
      <c r="EJ6" s="21" t="str">
        <f t="shared" si="14"/>
        <v>-</v>
      </c>
      <c r="EK6" s="21" t="str">
        <f t="shared" si="14"/>
        <v>-</v>
      </c>
      <c r="EL6" s="21" t="str">
        <f t="shared" si="14"/>
        <v>-</v>
      </c>
      <c r="EM6" s="21">
        <f t="shared" si="14"/>
        <v>0.08</v>
      </c>
      <c r="EN6" s="21">
        <f t="shared" si="14"/>
        <v>0.09</v>
      </c>
      <c r="EO6" s="20" t="str">
        <f>IF(EO7="","",IF(EO7="-","【-】","【"&amp;SUBSTITUTE(TEXT(EO7,"#,##0.00"),"-","△")&amp;"】"))</f>
        <v>【0.22】</v>
      </c>
    </row>
    <row r="7" spans="1:148" s="22" customFormat="1" x14ac:dyDescent="0.15">
      <c r="A7" s="14"/>
      <c r="B7" s="23">
        <v>2023</v>
      </c>
      <c r="C7" s="23">
        <v>343072</v>
      </c>
      <c r="D7" s="23">
        <v>46</v>
      </c>
      <c r="E7" s="23">
        <v>17</v>
      </c>
      <c r="F7" s="23">
        <v>1</v>
      </c>
      <c r="G7" s="23">
        <v>0</v>
      </c>
      <c r="H7" s="23" t="s">
        <v>96</v>
      </c>
      <c r="I7" s="23" t="s">
        <v>97</v>
      </c>
      <c r="J7" s="23" t="s">
        <v>98</v>
      </c>
      <c r="K7" s="23" t="s">
        <v>99</v>
      </c>
      <c r="L7" s="23" t="s">
        <v>100</v>
      </c>
      <c r="M7" s="23" t="s">
        <v>101</v>
      </c>
      <c r="N7" s="24" t="s">
        <v>102</v>
      </c>
      <c r="O7" s="24">
        <v>58.61</v>
      </c>
      <c r="P7" s="24">
        <v>90.55</v>
      </c>
      <c r="Q7" s="24">
        <v>89.24</v>
      </c>
      <c r="R7" s="24">
        <v>2700</v>
      </c>
      <c r="S7" s="24">
        <v>23542</v>
      </c>
      <c r="T7" s="24">
        <v>33.76</v>
      </c>
      <c r="U7" s="24">
        <v>697.33</v>
      </c>
      <c r="V7" s="24">
        <v>21254</v>
      </c>
      <c r="W7" s="24">
        <v>4.8099999999999996</v>
      </c>
      <c r="X7" s="24">
        <v>4418.71</v>
      </c>
      <c r="Y7" s="24" t="s">
        <v>102</v>
      </c>
      <c r="Z7" s="24" t="s">
        <v>102</v>
      </c>
      <c r="AA7" s="24" t="s">
        <v>102</v>
      </c>
      <c r="AB7" s="24">
        <v>109.39</v>
      </c>
      <c r="AC7" s="24">
        <v>106.83</v>
      </c>
      <c r="AD7" s="24" t="s">
        <v>102</v>
      </c>
      <c r="AE7" s="24" t="s">
        <v>102</v>
      </c>
      <c r="AF7" s="24" t="s">
        <v>102</v>
      </c>
      <c r="AG7" s="24">
        <v>106.08</v>
      </c>
      <c r="AH7" s="24">
        <v>106.53</v>
      </c>
      <c r="AI7" s="24">
        <v>105.91</v>
      </c>
      <c r="AJ7" s="24" t="s">
        <v>102</v>
      </c>
      <c r="AK7" s="24" t="s">
        <v>102</v>
      </c>
      <c r="AL7" s="24" t="s">
        <v>102</v>
      </c>
      <c r="AM7" s="24">
        <v>0</v>
      </c>
      <c r="AN7" s="24">
        <v>0</v>
      </c>
      <c r="AO7" s="24" t="s">
        <v>102</v>
      </c>
      <c r="AP7" s="24" t="s">
        <v>102</v>
      </c>
      <c r="AQ7" s="24" t="s">
        <v>102</v>
      </c>
      <c r="AR7" s="24">
        <v>29.34</v>
      </c>
      <c r="AS7" s="24">
        <v>18.41</v>
      </c>
      <c r="AT7" s="24">
        <v>3.03</v>
      </c>
      <c r="AU7" s="24" t="s">
        <v>102</v>
      </c>
      <c r="AV7" s="24" t="s">
        <v>102</v>
      </c>
      <c r="AW7" s="24" t="s">
        <v>102</v>
      </c>
      <c r="AX7" s="24">
        <v>25.24</v>
      </c>
      <c r="AY7" s="24">
        <v>42.93</v>
      </c>
      <c r="AZ7" s="24" t="s">
        <v>102</v>
      </c>
      <c r="BA7" s="24" t="s">
        <v>102</v>
      </c>
      <c r="BB7" s="24" t="s">
        <v>102</v>
      </c>
      <c r="BC7" s="24">
        <v>50.59</v>
      </c>
      <c r="BD7" s="24">
        <v>74.790000000000006</v>
      </c>
      <c r="BE7" s="24">
        <v>78.430000000000007</v>
      </c>
      <c r="BF7" s="24" t="s">
        <v>102</v>
      </c>
      <c r="BG7" s="24" t="s">
        <v>102</v>
      </c>
      <c r="BH7" s="24" t="s">
        <v>102</v>
      </c>
      <c r="BI7" s="24">
        <v>391.08</v>
      </c>
      <c r="BJ7" s="24">
        <v>681.87</v>
      </c>
      <c r="BK7" s="24" t="s">
        <v>102</v>
      </c>
      <c r="BL7" s="24" t="s">
        <v>102</v>
      </c>
      <c r="BM7" s="24" t="s">
        <v>102</v>
      </c>
      <c r="BN7" s="24">
        <v>987.36</v>
      </c>
      <c r="BO7" s="24">
        <v>767.56</v>
      </c>
      <c r="BP7" s="24">
        <v>630.82000000000005</v>
      </c>
      <c r="BQ7" s="24" t="s">
        <v>102</v>
      </c>
      <c r="BR7" s="24" t="s">
        <v>102</v>
      </c>
      <c r="BS7" s="24" t="s">
        <v>102</v>
      </c>
      <c r="BT7" s="24">
        <v>120.65</v>
      </c>
      <c r="BU7" s="24">
        <v>89.31</v>
      </c>
      <c r="BV7" s="24" t="s">
        <v>102</v>
      </c>
      <c r="BW7" s="24" t="s">
        <v>102</v>
      </c>
      <c r="BX7" s="24" t="s">
        <v>102</v>
      </c>
      <c r="BY7" s="24">
        <v>83.55</v>
      </c>
      <c r="BZ7" s="24">
        <v>90.23</v>
      </c>
      <c r="CA7" s="24">
        <v>97.81</v>
      </c>
      <c r="CB7" s="24" t="s">
        <v>102</v>
      </c>
      <c r="CC7" s="24" t="s">
        <v>102</v>
      </c>
      <c r="CD7" s="24" t="s">
        <v>102</v>
      </c>
      <c r="CE7" s="24">
        <v>115.66</v>
      </c>
      <c r="CF7" s="24">
        <v>156.15</v>
      </c>
      <c r="CG7" s="24" t="s">
        <v>102</v>
      </c>
      <c r="CH7" s="24" t="s">
        <v>102</v>
      </c>
      <c r="CI7" s="24" t="s">
        <v>102</v>
      </c>
      <c r="CJ7" s="24">
        <v>185.98</v>
      </c>
      <c r="CK7" s="24">
        <v>170.2</v>
      </c>
      <c r="CL7" s="24">
        <v>138.75</v>
      </c>
      <c r="CM7" s="24" t="s">
        <v>102</v>
      </c>
      <c r="CN7" s="24" t="s">
        <v>102</v>
      </c>
      <c r="CO7" s="24" t="s">
        <v>102</v>
      </c>
      <c r="CP7" s="24" t="s">
        <v>102</v>
      </c>
      <c r="CQ7" s="24" t="s">
        <v>102</v>
      </c>
      <c r="CR7" s="24" t="s">
        <v>102</v>
      </c>
      <c r="CS7" s="24" t="s">
        <v>102</v>
      </c>
      <c r="CT7" s="24" t="s">
        <v>102</v>
      </c>
      <c r="CU7" s="24">
        <v>48.95</v>
      </c>
      <c r="CV7" s="24">
        <v>56.51</v>
      </c>
      <c r="CW7" s="24">
        <v>58.94</v>
      </c>
      <c r="CX7" s="24" t="s">
        <v>102</v>
      </c>
      <c r="CY7" s="24" t="s">
        <v>102</v>
      </c>
      <c r="CZ7" s="24" t="s">
        <v>102</v>
      </c>
      <c r="DA7" s="24">
        <v>97.16</v>
      </c>
      <c r="DB7" s="24">
        <v>97.05</v>
      </c>
      <c r="DC7" s="24" t="s">
        <v>102</v>
      </c>
      <c r="DD7" s="24" t="s">
        <v>102</v>
      </c>
      <c r="DE7" s="24" t="s">
        <v>102</v>
      </c>
      <c r="DF7" s="24">
        <v>81.14</v>
      </c>
      <c r="DG7" s="24">
        <v>90.62</v>
      </c>
      <c r="DH7" s="24">
        <v>95.91</v>
      </c>
      <c r="DI7" s="24" t="s">
        <v>102</v>
      </c>
      <c r="DJ7" s="24" t="s">
        <v>102</v>
      </c>
      <c r="DK7" s="24" t="s">
        <v>102</v>
      </c>
      <c r="DL7" s="24">
        <v>39.56</v>
      </c>
      <c r="DM7" s="24">
        <v>41.42</v>
      </c>
      <c r="DN7" s="24" t="s">
        <v>102</v>
      </c>
      <c r="DO7" s="24" t="s">
        <v>102</v>
      </c>
      <c r="DP7" s="24" t="s">
        <v>102</v>
      </c>
      <c r="DQ7" s="24">
        <v>16.11</v>
      </c>
      <c r="DR7" s="24">
        <v>26.9</v>
      </c>
      <c r="DS7" s="24">
        <v>41.09</v>
      </c>
      <c r="DT7" s="24" t="s">
        <v>102</v>
      </c>
      <c r="DU7" s="24" t="s">
        <v>102</v>
      </c>
      <c r="DV7" s="24" t="s">
        <v>102</v>
      </c>
      <c r="DW7" s="24">
        <v>0</v>
      </c>
      <c r="DX7" s="24">
        <v>63.52</v>
      </c>
      <c r="DY7" s="24" t="s">
        <v>102</v>
      </c>
      <c r="DZ7" s="24" t="s">
        <v>102</v>
      </c>
      <c r="EA7" s="24" t="s">
        <v>102</v>
      </c>
      <c r="EB7" s="24">
        <v>0.17</v>
      </c>
      <c r="EC7" s="24">
        <v>2.08</v>
      </c>
      <c r="ED7" s="24">
        <v>8.68</v>
      </c>
      <c r="EE7" s="24" t="s">
        <v>102</v>
      </c>
      <c r="EF7" s="24" t="s">
        <v>102</v>
      </c>
      <c r="EG7" s="24" t="s">
        <v>102</v>
      </c>
      <c r="EH7" s="24">
        <v>0</v>
      </c>
      <c r="EI7" s="24">
        <v>0.34</v>
      </c>
      <c r="EJ7" s="24" t="s">
        <v>102</v>
      </c>
      <c r="EK7" s="24" t="s">
        <v>102</v>
      </c>
      <c r="EL7" s="24" t="s">
        <v>102</v>
      </c>
      <c r="EM7" s="24">
        <v>0.08</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下水会計</cp:lastModifiedBy>
  <dcterms:created xsi:type="dcterms:W3CDTF">2025-01-24T07:05:49Z</dcterms:created>
  <dcterms:modified xsi:type="dcterms:W3CDTF">2025-01-30T06:22:55Z</dcterms:modified>
  <cp:category/>
</cp:coreProperties>
</file>