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5\Desktop\"/>
    </mc:Choice>
  </mc:AlternateContent>
  <workbookProtection workbookAlgorithmName="SHA-512" workbookHashValue="ObGWcJOJvTwXaw02h0jd0hN1ErrplBWrTFCuBx9RcAtpWnERLhd4VM4gWf23E3Exp9qf9wmjfUiTsDbe9v0F7g==" workbookSaltValue="bFQzSC9VQKpulyxJs406cw=="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<sst xmlns="http://schemas.openxmlformats.org/spreadsheetml/2006/main" count="236" uniqueCount="119">
  <si>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</si>
  <si>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</si>
  <si>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</si>
  <si>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</si>
  <si>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</si>
  <si>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</si>
  <si>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</si>
  <si>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</si>
  <si>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</si>
  <si>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</si>
  <si>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</si>
  <si>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</si>
  <si>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</si>
  <si>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</si>
  <si>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</si>
  <si>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</si>
  <si>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</si>
  <si>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</si>
  <si>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</si>
  <si>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</si>
  <si>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</si>
  <si>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</si>
  <si>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</si>
  <si>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</si>
  <si>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</si>
  <si>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</si>
  <si>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</si>
  <si>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</si>
  <si>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</si>
  <si>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</si>
  <si>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</si>
  <si>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</si>
  <si>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</si>
  <si>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</si>
  <si>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</si>
  <si>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</si>
  <si>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</si>
  <si>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</si>
  <si>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</si>
  <si>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</si>
  <si>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</si>
  <si>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</si>
  <si>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</si>
  <si>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</si>
  <si>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</si>
  <si>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</si>
  <si>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</si>
  <si>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</si>
  <si>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</si>
  <si>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</si>
  <si>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</si>
  <si>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</si>
  <si>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</si>
  <si>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</si>
  <si>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</si>
  <si>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</si>
  <si>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</si>
  <si>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</si>
  <si>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</si>
  <si>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</si>
  <si>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</si>
  <si>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</si>
  <si>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</si>
  <si>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</si>
  <si>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</si>
  <si>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</si>
  <si>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</si>
  <si>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</si>
  <si>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</si>
  <si>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</si>
  <si>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</si>
  <si>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</si>
  <si>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</si>
  <si>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</si>
  <si>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</si>
  <si>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</si>
  <si>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</si>
  <si>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</si>
  <si>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</si>
  <si>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</si>
  <si>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</si>
  <si>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</si>
  <si>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</si>
  <si>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</si>
  <si>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</si>
  <si>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</si>
  <si>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</si>
  <si>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</si>
  <si>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</si>
  <si>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</si>
  <si>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</si>
  <si>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</si>
  <si>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</si>
  <si>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</si>
  <si>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</si>
  <si>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</si>
  <si>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</si>
  <si>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</si>
  <si>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</si>
  <si>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</si>
  <si>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</si>
  <si>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</si>
  <si>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</si>
  <si>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</si>
  <si>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</si>
  <si>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</si>
  <si>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</si>
  <si>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</si>
  <si>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</si>
  <si>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</si>
  <si>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</si>
  <si>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</si>
  <si>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</si>
  <si>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</si>
  <si>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</si>
  <si>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</si>
  <si>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最小限の経費での経営とするため，人員も1人とし，維持管理経費はできるだけ基幹的機能に係る緊急度の高いものに留めるよう努めています。この状態を維持し経費削減につなげます。
また，将来の人口減少等に伴う収入減及び施設修繕や改修費の増大に対応するためには，経営戦略の計画に基づき，施設の稼働等について休止可能な部分の検討，施設ダウンサイジングの検討，更新の際は省エネルギー型機器・長寿命機器等を導入する等々の経費節減を図ること等について，引き続き模索・検討していく必要があります。また，広島県を中心とした広域連携の検討会議に引き続き参加し，より効率的な運営の検討を行います。</t>
    <rPh sb="0" eb="3">
      <t>サイショウゲン</t>
    </rPh>
    <rPh sb="4" eb="6">
      <t>ケイヒ</t>
    </rPh>
    <rPh sb="8" eb="10">
      <t>ケイエイ</t>
    </rPh>
    <rPh sb="20" eb="21">
      <t>ニン</t>
    </rPh>
    <rPh sb="26" eb="28">
      <t>カンリ</t>
    </rPh>
    <rPh sb="28" eb="30">
      <t>ケイヒ</t>
    </rPh>
    <rPh sb="36" eb="39">
      <t>キカンテキ</t>
    </rPh>
    <rPh sb="39" eb="41">
      <t>キノウ</t>
    </rPh>
    <rPh sb="42" eb="43">
      <t>カカ</t>
    </rPh>
    <rPh sb="58" eb="59">
      <t>ツト</t>
    </rPh>
    <rPh sb="73" eb="75">
      <t>ケイヒ</t>
    </rPh>
    <rPh sb="75" eb="77">
      <t>サクゲン</t>
    </rPh>
    <rPh sb="91" eb="93">
      <t>ジンコウ</t>
    </rPh>
    <rPh sb="97" eb="98">
      <t>トモナ</t>
    </rPh>
    <rPh sb="99" eb="101">
      <t>シュウニュウ</t>
    </rPh>
    <rPh sb="101" eb="102">
      <t>ゲン</t>
    </rPh>
    <rPh sb="102" eb="103">
      <t>オヨ</t>
    </rPh>
    <rPh sb="104" eb="106">
      <t>シセツ</t>
    </rPh>
    <rPh sb="106" eb="108">
      <t>シュウゼン</t>
    </rPh>
    <rPh sb="109" eb="111">
      <t>カイシュウ</t>
    </rPh>
    <rPh sb="111" eb="112">
      <t>ヒ</t>
    </rPh>
    <rPh sb="113" eb="115">
      <t>ゾウダイ</t>
    </rPh>
    <rPh sb="116" eb="118">
      <t>タイオウ</t>
    </rPh>
    <rPh sb="125" eb="127">
      <t>ケイエイ</t>
    </rPh>
    <rPh sb="127" eb="129">
      <t>センリャク</t>
    </rPh>
    <rPh sb="130" eb="132">
      <t>ケイカク</t>
    </rPh>
    <rPh sb="133" eb="134">
      <t>モト</t>
    </rPh>
    <rPh sb="149" eb="151">
      <t>カノウ</t>
    </rPh>
    <rPh sb="155" eb="157">
      <t>ケントウ</t>
    </rPh>
    <rPh sb="158" eb="160">
      <t>シセツ</t>
    </rPh>
    <rPh sb="169" eb="171">
      <t>ケントウ</t>
    </rPh>
    <rPh sb="172" eb="174">
      <t>コウシン</t>
    </rPh>
    <rPh sb="175" eb="176">
      <t>サイ</t>
    </rPh>
    <rPh sb="177" eb="178">
      <t>ショウ</t>
    </rPh>
    <rPh sb="183" eb="184">
      <t>カタ</t>
    </rPh>
    <rPh sb="184" eb="186">
      <t>キキ</t>
    </rPh>
    <rPh sb="187" eb="188">
      <t>チョウ</t>
    </rPh>
    <rPh sb="188" eb="190">
      <t>ジュミョウ</t>
    </rPh>
    <rPh sb="190" eb="192">
      <t>キキ</t>
    </rPh>
    <rPh sb="192" eb="193">
      <t>トウ</t>
    </rPh>
    <rPh sb="194" eb="196">
      <t>ドウニュウ</t>
    </rPh>
    <rPh sb="198" eb="200">
      <t>トウトウ</t>
    </rPh>
    <rPh sb="210" eb="211">
      <t>トウ</t>
    </rPh>
    <rPh sb="216" eb="217">
      <t>ヒ</t>
    </rPh>
    <rPh sb="218" eb="219">
      <t>ツヅ</t>
    </rPh>
    <rPh sb="220" eb="222">
      <t>モサク</t>
    </rPh>
    <rPh sb="229" eb="231">
      <t>ヒツヨウ</t>
    </rPh>
    <rPh sb="254" eb="256">
      <t>ケントウ</t>
    </rPh>
    <rPh sb="256" eb="258">
      <t>カイギ</t>
    </rPh>
    <rPh sb="259" eb="260">
      <t>ヒ</t>
    </rPh>
    <rPh sb="261" eb="262">
      <t>ツヅ</t>
    </rPh>
    <rPh sb="263" eb="265">
      <t>サンカ</t>
    </rPh>
    <rPh sb="269" eb="272">
      <t>コウリツテキ</t>
    </rPh>
    <rPh sb="273" eb="275">
      <t>ウンエイ</t>
    </rPh>
    <rPh sb="276" eb="278">
      <t>ケントウ</t>
    </rPh>
    <rPh sb="279" eb="280">
      <t>オコナ</t>
    </rPh>
    <phoneticPr fontId="4"/>
  </si>
  <si>
    <t xml:space="preserve">●全ての施設が供用開始から２０年以上経過となります。建物躯体については耐用年数未到来であり劣化はさほど見られませんが，機械類の耐用年数は短く，毎年逐次修繕を実施しています。これらに係る経費は今後ますます増加していくことは必至です。最適整備構想及び経営戦略に基づいた計画的な実施を基本としますが，一方で，定期的に現場で機器の劣化状況を確認し，計画のみにとらわれず，使用できるものはできる限り永く使用するといった経費節減方法も継続して実施していきます。また、今後施設のダウンサイジングの可能性も含め検討していきます。　　　　　　　　　　　　　　　　　　　　　　　　　　　　　　　　　　　　　　　　　　　　　　　　　　　　　　　　　　　　　　　　　　　　　　　　　　　　　　　　　　　　　　　　　　　　　　　　　　　　　　　　　　　　　　　　　　　　　　　　　　　　　　　　　　　　　　　　　　　　　　　　　　　　　　　　　　　　　　　　　　　　　　　　　　　　　　　　　　　　　　　　　　　　　　　　　　　　　　　　　　　　　　　　　　　　　　　　　　　　　　　　　　　　　　　　　　　　　　　　　　　　　　　　　　　　　　　　　　　　　　　　　　　　　　　　　　　　　　　　　　　　　　　　　　　　　　　　　　　　　　　　　　　　　　　　　　　　　　　　　　　　　　　　　　　　　　　　　　　　　　　　　　　　　　　　　　　　　　　　　　　　　　　　　　　　　　　　　　　　　　　　　　　　　　　　　　　　　　　　　　　　　　　　　　　　　　　　　　　　　　　　　　　　　　　　　　　　　　　　　　　　　　　　　　　　　　　　　　　　　　　　　　　　　　　　　　　　　　　　　　　　　　　　　　　　　　　　　　　　　　　　　　　　　　　　　　　　　　　　　　　　　　　　　　　　　　　　　　　　　　　　　　　　　　　　　　　　　　　　　　　　　　　　　　　　　　　　　　　　　　　　　　　　　　　　　　　　　　　　　　　　　　　　　　　　　　　　　　　　　　　　　　　　　　　　　　　　　　　　　　　　　　　　　　　　　　　　　　　　　　　　　　　　　　　　　　　　　　　　　　　　　　　　　　　　　　　　　　　　　　　　　　　　　　　　　　　　　　　　　　　　　　　　　　　　
</t>
    <rPh sb="1" eb="2">
      <t>スベ</t>
    </rPh>
    <rPh sb="4" eb="6">
      <t>シセツ</t>
    </rPh>
    <rPh sb="7" eb="9">
      <t>キョウヨウ</t>
    </rPh>
    <rPh sb="9" eb="11">
      <t>カイシ</t>
    </rPh>
    <rPh sb="16" eb="18">
      <t>イジョウ</t>
    </rPh>
    <rPh sb="18" eb="20">
      <t>ケイカ</t>
    </rPh>
    <rPh sb="28" eb="30">
      <t>クタイ</t>
    </rPh>
    <rPh sb="35" eb="37">
      <t>タイヨウ</t>
    </rPh>
    <rPh sb="37" eb="39">
      <t>ネンスウ</t>
    </rPh>
    <rPh sb="39" eb="40">
      <t>ミ</t>
    </rPh>
    <rPh sb="40" eb="42">
      <t>トウライ</t>
    </rPh>
    <rPh sb="45" eb="47">
      <t>レッカ</t>
    </rPh>
    <rPh sb="51" eb="52">
      <t>ミ</t>
    </rPh>
    <phoneticPr fontId="4"/>
  </si>
  <si>
    <t>●収益的収支比率は，令和4年度に緊急修繕の増が目立ち90％を下回りましたが令和5年度には90％以上に改善しております。今後も老朽化に伴う修繕費の増に対応すべく経営改善を検討していきます。
●企業債残高対事業規模比率については、令和5年度数値が一般会計負担額が反映されてなく、令和4年度と比較すると大きな比率となっていますが、実際は32％程度であり、むしろ減少しています。当初建設に係る起債償還は終わりを迎えつつありますが、今後は施設老朽化に伴う大規模改修等が必要となるため起債の増大も見込まれます。補助金等の活用，効率的な整備等により企業債の増加を可能な限り抑えるよう計画します。
●施設利用率はほぼ横ばいの傾向です。稼働率は常に高いことが望ましいとされる一方，災害等に伴う急激な稼働率増に対応できるメリットもあります。今後施設のダウンサイジングの可能性も含め検討していきます。
●水洗化率は９０％を超えほぼ横ばいの状況です。水洗化率向上が困難な原因は，住民の高齢化や経済的な負担増により意欲低下となる等が考えられます。100％に近づくよう，効果的な啓発などを模索していきます。
●経費回収率は昨年度比増,汚水処理原価は約３割減の状況です。施設修繕費用の増減などが要因と考えられます。将来の使用料収入の増加は見込み難いことから，設備機器について可能な限り長寿命化を行うことや更新の際は省エネルギー機器・長寿命型機器の導入を検討する、施設のダウンサイジングの可能性を検討するなど，回収率、原価の水準を維持するよう努めます。</t>
    <rPh sb="1" eb="4">
      <t>シュウエキテキ</t>
    </rPh>
    <rPh sb="4" eb="6">
      <t>シュウシ</t>
    </rPh>
    <rPh sb="6" eb="8">
      <t>ヒリツ</t>
    </rPh>
    <rPh sb="10" eb="12">
      <t>レイワ</t>
    </rPh>
    <rPh sb="13" eb="14">
      <t>ネン</t>
    </rPh>
    <rPh sb="14" eb="15">
      <t>ド</t>
    </rPh>
    <rPh sb="16" eb="18">
      <t>キンキュウ</t>
    </rPh>
    <rPh sb="18" eb="20">
      <t>シュウゼン</t>
    </rPh>
    <rPh sb="21" eb="22">
      <t>ゾウ</t>
    </rPh>
    <rPh sb="23" eb="25">
      <t>メダ</t>
    </rPh>
    <rPh sb="30" eb="32">
      <t>シタマワ</t>
    </rPh>
    <rPh sb="37" eb="39">
      <t>レイワ</t>
    </rPh>
    <rPh sb="40" eb="41">
      <t>ネン</t>
    </rPh>
    <rPh sb="41" eb="42">
      <t>ド</t>
    </rPh>
    <rPh sb="47" eb="49">
      <t>イジョウ</t>
    </rPh>
    <rPh sb="50" eb="52">
      <t>カイゼン</t>
    </rPh>
    <rPh sb="59" eb="61">
      <t>コンゴ</t>
    </rPh>
    <rPh sb="62" eb="65">
      <t>ロウキュウカ</t>
    </rPh>
    <rPh sb="66" eb="67">
      <t>トモナ</t>
    </rPh>
    <rPh sb="68" eb="71">
      <t>シュウゼンヒ</t>
    </rPh>
    <rPh sb="72" eb="73">
      <t>ゾウ</t>
    </rPh>
    <rPh sb="74" eb="76">
      <t>タイオウ</t>
    </rPh>
    <rPh sb="81" eb="83">
      <t>カイゼン</t>
    </rPh>
    <rPh sb="98" eb="100">
      <t>ザンダカ</t>
    </rPh>
    <rPh sb="100" eb="101">
      <t>タイ</t>
    </rPh>
    <rPh sb="101" eb="103">
      <t>ジギョウ</t>
    </rPh>
    <rPh sb="105" eb="107">
      <t>ヒリツ</t>
    </rPh>
    <rPh sb="113" eb="115">
      <t>レイワ</t>
    </rPh>
    <rPh sb="116" eb="117">
      <t>ネン</t>
    </rPh>
    <rPh sb="117" eb="118">
      <t>ド</t>
    </rPh>
    <rPh sb="118" eb="120">
      <t>スウチ</t>
    </rPh>
    <rPh sb="121" eb="123">
      <t>イッパン</t>
    </rPh>
    <rPh sb="123" eb="125">
      <t>カイケイ</t>
    </rPh>
    <rPh sb="125" eb="127">
      <t>フタン</t>
    </rPh>
    <rPh sb="127" eb="128">
      <t>ガク</t>
    </rPh>
    <rPh sb="129" eb="131">
      <t>ハンエイ</t>
    </rPh>
    <rPh sb="137" eb="139">
      <t>レイワ</t>
    </rPh>
    <rPh sb="140" eb="141">
      <t>ネン</t>
    </rPh>
    <rPh sb="141" eb="142">
      <t>ド</t>
    </rPh>
    <rPh sb="143" eb="145">
      <t>ヒカク</t>
    </rPh>
    <rPh sb="148" eb="149">
      <t>オオ</t>
    </rPh>
    <rPh sb="151" eb="153">
      <t>ヒリツ</t>
    </rPh>
    <rPh sb="162" eb="164">
      <t>ジッサイ</t>
    </rPh>
    <rPh sb="168" eb="170">
      <t>テイド</t>
    </rPh>
    <rPh sb="177" eb="179">
      <t>ゲンショウ</t>
    </rPh>
    <rPh sb="185" eb="187">
      <t>トウショ</t>
    </rPh>
    <rPh sb="187" eb="189">
      <t>ケンセツ</t>
    </rPh>
    <rPh sb="190" eb="191">
      <t>カカ</t>
    </rPh>
    <rPh sb="192" eb="194">
      <t>キサイ</t>
    </rPh>
    <rPh sb="194" eb="196">
      <t>ショウカン</t>
    </rPh>
    <rPh sb="197" eb="198">
      <t>オ</t>
    </rPh>
    <rPh sb="201" eb="202">
      <t>ムカ</t>
    </rPh>
    <rPh sb="214" eb="216">
      <t>シセツ</t>
    </rPh>
    <rPh sb="216" eb="219">
      <t>ロウキュウカ</t>
    </rPh>
    <rPh sb="220" eb="221">
      <t>トモナ</t>
    </rPh>
    <rPh sb="225" eb="227">
      <t>カイシュウ</t>
    </rPh>
    <rPh sb="236" eb="238">
      <t>キサイ</t>
    </rPh>
    <rPh sb="239" eb="241">
      <t>ゾウダイ</t>
    </rPh>
    <rPh sb="242" eb="244">
      <t>ミコ</t>
    </rPh>
    <rPh sb="274" eb="276">
      <t>カノウ</t>
    </rPh>
    <rPh sb="277" eb="278">
      <t>カギ</t>
    </rPh>
    <rPh sb="300" eb="301">
      <t>ヨコ</t>
    </rPh>
    <rPh sb="304" eb="306">
      <t>ケイコウ</t>
    </rPh>
    <rPh sb="309" eb="312">
      <t>カドウリツ</t>
    </rPh>
    <rPh sb="313" eb="314">
      <t>ツネ</t>
    </rPh>
    <rPh sb="315" eb="316">
      <t>タカ</t>
    </rPh>
    <rPh sb="320" eb="321">
      <t>ノゾ</t>
    </rPh>
    <rPh sb="328" eb="330">
      <t>イッポウ</t>
    </rPh>
    <rPh sb="331" eb="333">
      <t>サイガイ</t>
    </rPh>
    <rPh sb="333" eb="334">
      <t>トウ</t>
    </rPh>
    <rPh sb="335" eb="336">
      <t>トモナ</t>
    </rPh>
    <rPh sb="337" eb="339">
      <t>キュウゲキ</t>
    </rPh>
    <rPh sb="340" eb="343">
      <t>カドウリツ</t>
    </rPh>
    <rPh sb="343" eb="344">
      <t>ゾウ</t>
    </rPh>
    <rPh sb="345" eb="347">
      <t>タイオウ</t>
    </rPh>
    <rPh sb="360" eb="362">
      <t>コンゴ</t>
    </rPh>
    <rPh sb="362" eb="364">
      <t>シセツ</t>
    </rPh>
    <rPh sb="374" eb="377">
      <t>カノウセイ</t>
    </rPh>
    <rPh sb="378" eb="379">
      <t>フク</t>
    </rPh>
    <rPh sb="380" eb="382">
      <t>ケントウ</t>
    </rPh>
    <rPh sb="400" eb="401">
      <t>コ</t>
    </rPh>
    <rPh sb="404" eb="405">
      <t>ヨコ</t>
    </rPh>
    <rPh sb="408" eb="410">
      <t>ジョウキョウ</t>
    </rPh>
    <rPh sb="416" eb="417">
      <t>リツ</t>
    </rPh>
    <rPh sb="417" eb="419">
      <t>コウジョウ</t>
    </rPh>
    <rPh sb="440" eb="441">
      <t>ゾウ</t>
    </rPh>
    <rPh sb="444" eb="446">
      <t>イヨク</t>
    </rPh>
    <rPh sb="446" eb="448">
      <t>テイカ</t>
    </rPh>
    <rPh sb="451" eb="452">
      <t>トウ</t>
    </rPh>
    <rPh sb="465" eb="466">
      <t>チカ</t>
    </rPh>
    <rPh sb="471" eb="474">
      <t>コウカテキ</t>
    </rPh>
    <rPh sb="475" eb="477">
      <t>ケイハツ</t>
    </rPh>
    <rPh sb="480" eb="482">
      <t>モサク</t>
    </rPh>
    <rPh sb="497" eb="500">
      <t>サクネンド</t>
    </rPh>
    <rPh sb="500" eb="501">
      <t>ヒ</t>
    </rPh>
    <rPh sb="501" eb="502">
      <t>ゾウ</t>
    </rPh>
    <rPh sb="503" eb="505">
      <t>オスイ</t>
    </rPh>
    <rPh sb="505" eb="507">
      <t>ショリ</t>
    </rPh>
    <rPh sb="507" eb="509">
      <t>ゲンカ</t>
    </rPh>
    <rPh sb="510" eb="511">
      <t>ヤク</t>
    </rPh>
    <rPh sb="512" eb="513">
      <t>ワリ</t>
    </rPh>
    <rPh sb="513" eb="514">
      <t>ゲン</t>
    </rPh>
    <rPh sb="515" eb="517">
      <t>ジョウキョウ</t>
    </rPh>
    <rPh sb="520" eb="522">
      <t>シセツ</t>
    </rPh>
    <rPh sb="522" eb="524">
      <t>シュウゼン</t>
    </rPh>
    <rPh sb="524" eb="526">
      <t>ヒヨウ</t>
    </rPh>
    <rPh sb="527" eb="529">
      <t>ゾウゲン</t>
    </rPh>
    <rPh sb="532" eb="534">
      <t>ヨウイン</t>
    </rPh>
    <rPh sb="535" eb="536">
      <t>カンガ</t>
    </rPh>
    <rPh sb="557" eb="558">
      <t>ガタ</t>
    </rPh>
    <rPh sb="564" eb="566">
      <t>セツビ</t>
    </rPh>
    <rPh sb="566" eb="568">
      <t>キキ</t>
    </rPh>
    <rPh sb="572" eb="574">
      <t>カノウ</t>
    </rPh>
    <rPh sb="575" eb="576">
      <t>カギ</t>
    </rPh>
    <rPh sb="577" eb="580">
      <t>チョウジュミョウ</t>
    </rPh>
    <rPh sb="580" eb="581">
      <t>カ</t>
    </rPh>
    <rPh sb="582" eb="583">
      <t>オコナ</t>
    </rPh>
    <rPh sb="587" eb="589">
      <t>コウシン</t>
    </rPh>
    <rPh sb="590" eb="591">
      <t>サイ</t>
    </rPh>
    <rPh sb="592" eb="593">
      <t>ショウ</t>
    </rPh>
    <rPh sb="598" eb="600">
      <t>キキ</t>
    </rPh>
    <rPh sb="601" eb="602">
      <t>チョウ</t>
    </rPh>
    <rPh sb="602" eb="604">
      <t>ジュミョウ</t>
    </rPh>
    <rPh sb="604" eb="605">
      <t>ガタ</t>
    </rPh>
    <rPh sb="605" eb="607">
      <t>キキ</t>
    </rPh>
    <rPh sb="608" eb="610">
      <t>ドウニュウ</t>
    </rPh>
    <rPh sb="611" eb="61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</si>
</sst>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B4-4F6A-A6F1-A4B6F8EF5763}"/>
            </c:ext>
          </c:extLst>
        </c:ser>
        <c:dLbls>
          <c:showLegendKey val="0"/>
          <c:showVal val="0"/>
          <c:showCatName val="0"/>
          <c:showSerName val="0"/>
          <c:showPercent val="0"/>
          <c:showBubbleSize val="0"/>
        </c:dLbls>
        <c:gapWidth val="150"/>
        <c:axId val="196587504"/>
        <c:axId val="19698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xmlns:c16r2="http://schemas.microsoft.com/office/drawing/2015/06/chart">
            <c:ext xmlns:c16="http://schemas.microsoft.com/office/drawing/2014/chart" uri="{C3380CC4-5D6E-409C-BE32-E72D297353CC}">
              <c16:uniqueId val="{00000001-2AB4-4F6A-A6F1-A4B6F8EF5763}"/>
            </c:ext>
          </c:extLst>
        </c:ser>
        <c:dLbls>
          <c:showLegendKey val="0"/>
          <c:showVal val="0"/>
          <c:showCatName val="0"/>
          <c:showSerName val="0"/>
          <c:showPercent val="0"/>
          <c:showBubbleSize val="0"/>
        </c:dLbls>
        <c:marker val="1"/>
        <c:smooth val="0"/>
        <c:axId val="196587504"/>
        <c:axId val="196980792"/>
      </c:lineChart>
      <c:dateAx>
        <c:axId val="196587504"/>
        <c:scaling>
          <c:orientation val="minMax"/>
        </c:scaling>
        <c:delete val="1"/>
        <c:axPos val="b"/>
        <c:numFmt formatCode="&quot;R&quot;yy" sourceLinked="1"/>
        <c:majorTickMark val="none"/>
        <c:minorTickMark val="none"/>
        <c:tickLblPos val="none"/>
        <c:crossAx val="196980792"/>
        <c:crosses val="autoZero"/>
        <c:auto val="1"/>
        <c:lblOffset val="100"/>
        <c:baseTimeUnit val="years"/>
      </c:dateAx>
      <c:valAx>
        <c:axId val="19698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8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36.299999999999997</c:v>
                </c:pt>
                <c:pt idx="1">
                  <c:v>36.299999999999997</c:v>
                </c:pt>
                <c:pt idx="2">
                  <c:v>38.54</c:v>
                </c:pt>
                <c:pt idx="3">
                  <c:v>38.54</c:v>
                </c:pt>
                <c:pt idx="4">
                  <c:v>34.85</c:v>
                </c:pt>
              </c:numCache>
            </c:numRef>
          </c:val>
          <c:extLst xmlns:c16r2="http://schemas.microsoft.com/office/drawing/2015/06/chart">
            <c:ext xmlns:c16="http://schemas.microsoft.com/office/drawing/2014/chart" uri="{C3380CC4-5D6E-409C-BE32-E72D297353CC}">
              <c16:uniqueId val="{00000000-B902-4361-A506-ADDDC6E4AAA6}"/>
            </c:ext>
          </c:extLst>
        </c:ser>
        <c:dLbls>
          <c:showLegendKey val="0"/>
          <c:showVal val="0"/>
          <c:showCatName val="0"/>
          <c:showSerName val="0"/>
          <c:showPercent val="0"/>
          <c:showBubbleSize val="0"/>
        </c:dLbls>
        <c:gapWidth val="150"/>
        <c:axId val="410211328"/>
        <c:axId val="41021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xmlns:c16r2="http://schemas.microsoft.com/office/drawing/2015/06/chart">
            <c:ext xmlns:c16="http://schemas.microsoft.com/office/drawing/2014/chart" uri="{C3380CC4-5D6E-409C-BE32-E72D297353CC}">
              <c16:uniqueId val="{00000001-B902-4361-A506-ADDDC6E4AAA6}"/>
            </c:ext>
          </c:extLst>
        </c:ser>
        <c:dLbls>
          <c:showLegendKey val="0"/>
          <c:showVal val="0"/>
          <c:showCatName val="0"/>
          <c:showSerName val="0"/>
          <c:showPercent val="0"/>
          <c:showBubbleSize val="0"/>
        </c:dLbls>
        <c:marker val="1"/>
        <c:smooth val="0"/>
        <c:axId val="410211328"/>
        <c:axId val="410211720"/>
      </c:lineChart>
      <c:dateAx>
        <c:axId val="410211328"/>
        <c:scaling>
          <c:orientation val="minMax"/>
        </c:scaling>
        <c:delete val="1"/>
        <c:axPos val="b"/>
        <c:numFmt formatCode="&quot;R&quot;yy" sourceLinked="1"/>
        <c:majorTickMark val="none"/>
        <c:minorTickMark val="none"/>
        <c:tickLblPos val="none"/>
        <c:crossAx val="410211720"/>
        <c:crosses val="autoZero"/>
        <c:auto val="1"/>
        <c:lblOffset val="100"/>
        <c:baseTimeUnit val="years"/>
      </c:dateAx>
      <c:valAx>
        <c:axId val="41021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2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92.98</c:v>
                </c:pt>
                <c:pt idx="1">
                  <c:v>93.04</c:v>
                </c:pt>
                <c:pt idx="2">
                  <c:v>93.04</c:v>
                </c:pt>
                <c:pt idx="3">
                  <c:v>90.99</c:v>
                </c:pt>
                <c:pt idx="4">
                  <c:v>92.33</c:v>
                </c:pt>
              </c:numCache>
            </c:numRef>
          </c:val>
          <c:extLst xmlns:c16r2="http://schemas.microsoft.com/office/drawing/2015/06/chart">
            <c:ext xmlns:c16="http://schemas.microsoft.com/office/drawing/2014/chart" uri="{C3380CC4-5D6E-409C-BE32-E72D297353CC}">
              <c16:uniqueId val="{00000000-CF20-4BB7-BC70-A24909F72470}"/>
            </c:ext>
          </c:extLst>
        </c:ser>
        <c:dLbls>
          <c:showLegendKey val="0"/>
          <c:showVal val="0"/>
          <c:showCatName val="0"/>
          <c:showSerName val="0"/>
          <c:showPercent val="0"/>
          <c:showBubbleSize val="0"/>
        </c:dLbls>
        <c:gapWidth val="150"/>
        <c:axId val="410214072"/>
        <c:axId val="41021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xmlns:c16r2="http://schemas.microsoft.com/office/drawing/2015/06/chart">
            <c:ext xmlns:c16="http://schemas.microsoft.com/office/drawing/2014/chart" uri="{C3380CC4-5D6E-409C-BE32-E72D297353CC}">
              <c16:uniqueId val="{00000001-CF20-4BB7-BC70-A24909F72470}"/>
            </c:ext>
          </c:extLst>
        </c:ser>
        <c:dLbls>
          <c:showLegendKey val="0"/>
          <c:showVal val="0"/>
          <c:showCatName val="0"/>
          <c:showSerName val="0"/>
          <c:showPercent val="0"/>
          <c:showBubbleSize val="0"/>
        </c:dLbls>
        <c:marker val="1"/>
        <c:smooth val="0"/>
        <c:axId val="410214072"/>
        <c:axId val="410214464"/>
      </c:lineChart>
      <c:dateAx>
        <c:axId val="410214072"/>
        <c:scaling>
          <c:orientation val="minMax"/>
        </c:scaling>
        <c:delete val="1"/>
        <c:axPos val="b"/>
        <c:numFmt formatCode="&quot;R&quot;yy" sourceLinked="1"/>
        <c:majorTickMark val="none"/>
        <c:minorTickMark val="none"/>
        <c:tickLblPos val="none"/>
        <c:crossAx val="410214464"/>
        <c:crosses val="autoZero"/>
        <c:auto val="1"/>
        <c:lblOffset val="100"/>
        <c:baseTimeUnit val="years"/>
      </c:dateAx>
      <c:valAx>
        <c:axId val="4102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21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98.33</c:v>
                </c:pt>
                <c:pt idx="1">
                  <c:v>99.05</c:v>
                </c:pt>
                <c:pt idx="2">
                  <c:v>95.56</c:v>
                </c:pt>
                <c:pt idx="3">
                  <c:v>87.75</c:v>
                </c:pt>
                <c:pt idx="4">
                  <c:v>92.65</c:v>
                </c:pt>
              </c:numCache>
            </c:numRef>
          </c:val>
          <c:extLst xmlns:c16r2="http://schemas.microsoft.com/office/drawing/2015/06/chart">
            <c:ext xmlns:c16="http://schemas.microsoft.com/office/drawing/2014/chart" uri="{C3380CC4-5D6E-409C-BE32-E72D297353CC}">
              <c16:uniqueId val="{00000000-D564-4BDC-9CD9-1A14BD275AAD}"/>
            </c:ext>
          </c:extLst>
        </c:ser>
        <c:dLbls>
          <c:showLegendKey val="0"/>
          <c:showVal val="0"/>
          <c:showCatName val="0"/>
          <c:showSerName val="0"/>
          <c:showPercent val="0"/>
          <c:showBubbleSize val="0"/>
        </c:dLbls>
        <c:gapWidth val="150"/>
        <c:axId val="197252712"/>
        <c:axId val="19725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64-4BDC-9CD9-1A14BD275AAD}"/>
            </c:ext>
          </c:extLst>
        </c:ser>
        <c:dLbls>
          <c:showLegendKey val="0"/>
          <c:showVal val="0"/>
          <c:showCatName val="0"/>
          <c:showSerName val="0"/>
          <c:showPercent val="0"/>
          <c:showBubbleSize val="0"/>
        </c:dLbls>
        <c:marker val="1"/>
        <c:smooth val="0"/>
        <c:axId val="197252712"/>
        <c:axId val="197253096"/>
      </c:lineChart>
      <c:dateAx>
        <c:axId val="197252712"/>
        <c:scaling>
          <c:orientation val="minMax"/>
        </c:scaling>
        <c:delete val="1"/>
        <c:axPos val="b"/>
        <c:numFmt formatCode="&quot;R&quot;yy" sourceLinked="1"/>
        <c:majorTickMark val="none"/>
        <c:minorTickMark val="none"/>
        <c:tickLblPos val="none"/>
        <c:crossAx val="197253096"/>
        <c:crosses val="autoZero"/>
        <c:auto val="1"/>
        <c:lblOffset val="100"/>
        <c:baseTimeUnit val="years"/>
      </c:dateAx>
      <c:valAx>
        <c:axId val="19725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25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F6-4AD5-A7BB-A1B182B82FF6}"/>
            </c:ext>
          </c:extLst>
        </c:ser>
        <c:dLbls>
          <c:showLegendKey val="0"/>
          <c:showVal val="0"/>
          <c:showCatName val="0"/>
          <c:showSerName val="0"/>
          <c:showPercent val="0"/>
          <c:showBubbleSize val="0"/>
        </c:dLbls>
        <c:gapWidth val="150"/>
        <c:axId val="410090784"/>
        <c:axId val="41045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F6-4AD5-A7BB-A1B182B82FF6}"/>
            </c:ext>
          </c:extLst>
        </c:ser>
        <c:dLbls>
          <c:showLegendKey val="0"/>
          <c:showVal val="0"/>
          <c:showCatName val="0"/>
          <c:showSerName val="0"/>
          <c:showPercent val="0"/>
          <c:showBubbleSize val="0"/>
        </c:dLbls>
        <c:marker val="1"/>
        <c:smooth val="0"/>
        <c:axId val="410090784"/>
        <c:axId val="410457648"/>
      </c:lineChart>
      <c:dateAx>
        <c:axId val="410090784"/>
        <c:scaling>
          <c:orientation val="minMax"/>
        </c:scaling>
        <c:delete val="1"/>
        <c:axPos val="b"/>
        <c:numFmt formatCode="&quot;R&quot;yy" sourceLinked="1"/>
        <c:majorTickMark val="none"/>
        <c:minorTickMark val="none"/>
        <c:tickLblPos val="none"/>
        <c:crossAx val="410457648"/>
        <c:crosses val="autoZero"/>
        <c:auto val="1"/>
        <c:lblOffset val="100"/>
        <c:baseTimeUnit val="years"/>
      </c:dateAx>
      <c:valAx>
        <c:axId val="41045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0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85-48BC-B356-EFDF434CC60B}"/>
            </c:ext>
          </c:extLst>
        </c:ser>
        <c:dLbls>
          <c:showLegendKey val="0"/>
          <c:showVal val="0"/>
          <c:showCatName val="0"/>
          <c:showSerName val="0"/>
          <c:showPercent val="0"/>
          <c:showBubbleSize val="0"/>
        </c:dLbls>
        <c:gapWidth val="150"/>
        <c:axId val="410524336"/>
        <c:axId val="41052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85-48BC-B356-EFDF434CC60B}"/>
            </c:ext>
          </c:extLst>
        </c:ser>
        <c:dLbls>
          <c:showLegendKey val="0"/>
          <c:showVal val="0"/>
          <c:showCatName val="0"/>
          <c:showSerName val="0"/>
          <c:showPercent val="0"/>
          <c:showBubbleSize val="0"/>
        </c:dLbls>
        <c:marker val="1"/>
        <c:smooth val="0"/>
        <c:axId val="410524336"/>
        <c:axId val="410523944"/>
      </c:lineChart>
      <c:dateAx>
        <c:axId val="410524336"/>
        <c:scaling>
          <c:orientation val="minMax"/>
        </c:scaling>
        <c:delete val="1"/>
        <c:axPos val="b"/>
        <c:numFmt formatCode="&quot;R&quot;yy" sourceLinked="1"/>
        <c:majorTickMark val="none"/>
        <c:minorTickMark val="none"/>
        <c:tickLblPos val="none"/>
        <c:crossAx val="410523944"/>
        <c:crosses val="autoZero"/>
        <c:auto val="1"/>
        <c:lblOffset val="100"/>
        <c:baseTimeUnit val="years"/>
      </c:dateAx>
      <c:valAx>
        <c:axId val="41052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52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1C-4C5A-AC70-582008E10549}"/>
            </c:ext>
          </c:extLst>
        </c:ser>
        <c:dLbls>
          <c:showLegendKey val="0"/>
          <c:showVal val="0"/>
          <c:showCatName val="0"/>
          <c:showSerName val="0"/>
          <c:showPercent val="0"/>
          <c:showBubbleSize val="0"/>
        </c:dLbls>
        <c:gapWidth val="150"/>
        <c:axId val="410522376"/>
        <c:axId val="41052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1C-4C5A-AC70-582008E10549}"/>
            </c:ext>
          </c:extLst>
        </c:ser>
        <c:dLbls>
          <c:showLegendKey val="0"/>
          <c:showVal val="0"/>
          <c:showCatName val="0"/>
          <c:showSerName val="0"/>
          <c:showPercent val="0"/>
          <c:showBubbleSize val="0"/>
        </c:dLbls>
        <c:marker val="1"/>
        <c:smooth val="0"/>
        <c:axId val="410522376"/>
        <c:axId val="410521200"/>
      </c:lineChart>
      <c:dateAx>
        <c:axId val="410522376"/>
        <c:scaling>
          <c:orientation val="minMax"/>
        </c:scaling>
        <c:delete val="1"/>
        <c:axPos val="b"/>
        <c:numFmt formatCode="&quot;R&quot;yy" sourceLinked="1"/>
        <c:majorTickMark val="none"/>
        <c:minorTickMark val="none"/>
        <c:tickLblPos val="none"/>
        <c:crossAx val="410521200"/>
        <c:crosses val="autoZero"/>
        <c:auto val="1"/>
        <c:lblOffset val="100"/>
        <c:baseTimeUnit val="years"/>
      </c:dateAx>
      <c:valAx>
        <c:axId val="41052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52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3E-41E0-9F99-85FE4385CF5F}"/>
            </c:ext>
          </c:extLst>
        </c:ser>
        <c:dLbls>
          <c:showLegendKey val="0"/>
          <c:showVal val="0"/>
          <c:showCatName val="0"/>
          <c:showSerName val="0"/>
          <c:showPercent val="0"/>
          <c:showBubbleSize val="0"/>
        </c:dLbls>
        <c:gapWidth val="150"/>
        <c:axId val="410523160"/>
        <c:axId val="4105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3E-41E0-9F99-85FE4385CF5F}"/>
            </c:ext>
          </c:extLst>
        </c:ser>
        <c:dLbls>
          <c:showLegendKey val="0"/>
          <c:showVal val="0"/>
          <c:showCatName val="0"/>
          <c:showSerName val="0"/>
          <c:showPercent val="0"/>
          <c:showBubbleSize val="0"/>
        </c:dLbls>
        <c:marker val="1"/>
        <c:smooth val="0"/>
        <c:axId val="410523160"/>
        <c:axId val="410523552"/>
      </c:lineChart>
      <c:dateAx>
        <c:axId val="410523160"/>
        <c:scaling>
          <c:orientation val="minMax"/>
        </c:scaling>
        <c:delete val="1"/>
        <c:axPos val="b"/>
        <c:numFmt formatCode="&quot;R&quot;yy" sourceLinked="1"/>
        <c:majorTickMark val="none"/>
        <c:minorTickMark val="none"/>
        <c:tickLblPos val="none"/>
        <c:crossAx val="410523552"/>
        <c:crosses val="autoZero"/>
        <c:auto val="1"/>
        <c:lblOffset val="100"/>
        <c:baseTimeUnit val="years"/>
      </c:dateAx>
      <c:valAx>
        <c:axId val="4105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52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46.2</c:v>
                </c:pt>
                <c:pt idx="1">
                  <c:v>0</c:v>
                </c:pt>
                <c:pt idx="2" formatCode="#,##0.00;&quot;△&quot;#,##0.00;&quot;-&quot;">
                  <c:v>36.06</c:v>
                </c:pt>
                <c:pt idx="3" formatCode="#,##0.00;&quot;△&quot;#,##0.00;&quot;-&quot;">
                  <c:v>39.06</c:v>
                </c:pt>
                <c:pt idx="4" formatCode="#,##0.00;&quot;△&quot;#,##0.00;&quot;-&quot;">
                  <c:v>432.43</c:v>
                </c:pt>
              </c:numCache>
            </c:numRef>
          </c:val>
          <c:extLst xmlns:c16r2="http://schemas.microsoft.com/office/drawing/2015/06/chart">
            <c:ext xmlns:c16="http://schemas.microsoft.com/office/drawing/2014/chart" uri="{C3380CC4-5D6E-409C-BE32-E72D297353CC}">
              <c16:uniqueId val="{00000000-D3B3-4582-B420-353D9699B470}"/>
            </c:ext>
          </c:extLst>
        </c:ser>
        <c:dLbls>
          <c:showLegendKey val="0"/>
          <c:showVal val="0"/>
          <c:showCatName val="0"/>
          <c:showSerName val="0"/>
          <c:showPercent val="0"/>
          <c:showBubbleSize val="0"/>
        </c:dLbls>
        <c:gapWidth val="150"/>
        <c:axId val="410214856"/>
        <c:axId val="41020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xmlns:c16r2="http://schemas.microsoft.com/office/drawing/2015/06/chart">
            <c:ext xmlns:c16="http://schemas.microsoft.com/office/drawing/2014/chart" uri="{C3380CC4-5D6E-409C-BE32-E72D297353CC}">
              <c16:uniqueId val="{00000001-D3B3-4582-B420-353D9699B470}"/>
            </c:ext>
          </c:extLst>
        </c:ser>
        <c:dLbls>
          <c:showLegendKey val="0"/>
          <c:showVal val="0"/>
          <c:showCatName val="0"/>
          <c:showSerName val="0"/>
          <c:showPercent val="0"/>
          <c:showBubbleSize val="0"/>
        </c:dLbls>
        <c:marker val="1"/>
        <c:smooth val="0"/>
        <c:axId val="410214856"/>
        <c:axId val="410209760"/>
      </c:lineChart>
      <c:dateAx>
        <c:axId val="410214856"/>
        <c:scaling>
          <c:orientation val="minMax"/>
        </c:scaling>
        <c:delete val="1"/>
        <c:axPos val="b"/>
        <c:numFmt formatCode="&quot;R&quot;yy" sourceLinked="1"/>
        <c:majorTickMark val="none"/>
        <c:minorTickMark val="none"/>
        <c:tickLblPos val="none"/>
        <c:crossAx val="410209760"/>
        <c:crosses val="autoZero"/>
        <c:auto val="1"/>
        <c:lblOffset val="100"/>
        <c:baseTimeUnit val="years"/>
      </c:dateAx>
      <c:valAx>
        <c:axId val="4102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21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105.16</c:v>
                </c:pt>
                <c:pt idx="1">
                  <c:v>109.8</c:v>
                </c:pt>
                <c:pt idx="2">
                  <c:v>102.14</c:v>
                </c:pt>
                <c:pt idx="3">
                  <c:v>83.64</c:v>
                </c:pt>
                <c:pt idx="4">
                  <c:v>97.78</c:v>
                </c:pt>
              </c:numCache>
            </c:numRef>
          </c:val>
          <c:extLst xmlns:c16r2="http://schemas.microsoft.com/office/drawing/2015/06/chart">
            <c:ext xmlns:c16="http://schemas.microsoft.com/office/drawing/2014/chart" uri="{C3380CC4-5D6E-409C-BE32-E72D297353CC}">
              <c16:uniqueId val="{00000000-BF2A-4DF6-B927-5AC406FE6D19}"/>
            </c:ext>
          </c:extLst>
        </c:ser>
        <c:dLbls>
          <c:showLegendKey val="0"/>
          <c:showVal val="0"/>
          <c:showCatName val="0"/>
          <c:showSerName val="0"/>
          <c:showPercent val="0"/>
          <c:showBubbleSize val="0"/>
        </c:dLbls>
        <c:gapWidth val="150"/>
        <c:axId val="410208584"/>
        <c:axId val="41020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xmlns:c16r2="http://schemas.microsoft.com/office/drawing/2015/06/chart">
            <c:ext xmlns:c16="http://schemas.microsoft.com/office/drawing/2014/chart" uri="{C3380CC4-5D6E-409C-BE32-E72D297353CC}">
              <c16:uniqueId val="{00000001-BF2A-4DF6-B927-5AC406FE6D19}"/>
            </c:ext>
          </c:extLst>
        </c:ser>
        <c:dLbls>
          <c:showLegendKey val="0"/>
          <c:showVal val="0"/>
          <c:showCatName val="0"/>
          <c:showSerName val="0"/>
          <c:showPercent val="0"/>
          <c:showBubbleSize val="0"/>
        </c:dLbls>
        <c:marker val="1"/>
        <c:smooth val="0"/>
        <c:axId val="410208584"/>
        <c:axId val="410207800"/>
      </c:lineChart>
      <c:dateAx>
        <c:axId val="410208584"/>
        <c:scaling>
          <c:orientation val="minMax"/>
        </c:scaling>
        <c:delete val="1"/>
        <c:axPos val="b"/>
        <c:numFmt formatCode="&quot;R&quot;yy" sourceLinked="1"/>
        <c:majorTickMark val="none"/>
        <c:minorTickMark val="none"/>
        <c:tickLblPos val="none"/>
        <c:crossAx val="410207800"/>
        <c:crosses val="autoZero"/>
        <c:auto val="1"/>
        <c:lblOffset val="100"/>
        <c:baseTimeUnit val="years"/>
      </c:dateAx>
      <c:valAx>
        <c:axId val="41020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20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330.17</c:v>
                </c:pt>
                <c:pt idx="1">
                  <c:v>306.85000000000002</c:v>
                </c:pt>
                <c:pt idx="2">
                  <c:v>323.10000000000002</c:v>
                </c:pt>
                <c:pt idx="3">
                  <c:v>425.56</c:v>
                </c:pt>
                <c:pt idx="4">
                  <c:v>358.26</c:v>
                </c:pt>
              </c:numCache>
            </c:numRef>
          </c:val>
          <c:extLst xmlns:c16r2="http://schemas.microsoft.com/office/drawing/2015/06/chart">
            <c:ext xmlns:c16="http://schemas.microsoft.com/office/drawing/2014/chart" uri="{C3380CC4-5D6E-409C-BE32-E72D297353CC}">
              <c16:uniqueId val="{00000000-2465-4571-9D59-2566B0F928F7}"/>
            </c:ext>
          </c:extLst>
        </c:ser>
        <c:dLbls>
          <c:showLegendKey val="0"/>
          <c:showVal val="0"/>
          <c:showCatName val="0"/>
          <c:showSerName val="0"/>
          <c:showPercent val="0"/>
          <c:showBubbleSize val="0"/>
        </c:dLbls>
        <c:gapWidth val="150"/>
        <c:axId val="410210544"/>
        <c:axId val="41020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xmlns:c16r2="http://schemas.microsoft.com/office/drawing/2015/06/chart">
            <c:ext xmlns:c16="http://schemas.microsoft.com/office/drawing/2014/chart" uri="{C3380CC4-5D6E-409C-BE32-E72D297353CC}">
              <c16:uniqueId val="{00000001-2465-4571-9D59-2566B0F928F7}"/>
            </c:ext>
          </c:extLst>
        </c:ser>
        <c:dLbls>
          <c:showLegendKey val="0"/>
          <c:showVal val="0"/>
          <c:showCatName val="0"/>
          <c:showSerName val="0"/>
          <c:showPercent val="0"/>
          <c:showBubbleSize val="0"/>
        </c:dLbls>
        <c:marker val="1"/>
        <c:smooth val="0"/>
        <c:axId val="410210544"/>
        <c:axId val="410208976"/>
      </c:lineChart>
      <c:dateAx>
        <c:axId val="410210544"/>
        <c:scaling>
          <c:orientation val="minMax"/>
        </c:scaling>
        <c:delete val="1"/>
        <c:axPos val="b"/>
        <c:numFmt formatCode="&quot;R&quot;yy" sourceLinked="1"/>
        <c:majorTickMark val="none"/>
        <c:minorTickMark val="none"/>
        <c:tickLblPos val="none"/>
        <c:crossAx val="410208976"/>
        <c:crosses val="autoZero"/>
        <c:auto val="1"/>
        <c:lblOffset val="100"/>
        <c:baseTimeUnit val="years"/>
      </c:dateAx>
      <c:valAx>
        <c:axId val="41020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21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神石高原町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8034</v>
      </c>
      <c r="AM8" s="41"/>
      <c r="AN8" s="41"/>
      <c r="AO8" s="41"/>
      <c r="AP8" s="41"/>
      <c r="AQ8" s="41"/>
      <c r="AR8" s="41"/>
      <c r="AS8" s="41"/>
      <c r="AT8" s="34">
        <f>データ!T6</f>
        <v>381.98</v>
      </c>
      <c r="AU8" s="34"/>
      <c r="AV8" s="34"/>
      <c r="AW8" s="34"/>
      <c r="AX8" s="34"/>
      <c r="AY8" s="34"/>
      <c r="AZ8" s="34"/>
      <c r="BA8" s="34"/>
      <c r="BB8" s="34">
        <f>データ!U6</f>
        <v>21.03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33.56</v>
      </c>
      <c r="Q10" s="34"/>
      <c r="R10" s="34"/>
      <c r="S10" s="34"/>
      <c r="T10" s="34"/>
      <c r="U10" s="34"/>
      <c r="V10" s="34"/>
      <c r="W10" s="34">
        <f>データ!Q6</f>
        <v>100</v>
      </c>
      <c r="X10" s="34"/>
      <c r="Y10" s="34"/>
      <c r="Z10" s="34"/>
      <c r="AA10" s="34"/>
      <c r="AB10" s="34"/>
      <c r="AC10" s="34"/>
      <c r="AD10" s="41">
        <f>データ!R6</f>
        <v>4620</v>
      </c>
      <c r="AE10" s="41"/>
      <c r="AF10" s="41"/>
      <c r="AG10" s="41"/>
      <c r="AH10" s="41"/>
      <c r="AI10" s="41"/>
      <c r="AJ10" s="41"/>
      <c r="AK10" s="2"/>
      <c r="AL10" s="41">
        <f>データ!V6</f>
        <v>2672</v>
      </c>
      <c r="AM10" s="41"/>
      <c r="AN10" s="41"/>
      <c r="AO10" s="41"/>
      <c r="AP10" s="41"/>
      <c r="AQ10" s="41"/>
      <c r="AR10" s="41"/>
      <c r="AS10" s="41"/>
      <c r="AT10" s="34">
        <f>データ!W6</f>
        <v>2.5099999999999998</v>
      </c>
      <c r="AU10" s="34"/>
      <c r="AV10" s="34"/>
      <c r="AW10" s="34"/>
      <c r="AX10" s="34"/>
      <c r="AY10" s="34"/>
      <c r="AZ10" s="34"/>
      <c r="BA10" s="34"/>
      <c r="BB10" s="34">
        <f>データ!X6</f>
        <v>1064.54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117</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43</v>
      </c>
      <c r="O86" s="12" t="str">
        <f>データ!EO6</f>
        <v>【0.02】</v>
      </c>
    </row>
  </sheetData>
  <sheetProtection algorithmName="SHA-512" hashValue="jH1wWmId0VJJOjuIlBEYPtUurVLMaUFkmG8dEG0CSK6CnMWn0fA3EHj8fnYNyLhEZc6BggdaS6XlU8IzMKT65Q==" saltValue="OIltssavgL3k+l9TOSuh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345458</v>
      </c>
      <c r="D6" s="19">
        <f t="shared" si="3"/>
        <v>47</v>
      </c>
      <c r="E6" s="19">
        <f t="shared" si="3"/>
        <v>17</v>
      </c>
      <c r="F6" s="19">
        <f t="shared" si="3"/>
        <v>5</v>
      </c>
      <c r="G6" s="19">
        <f t="shared" si="3"/>
        <v>0</v>
      </c>
      <c r="H6" s="19" t="str">
        <f t="shared" si="3"/>
        <v>広島県　神石高原町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33.56</v>
      </c>
      <c r="Q6" s="20">
        <f t="shared" si="3"/>
        <v>100</v>
      </c>
      <c r="R6" s="20">
        <f t="shared" si="3"/>
        <v>4620</v>
      </c>
      <c r="S6" s="20">
        <f t="shared" si="3"/>
        <v>8034</v>
      </c>
      <c r="T6" s="20">
        <f t="shared" si="3"/>
        <v>381.98</v>
      </c>
      <c r="U6" s="20">
        <f t="shared" si="3"/>
        <v>21.03</v>
      </c>
      <c r="V6" s="20">
        <f t="shared" si="3"/>
        <v>2672</v>
      </c>
      <c r="W6" s="20">
        <f t="shared" si="3"/>
        <v>2.5099999999999998</v>
      </c>
      <c r="X6" s="20">
        <f t="shared" si="3"/>
        <v>1064.54</v>
      </c>
      <c r="Y6" s="21">
        <f>IF(Y7="",NA(),Y7)</f>
        <v>98.33</v>
      </c>
      <c r="Z6" s="21">
        <f t="shared" ref="Z6:AH6" si="4">IF(Z7="",NA(),Z7)</f>
        <v>99.05</v>
      </c>
      <c r="AA6" s="21">
        <f t="shared" si="4"/>
        <v>95.56</v>
      </c>
      <c r="AB6" s="21">
        <f t="shared" si="4"/>
        <v>87.75</v>
      </c>
      <c r="AC6" s="21">
        <f t="shared" si="4"/>
        <v>92.65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46.2</v>
      </c>
      <c r="BG6" s="20">
        <f t="shared" ref="BG6:BO6" si="7">IF(BG7="",NA(),BG7)</f>
        <v>0</v>
      </c>
      <c r="BH6" s="21">
        <f t="shared" si="7"/>
        <v>36.06</v>
      </c>
      <c r="BI6" s="21">
        <f t="shared" si="7"/>
        <v>39.06</v>
      </c>
      <c r="BJ6" s="21">
        <f t="shared" si="7"/>
        <v>432.43</v>
      </c>
      <c r="BK6" s="21">
        <f t="shared" si="7"/>
        <v>826.83</v>
      </c>
      <c r="BL6" s="21">
        <f t="shared" si="7"/>
        <v>867.83</v>
      </c>
      <c r="BM6" s="21">
        <f t="shared" si="7"/>
        <v>791.76</v>
      </c>
      <c r="BN6" s="21">
        <f t="shared" si="7"/>
        <v>900.82</v>
      </c>
      <c r="BO6" s="21">
        <f t="shared" si="7"/>
        <v>839.21</v>
      </c>
      <c r="BP6" s="20" t="str">
        <f>IF(BP7="","",IF(BP7="-","【-】","【"&amp;SUBSTITUTE(TEXT(BP7,"#,##0.00"),"-","△")&amp;"】"))</f>
        <v>【785.10】</v>
      </c>
      <c r="BQ6" s="21">
        <f>IF(BQ7="",NA(),BQ7)</f>
        <v>105.16</v>
      </c>
      <c r="BR6" s="21">
        <f t="shared" ref="BR6:BZ6" si="8">IF(BR7="",NA(),BR7)</f>
        <v>109.8</v>
      </c>
      <c r="BS6" s="21">
        <f t="shared" si="8"/>
        <v>102.14</v>
      </c>
      <c r="BT6" s="21">
        <f t="shared" si="8"/>
        <v>83.64</v>
      </c>
      <c r="BU6" s="21">
        <f t="shared" si="8"/>
        <v>97.78</v>
      </c>
      <c r="BV6" s="21">
        <f t="shared" si="8"/>
        <v>57.31</v>
      </c>
      <c r="BW6" s="21">
        <f t="shared" si="8"/>
        <v>57.08</v>
      </c>
      <c r="BX6" s="21">
        <f t="shared" si="8"/>
        <v>56.26</v>
      </c>
      <c r="BY6" s="21">
        <f t="shared" si="8"/>
        <v>52.94</v>
      </c>
      <c r="BZ6" s="21">
        <f t="shared" si="8"/>
        <v>52.05</v>
      </c>
      <c r="CA6" s="20" t="str">
        <f>IF(CA7="","",IF(CA7="-","【-】","【"&amp;SUBSTITUTE(TEXT(CA7,"#,##0.00"),"-","△")&amp;"】"))</f>
        <v>【56.93】</v>
      </c>
      <c r="CB6" s="21">
        <f>IF(CB7="",NA(),CB7)</f>
        <v>330.17</v>
      </c>
      <c r="CC6" s="21">
        <f t="shared" ref="CC6:CK6" si="9">IF(CC7="",NA(),CC7)</f>
        <v>306.85000000000002</v>
      </c>
      <c r="CD6" s="21">
        <f t="shared" si="9"/>
        <v>323.10000000000002</v>
      </c>
      <c r="CE6" s="21">
        <f t="shared" si="9"/>
        <v>425.56</v>
      </c>
      <c r="CF6" s="21">
        <f t="shared" si="9"/>
        <v>358.26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36.299999999999997</v>
      </c>
      <c r="CN6" s="21">
        <f t="shared" ref="CN6:CV6" si="10">IF(CN7="",NA(),CN7)</f>
        <v>36.299999999999997</v>
      </c>
      <c r="CO6" s="21">
        <f t="shared" si="10"/>
        <v>38.54</v>
      </c>
      <c r="CP6" s="21">
        <f t="shared" si="10"/>
        <v>38.54</v>
      </c>
      <c r="CQ6" s="21">
        <f t="shared" si="10"/>
        <v>34.85</v>
      </c>
      <c r="CR6" s="21">
        <f t="shared" si="10"/>
        <v>50.14</v>
      </c>
      <c r="CS6" s="21">
        <f t="shared" si="10"/>
        <v>54.83</v>
      </c>
      <c r="CT6" s="21">
        <f t="shared" si="10"/>
        <v>66.53</v>
      </c>
      <c r="CU6" s="21">
        <f t="shared" si="10"/>
        <v>52.35</v>
      </c>
      <c r="CV6" s="21">
        <f t="shared" si="10"/>
        <v>46.25</v>
      </c>
      <c r="CW6" s="20" t="str">
        <f>IF(CW7="","",IF(CW7="-","【-】","【"&amp;SUBSTITUTE(TEXT(CW7,"#,##0.00"),"-","△")&amp;"】"))</f>
        <v>【49.87】</v>
      </c>
      <c r="CX6" s="21">
        <f>IF(CX7="",NA(),CX7)</f>
        <v>92.98</v>
      </c>
      <c r="CY6" s="21">
        <f t="shared" ref="CY6:DG6" si="11">IF(CY7="",NA(),CY7)</f>
        <v>93.04</v>
      </c>
      <c r="CZ6" s="21">
        <f t="shared" si="11"/>
        <v>93.04</v>
      </c>
      <c r="DA6" s="21">
        <f t="shared" si="11"/>
        <v>90.99</v>
      </c>
      <c r="DB6" s="21">
        <f t="shared" si="11"/>
        <v>92.33</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345458</v>
      </c>
      <c r="D7" s="23">
        <v>47</v>
      </c>
      <c r="E7" s="23">
        <v>17</v>
      </c>
      <c r="F7" s="23">
        <v>5</v>
      </c>
      <c r="G7" s="23">
        <v>0</v>
      </c>
      <c r="H7" s="23" t="s">
        <v>98</v>
      </c>
      <c r="I7" s="23" t="s">
        <v>99</v>
      </c>
      <c r="J7" s="23" t="s">
        <v>100</v>
      </c>
      <c r="K7" s="23" t="s">
        <v>101</v>
      </c>
      <c r="L7" s="23" t="s">
        <v>102</v>
      </c>
      <c r="M7" s="23" t="s">
        <v>103</v>
      </c>
      <c r="N7" s="24" t="s">
        <v>104</v>
      </c>
      <c r="O7" s="24" t="s">
        <v>105</v>
      </c>
      <c r="P7" s="24">
        <v>33.56</v>
      </c>
      <c r="Q7" s="24">
        <v>100</v>
      </c>
      <c r="R7" s="24">
        <v>4620</v>
      </c>
      <c r="S7" s="24">
        <v>8034</v>
      </c>
      <c r="T7" s="24">
        <v>381.98</v>
      </c>
      <c r="U7" s="24">
        <v>21.03</v>
      </c>
      <c r="V7" s="24">
        <v>2672</v>
      </c>
      <c r="W7" s="24">
        <v>2.5099999999999998</v>
      </c>
      <c r="X7" s="24">
        <v>1064.54</v>
      </c>
      <c r="Y7" s="24">
        <v>98.33</v>
      </c>
      <c r="Z7" s="24">
        <v>99.05</v>
      </c>
      <c r="AA7" s="24">
        <v>95.56</v>
      </c>
      <c r="AB7" s="24">
        <v>87.75</v>
      </c>
      <c r="AC7" s="24">
        <v>92.65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46.2</v>
      </c>
      <c r="BG7" s="24">
        <v>0</v>
      </c>
      <c r="BH7" s="24">
        <v>36.06</v>
      </c>
      <c r="BI7" s="24">
        <v>39.06</v>
      </c>
      <c r="BJ7" s="24">
        <v>432.43</v>
      </c>
      <c r="BK7" s="24">
        <v>826.83</v>
      </c>
      <c r="BL7" s="24">
        <v>867.83</v>
      </c>
      <c r="BM7" s="24">
        <v>791.76</v>
      </c>
      <c r="BN7" s="24">
        <v>900.82</v>
      </c>
      <c r="BO7" s="24">
        <v>839.21</v>
      </c>
      <c r="BP7" s="24">
        <v>785.1</v>
      </c>
      <c r="BQ7" s="24">
        <v>105.16</v>
      </c>
      <c r="BR7" s="24">
        <v>109.8</v>
      </c>
      <c r="BS7" s="24">
        <v>102.14</v>
      </c>
      <c r="BT7" s="24">
        <v>83.64</v>
      </c>
      <c r="BU7" s="24">
        <v>97.78</v>
      </c>
      <c r="BV7" s="24">
        <v>57.31</v>
      </c>
      <c r="BW7" s="24">
        <v>57.08</v>
      </c>
      <c r="BX7" s="24">
        <v>56.26</v>
      </c>
      <c r="BY7" s="24">
        <v>52.94</v>
      </c>
      <c r="BZ7" s="24">
        <v>52.05</v>
      </c>
      <c r="CA7" s="24">
        <v>56.93</v>
      </c>
      <c r="CB7" s="24">
        <v>330.17</v>
      </c>
      <c r="CC7" s="24">
        <v>306.85000000000002</v>
      </c>
      <c r="CD7" s="24">
        <v>323.10000000000002</v>
      </c>
      <c r="CE7" s="24">
        <v>425.56</v>
      </c>
      <c r="CF7" s="24">
        <v>358.26</v>
      </c>
      <c r="CG7" s="24">
        <v>273.52</v>
      </c>
      <c r="CH7" s="24">
        <v>274.99</v>
      </c>
      <c r="CI7" s="24">
        <v>282.08999999999997</v>
      </c>
      <c r="CJ7" s="24">
        <v>303.27999999999997</v>
      </c>
      <c r="CK7" s="24">
        <v>301.86</v>
      </c>
      <c r="CL7" s="24">
        <v>271.14999999999998</v>
      </c>
      <c r="CM7" s="24">
        <v>36.299999999999997</v>
      </c>
      <c r="CN7" s="24">
        <v>36.299999999999997</v>
      </c>
      <c r="CO7" s="24">
        <v>38.54</v>
      </c>
      <c r="CP7" s="24">
        <v>38.54</v>
      </c>
      <c r="CQ7" s="24">
        <v>34.85</v>
      </c>
      <c r="CR7" s="24">
        <v>50.14</v>
      </c>
      <c r="CS7" s="24">
        <v>54.83</v>
      </c>
      <c r="CT7" s="24">
        <v>66.53</v>
      </c>
      <c r="CU7" s="24">
        <v>52.35</v>
      </c>
      <c r="CV7" s="24">
        <v>46.25</v>
      </c>
      <c r="CW7" s="24">
        <v>49.87</v>
      </c>
      <c r="CX7" s="24">
        <v>92.98</v>
      </c>
      <c r="CY7" s="24">
        <v>93.04</v>
      </c>
      <c r="CZ7" s="24">
        <v>93.04</v>
      </c>
      <c r="DA7" s="24">
        <v>90.99</v>
      </c>
      <c r="DB7" s="24">
        <v>92.33</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loadmin</cp:lastModifiedBy>
  <cp:lastPrinted>2025-01-29T06:54:49Z</cp:lastPrinted>
  <dcterms:created xsi:type="dcterms:W3CDTF">2025-01-24T07:35:59Z</dcterms:created>
  <dcterms:modified xsi:type="dcterms:W3CDTF">2025-02-20T06:50:39Z</dcterms:modified>
  <cp:category/>
</cp:coreProperties>
</file>