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C:\Users\e1273\Desktop\"/>
    </mc:Choice>
  </mc:AlternateContent>
  <xr:revisionPtr revIDLastSave="0" documentId="13_ncr:1_{66BAEC77-C294-4149-8A6A-7E719A2F671B}" xr6:coauthVersionLast="47" xr6:coauthVersionMax="47" xr10:uidLastSave="{00000000-0000-0000-0000-000000000000}"/>
  <bookViews>
    <workbookView xWindow="-120" yWindow="-120" windowWidth="29040" windowHeight="15720" firstSheet="7" activeTab="7" xr2:uid="{6BE3B248-D0C8-4235-A912-0B8EBAD3405C}"/>
  </bookViews>
  <sheets>
    <sheet name="P（月額工賃分布）" sheetId="3" r:id="rId1"/>
    <sheet name="月額工賃分布" sheetId="19" r:id="rId2"/>
    <sheet name="P（利用者定員別)" sheetId="9" r:id="rId3"/>
    <sheet name="P（分析）" sheetId="7" r:id="rId4"/>
    <sheet name="分析（市町・圏域別）" sheetId="18" r:id="rId5"/>
    <sheet name="分析（売上上位３位）" sheetId="10" r:id="rId6"/>
    <sheet name="分析（目標工賃の設定）" sheetId="17" r:id="rId7"/>
    <sheet name="集計データ" sheetId="1" r:id="rId8"/>
  </sheets>
  <definedNames>
    <definedName name="_xlnm._FilterDatabase" localSheetId="7" hidden="1">集計データ!$A$1:$I$393</definedName>
    <definedName name="_xlnm._FilterDatabase" localSheetId="5" hidden="1">'分析（売上上位３位）'!$A$21:$K$21</definedName>
    <definedName name="_xlnm.Print_Titles" localSheetId="7">集計データ!$1:$1</definedName>
  </definedNames>
  <calcPr calcId="191029"/>
  <pivotCaches>
    <pivotCache cacheId="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1" l="1"/>
  <c r="H2" i="1"/>
  <c r="G2" i="1"/>
  <c r="F2" i="1"/>
  <c r="E2" i="1"/>
  <c r="K11" i="9"/>
  <c r="K10" i="9"/>
  <c r="K9" i="9"/>
  <c r="K8" i="9"/>
  <c r="K7" i="9"/>
  <c r="K6" i="9"/>
  <c r="K5" i="9"/>
  <c r="E30" i="18"/>
  <c r="L11" i="9"/>
  <c r="L10" i="9"/>
  <c r="L9" i="9"/>
  <c r="L8" i="9"/>
  <c r="L7" i="9"/>
  <c r="L6" i="9"/>
  <c r="L5" i="9"/>
  <c r="C13" i="19" l="1"/>
  <c r="C21" i="19"/>
  <c r="B20" i="19"/>
  <c r="C20" i="19" s="1"/>
  <c r="C19" i="19"/>
  <c r="C15" i="19"/>
  <c r="B14" i="19"/>
  <c r="C14" i="19" s="1"/>
  <c r="J8" i="19"/>
  <c r="K5" i="19" s="1"/>
  <c r="M5" i="19" s="1"/>
  <c r="H8" i="19"/>
  <c r="I8" i="19" s="1"/>
  <c r="P8" i="19" s="1"/>
  <c r="F8" i="19"/>
  <c r="G8" i="19" s="1"/>
  <c r="D8" i="19"/>
  <c r="E8" i="19" s="1"/>
  <c r="B8" i="19"/>
  <c r="C3" i="19" s="1"/>
  <c r="G7" i="19"/>
  <c r="G6" i="19"/>
  <c r="E6" i="19"/>
  <c r="G5" i="19"/>
  <c r="E5" i="19"/>
  <c r="C5" i="19"/>
  <c r="G4" i="19"/>
  <c r="E4" i="19"/>
  <c r="G3" i="19"/>
  <c r="K6" i="19" l="1"/>
  <c r="K4" i="19"/>
  <c r="K8" i="19"/>
  <c r="K7" i="19"/>
  <c r="I7" i="19"/>
  <c r="I3" i="19"/>
  <c r="K3" i="19"/>
  <c r="L3" i="19" s="1"/>
  <c r="O3" i="19"/>
  <c r="I6" i="19"/>
  <c r="P6" i="19" s="1"/>
  <c r="P7" i="19"/>
  <c r="C8" i="19"/>
  <c r="C7" i="19"/>
  <c r="C4" i="19"/>
  <c r="L4" i="19" s="1"/>
  <c r="I5" i="19"/>
  <c r="P5" i="19" s="1"/>
  <c r="E7" i="19"/>
  <c r="C6" i="19"/>
  <c r="L6" i="19" s="1"/>
  <c r="I4" i="19"/>
  <c r="P4" i="19" s="1"/>
  <c r="E3" i="19"/>
  <c r="M4" i="19"/>
  <c r="M6" i="19"/>
  <c r="L5" i="19"/>
  <c r="O8" i="19"/>
  <c r="M7" i="19" l="1"/>
  <c r="O6" i="19"/>
  <c r="O7" i="19"/>
  <c r="O5" i="19"/>
  <c r="P3" i="19"/>
  <c r="M3" i="19"/>
  <c r="L7" i="19"/>
  <c r="O4" i="19"/>
  <c r="D30" i="18"/>
  <c r="L30" i="18" s="1"/>
  <c r="F30" i="18"/>
  <c r="F37" i="18" s="1"/>
  <c r="G30" i="18"/>
  <c r="M30" i="18" s="1"/>
  <c r="H30" i="18"/>
  <c r="H37" i="18" s="1"/>
  <c r="I30" i="18"/>
  <c r="I37" i="18" s="1"/>
  <c r="J30" i="18"/>
  <c r="J37" i="18" s="1"/>
  <c r="D31" i="18"/>
  <c r="E31" i="18"/>
  <c r="F31" i="18"/>
  <c r="L31" i="18" s="1"/>
  <c r="G31" i="18"/>
  <c r="M31" i="18" s="1"/>
  <c r="H31" i="18"/>
  <c r="I31" i="18"/>
  <c r="J31" i="18"/>
  <c r="D32" i="18"/>
  <c r="E32" i="18"/>
  <c r="F32" i="18"/>
  <c r="G32" i="18"/>
  <c r="H32" i="18"/>
  <c r="I32" i="18"/>
  <c r="J32" i="18"/>
  <c r="D33" i="18"/>
  <c r="E33" i="18"/>
  <c r="F33" i="18"/>
  <c r="L33" i="18" s="1"/>
  <c r="G33" i="18"/>
  <c r="H33" i="18"/>
  <c r="I33" i="18"/>
  <c r="J33" i="18"/>
  <c r="D34" i="18"/>
  <c r="E34" i="18"/>
  <c r="N34" i="18" s="1"/>
  <c r="F34" i="18"/>
  <c r="G34" i="18"/>
  <c r="H34" i="18"/>
  <c r="I34" i="18"/>
  <c r="J34" i="18"/>
  <c r="D35" i="18"/>
  <c r="E35" i="18"/>
  <c r="F35" i="18"/>
  <c r="G35" i="18"/>
  <c r="H35" i="18"/>
  <c r="N35" i="18" s="1"/>
  <c r="I35" i="18"/>
  <c r="J35" i="18"/>
  <c r="D36" i="18"/>
  <c r="E36" i="18"/>
  <c r="N36" i="18" s="1"/>
  <c r="F36" i="18"/>
  <c r="L36" i="18" s="1"/>
  <c r="G36" i="18"/>
  <c r="H36" i="18"/>
  <c r="I36" i="18"/>
  <c r="J36" i="18"/>
  <c r="C36" i="18"/>
  <c r="C31" i="18"/>
  <c r="C32" i="18"/>
  <c r="C33" i="18"/>
  <c r="C34" i="18"/>
  <c r="C35" i="18"/>
  <c r="C30" i="18"/>
  <c r="C37" i="18" s="1"/>
  <c r="N25" i="18"/>
  <c r="N5" i="18"/>
  <c r="N6" i="18"/>
  <c r="N7" i="18"/>
  <c r="N8" i="18"/>
  <c r="N9" i="18"/>
  <c r="N10" i="18"/>
  <c r="N11" i="18"/>
  <c r="N12" i="18"/>
  <c r="N13" i="18"/>
  <c r="N14" i="18"/>
  <c r="N15" i="18"/>
  <c r="N16" i="18"/>
  <c r="N17" i="18"/>
  <c r="N18" i="18"/>
  <c r="N19" i="18"/>
  <c r="N20" i="18"/>
  <c r="N21" i="18"/>
  <c r="N22" i="18"/>
  <c r="N23" i="18"/>
  <c r="N24" i="18"/>
  <c r="N4" i="18"/>
  <c r="E26" i="18"/>
  <c r="D26" i="18"/>
  <c r="N26" i="18" s="1"/>
  <c r="F26" i="18"/>
  <c r="G26" i="18"/>
  <c r="H26" i="18"/>
  <c r="I26" i="18"/>
  <c r="J26" i="18"/>
  <c r="C26" i="18"/>
  <c r="L7" i="18"/>
  <c r="M25" i="18"/>
  <c r="L25" i="18"/>
  <c r="M24" i="18"/>
  <c r="L24" i="18"/>
  <c r="M23" i="18"/>
  <c r="L23" i="18"/>
  <c r="M22" i="18"/>
  <c r="L22" i="18"/>
  <c r="M21" i="18"/>
  <c r="L21" i="18"/>
  <c r="M20" i="18"/>
  <c r="L20" i="18"/>
  <c r="M19" i="18"/>
  <c r="L19" i="18"/>
  <c r="M18" i="18"/>
  <c r="L18" i="18"/>
  <c r="M17" i="18"/>
  <c r="L17" i="18"/>
  <c r="M16" i="18"/>
  <c r="L16" i="18"/>
  <c r="M15" i="18"/>
  <c r="L15" i="18"/>
  <c r="M14" i="18"/>
  <c r="L14" i="18"/>
  <c r="M13" i="18"/>
  <c r="L13" i="18"/>
  <c r="M12" i="18"/>
  <c r="L12" i="18"/>
  <c r="M11" i="18"/>
  <c r="L11" i="18"/>
  <c r="M10" i="18"/>
  <c r="L10" i="18"/>
  <c r="M9" i="18"/>
  <c r="L9" i="18"/>
  <c r="M8" i="18"/>
  <c r="L8" i="18"/>
  <c r="M7" i="18"/>
  <c r="M6" i="18"/>
  <c r="L6" i="18"/>
  <c r="M5" i="18"/>
  <c r="L5" i="18"/>
  <c r="M4" i="18"/>
  <c r="L4" i="18"/>
  <c r="K10" i="7"/>
  <c r="N30" i="18" l="1"/>
  <c r="N31" i="18"/>
  <c r="N32" i="18"/>
  <c r="N33" i="18"/>
  <c r="E37" i="18"/>
  <c r="M26" i="18"/>
  <c r="M36" i="18"/>
  <c r="M34" i="18"/>
  <c r="G37" i="18"/>
  <c r="M35" i="18"/>
  <c r="M32" i="18"/>
  <c r="M33" i="18"/>
  <c r="L34" i="18"/>
  <c r="D37" i="18"/>
  <c r="L32" i="18"/>
  <c r="L35" i="18"/>
  <c r="L26" i="18"/>
  <c r="J52" i="7"/>
  <c r="K52" i="7"/>
  <c r="L52" i="7"/>
  <c r="J53" i="7"/>
  <c r="K53" i="7"/>
  <c r="L53" i="7"/>
  <c r="J54" i="7"/>
  <c r="K54" i="7"/>
  <c r="L54" i="7"/>
  <c r="J55" i="7"/>
  <c r="K55" i="7"/>
  <c r="L55" i="7"/>
  <c r="J56" i="7"/>
  <c r="K56" i="7"/>
  <c r="L56" i="7"/>
  <c r="J57" i="7"/>
  <c r="K57" i="7"/>
  <c r="L57" i="7"/>
  <c r="J58" i="7"/>
  <c r="K58" i="7"/>
  <c r="L58" i="7"/>
  <c r="J59" i="7"/>
  <c r="K59" i="7"/>
  <c r="L59" i="7"/>
  <c r="J60" i="7"/>
  <c r="K60" i="7"/>
  <c r="L60" i="7"/>
  <c r="J61" i="7"/>
  <c r="K61" i="7"/>
  <c r="L61" i="7"/>
  <c r="J62" i="7"/>
  <c r="K62" i="7"/>
  <c r="L62" i="7"/>
  <c r="J63" i="7"/>
  <c r="K63" i="7"/>
  <c r="L63" i="7"/>
  <c r="J64" i="7"/>
  <c r="K64" i="7"/>
  <c r="L64" i="7"/>
  <c r="J65" i="7"/>
  <c r="K65" i="7"/>
  <c r="L65" i="7"/>
  <c r="J66" i="7"/>
  <c r="K66" i="7"/>
  <c r="L66" i="7"/>
  <c r="J67" i="7"/>
  <c r="K67" i="7"/>
  <c r="L67" i="7"/>
  <c r="J68" i="7"/>
  <c r="K68" i="7"/>
  <c r="L68" i="7"/>
  <c r="J69" i="7"/>
  <c r="K69" i="7"/>
  <c r="L69" i="7"/>
  <c r="J70" i="7"/>
  <c r="K70" i="7"/>
  <c r="L70" i="7"/>
  <c r="J71" i="7"/>
  <c r="K71" i="7"/>
  <c r="L71" i="7"/>
  <c r="J72" i="7"/>
  <c r="K72" i="7"/>
  <c r="L72" i="7"/>
  <c r="J73" i="7"/>
  <c r="K73" i="7"/>
  <c r="L73" i="7"/>
  <c r="K51" i="7"/>
  <c r="J51" i="7"/>
  <c r="L51" i="7"/>
  <c r="N37" i="18" l="1"/>
  <c r="M37" i="18"/>
  <c r="L37" i="18"/>
  <c r="I21" i="17"/>
  <c r="D4" i="17" s="1"/>
  <c r="E4" i="17" s="1"/>
  <c r="F4" i="17" s="1"/>
  <c r="I16" i="17"/>
  <c r="C5" i="17"/>
  <c r="D13" i="17"/>
  <c r="C13" i="17"/>
  <c r="J16" i="17"/>
  <c r="H17" i="17"/>
  <c r="G17" i="17"/>
  <c r="D17" i="17"/>
  <c r="E17" i="17"/>
  <c r="F17" i="17"/>
  <c r="C17" i="17"/>
  <c r="C22" i="17"/>
  <c r="B17" i="17"/>
  <c r="J21" i="17"/>
  <c r="H27" i="17"/>
  <c r="B22" i="17"/>
  <c r="B28" i="17"/>
  <c r="F5" i="17" l="1"/>
  <c r="D5" i="17"/>
  <c r="E5" i="17" l="1"/>
  <c r="C28" i="17"/>
  <c r="D28" i="17"/>
  <c r="E28" i="17"/>
  <c r="F28" i="17"/>
  <c r="G28" i="17"/>
  <c r="H22" i="17" l="1"/>
  <c r="D22" i="17"/>
  <c r="E22" i="17"/>
  <c r="F22" i="17"/>
  <c r="G22" i="17"/>
  <c r="J4" i="10" l="1"/>
  <c r="J5" i="10"/>
  <c r="J6" i="10"/>
  <c r="J7" i="10"/>
  <c r="J8" i="10"/>
  <c r="J9" i="10"/>
  <c r="J10" i="10"/>
  <c r="J11" i="10"/>
  <c r="J12" i="10"/>
  <c r="J13" i="10"/>
  <c r="J14" i="10"/>
  <c r="J15" i="10"/>
  <c r="J16" i="10"/>
  <c r="J17" i="10"/>
  <c r="J18" i="10"/>
  <c r="J19" i="10"/>
  <c r="J3" i="10"/>
  <c r="H20" i="10"/>
  <c r="I20" i="10"/>
  <c r="G20" i="10"/>
  <c r="J20" i="10" l="1"/>
  <c r="K22" i="10" s="1"/>
  <c r="K19" i="10" l="1"/>
  <c r="K3" i="10"/>
  <c r="K13" i="10"/>
  <c r="K14" i="10"/>
  <c r="K9" i="10"/>
  <c r="K10" i="10"/>
  <c r="K12" i="10"/>
  <c r="K18" i="10"/>
  <c r="K17" i="10"/>
  <c r="K6" i="10"/>
  <c r="K5" i="10"/>
  <c r="K7" i="10"/>
  <c r="K20" i="10"/>
  <c r="K15" i="10"/>
  <c r="K11" i="10"/>
  <c r="K4" i="10"/>
  <c r="K16" i="10"/>
  <c r="K8" i="10"/>
  <c r="L310" i="7"/>
  <c r="L311" i="7"/>
  <c r="L312" i="7"/>
  <c r="L313" i="7"/>
  <c r="L314" i="7"/>
  <c r="L315" i="7"/>
  <c r="L316" i="7"/>
  <c r="L317" i="7"/>
  <c r="L318" i="7"/>
  <c r="L319" i="7"/>
  <c r="L320" i="7"/>
  <c r="L321" i="7"/>
  <c r="L322" i="7"/>
  <c r="L323" i="7"/>
  <c r="L324" i="7"/>
  <c r="L325" i="7"/>
  <c r="L326" i="7"/>
  <c r="L327" i="7"/>
  <c r="L328" i="7"/>
  <c r="L329" i="7"/>
  <c r="L330" i="7"/>
  <c r="L331" i="7"/>
  <c r="L309" i="7"/>
  <c r="L298" i="7"/>
  <c r="L299" i="7"/>
  <c r="L300" i="7"/>
  <c r="L301" i="7"/>
  <c r="L302" i="7"/>
  <c r="L303" i="7"/>
  <c r="L304" i="7"/>
  <c r="L7" i="7"/>
  <c r="L8" i="7"/>
  <c r="L9" i="7"/>
  <c r="L10" i="7"/>
  <c r="L11" i="7"/>
  <c r="L12" i="7"/>
  <c r="L6" i="7"/>
  <c r="J11" i="9"/>
  <c r="J10" i="9"/>
  <c r="J9" i="9"/>
  <c r="J8" i="9"/>
  <c r="J7" i="9"/>
  <c r="J6" i="9"/>
  <c r="J5" i="9"/>
  <c r="J310" i="7"/>
  <c r="K310" i="7"/>
  <c r="J311" i="7"/>
  <c r="K311" i="7"/>
  <c r="J312" i="7"/>
  <c r="K312" i="7"/>
  <c r="J313" i="7"/>
  <c r="K313" i="7"/>
  <c r="J314" i="7"/>
  <c r="K314" i="7"/>
  <c r="J315" i="7"/>
  <c r="K315" i="7"/>
  <c r="J316" i="7"/>
  <c r="K316" i="7"/>
  <c r="J317" i="7"/>
  <c r="K317" i="7"/>
  <c r="J318" i="7"/>
  <c r="K318" i="7"/>
  <c r="J319" i="7"/>
  <c r="K319" i="7"/>
  <c r="J320" i="7"/>
  <c r="K320" i="7"/>
  <c r="J321" i="7"/>
  <c r="K321" i="7"/>
  <c r="J322" i="7"/>
  <c r="K322" i="7"/>
  <c r="J323" i="7"/>
  <c r="K323" i="7"/>
  <c r="J324" i="7"/>
  <c r="K324" i="7"/>
  <c r="J325" i="7"/>
  <c r="K325" i="7"/>
  <c r="J326" i="7"/>
  <c r="K326" i="7"/>
  <c r="J327" i="7"/>
  <c r="K327" i="7"/>
  <c r="J328" i="7"/>
  <c r="K328" i="7"/>
  <c r="J329" i="7"/>
  <c r="K329" i="7"/>
  <c r="J330" i="7"/>
  <c r="K330" i="7"/>
  <c r="J331" i="7"/>
  <c r="K331" i="7"/>
  <c r="K309" i="7"/>
  <c r="J309" i="7"/>
  <c r="J299" i="7" l="1"/>
  <c r="K299" i="7"/>
  <c r="J300" i="7"/>
  <c r="K300" i="7"/>
  <c r="J301" i="7"/>
  <c r="K301" i="7"/>
  <c r="J302" i="7"/>
  <c r="K302" i="7"/>
  <c r="J303" i="7"/>
  <c r="K303" i="7"/>
  <c r="J304" i="7"/>
  <c r="K304" i="7"/>
  <c r="J298" i="7"/>
  <c r="K298" i="7"/>
  <c r="K7" i="7"/>
  <c r="K8" i="7"/>
  <c r="K9" i="7"/>
  <c r="K11" i="7"/>
  <c r="K12" i="7"/>
  <c r="K6" i="7"/>
  <c r="J7" i="7"/>
  <c r="J8" i="7"/>
  <c r="J9" i="7"/>
  <c r="J10" i="7"/>
  <c r="J11" i="7"/>
  <c r="J12" i="7"/>
  <c r="J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広島県</author>
  </authors>
  <commentList>
    <comment ref="N26" authorId="0" shapeId="0" xr:uid="{8AADD91C-2256-4399-B282-84C2B3AF8567}">
      <text>
        <r>
          <rPr>
            <b/>
            <sz val="9"/>
            <color indexed="81"/>
            <rFont val="MS P ゴシック"/>
            <family val="3"/>
            <charset val="128"/>
          </rPr>
          <t>国報告数値</t>
        </r>
      </text>
    </comment>
    <comment ref="N37" authorId="0" shapeId="0" xr:uid="{1EC7EA69-4637-4503-8EAC-1FEB1CB5C8D1}">
      <text>
        <r>
          <rPr>
            <b/>
            <sz val="9"/>
            <color indexed="81"/>
            <rFont val="MS P ゴシック"/>
            <family val="3"/>
            <charset val="128"/>
          </rPr>
          <t>国報告数値</t>
        </r>
      </text>
    </comment>
  </commentList>
</comments>
</file>

<file path=xl/sharedStrings.xml><?xml version="1.0" encoding="utf-8"?>
<sst xmlns="http://schemas.openxmlformats.org/spreadsheetml/2006/main" count="1295" uniqueCount="901">
  <si>
    <t>事業所名</t>
  </si>
  <si>
    <t>R5年間工賃支払総額</t>
    <rPh sb="2" eb="4">
      <t>ネンカン</t>
    </rPh>
    <rPh sb="4" eb="6">
      <t>コウチン</t>
    </rPh>
    <rPh sb="6" eb="8">
      <t>シハラ</t>
    </rPh>
    <rPh sb="8" eb="10">
      <t>ソウガク</t>
    </rPh>
    <phoneticPr fontId="3"/>
  </si>
  <si>
    <t>R5年間延べ利用者数</t>
    <rPh sb="2" eb="4">
      <t>ネンカン</t>
    </rPh>
    <rPh sb="4" eb="5">
      <t>ノ</t>
    </rPh>
    <rPh sb="6" eb="10">
      <t>リヨウシャスウ</t>
    </rPh>
    <phoneticPr fontId="3"/>
  </si>
  <si>
    <t>1位の売上額</t>
    <rPh sb="1" eb="2">
      <t>イ</t>
    </rPh>
    <rPh sb="3" eb="6">
      <t>ウリアゲガク</t>
    </rPh>
    <phoneticPr fontId="3"/>
  </si>
  <si>
    <t>1位の活動内容</t>
    <rPh sb="1" eb="2">
      <t>イ</t>
    </rPh>
    <rPh sb="3" eb="5">
      <t>カツドウ</t>
    </rPh>
    <rPh sb="5" eb="7">
      <t>ナイヨウ</t>
    </rPh>
    <phoneticPr fontId="3"/>
  </si>
  <si>
    <t>2位の売上額</t>
    <rPh sb="1" eb="2">
      <t>イ</t>
    </rPh>
    <rPh sb="3" eb="6">
      <t>ウリアゲガク</t>
    </rPh>
    <phoneticPr fontId="3"/>
  </si>
  <si>
    <t>2位の活動内容</t>
    <rPh sb="1" eb="2">
      <t>イ</t>
    </rPh>
    <rPh sb="3" eb="5">
      <t>カツドウ</t>
    </rPh>
    <rPh sb="5" eb="7">
      <t>ナイヨウ</t>
    </rPh>
    <phoneticPr fontId="3"/>
  </si>
  <si>
    <t>3位の売上額</t>
    <rPh sb="1" eb="2">
      <t>イ</t>
    </rPh>
    <rPh sb="3" eb="6">
      <t>ウリアゲガク</t>
    </rPh>
    <phoneticPr fontId="3"/>
  </si>
  <si>
    <t>3位の活動内容</t>
    <rPh sb="1" eb="2">
      <t>イ</t>
    </rPh>
    <rPh sb="3" eb="5">
      <t>カツドウ</t>
    </rPh>
    <rPh sb="5" eb="7">
      <t>ナイヨウ</t>
    </rPh>
    <phoneticPr fontId="3"/>
  </si>
  <si>
    <t>遊心工房</t>
  </si>
  <si>
    <t>布製品・お直し・手芸品・点字名刺</t>
  </si>
  <si>
    <t>⑬軽作業（部品組立・検品・袋詰・シール貼り等）</t>
  </si>
  <si>
    <t>④その他の食品の製造・販売</t>
  </si>
  <si>
    <t>⑰その他</t>
  </si>
  <si>
    <t>布製品の製造・お直し、手芸品、点字名刺</t>
  </si>
  <si>
    <t>有</t>
  </si>
  <si>
    <t>無</t>
  </si>
  <si>
    <t>あすなろ作業所</t>
  </si>
  <si>
    <t>⑤農産物の製造・販売</t>
  </si>
  <si>
    <t>②パンの製造・販売</t>
  </si>
  <si>
    <t>多機能型事業所よこがわ</t>
  </si>
  <si>
    <t>⑨清掃・洗浄・洗車</t>
  </si>
  <si>
    <t>⑩クリーニング</t>
  </si>
  <si>
    <t>ピッコロ</t>
  </si>
  <si>
    <t>⑮その他施設外就労</t>
  </si>
  <si>
    <t>清風会ワークセンター</t>
  </si>
  <si>
    <t>デイセンターのろさん</t>
  </si>
  <si>
    <t>カキ養殖用連の作成</t>
  </si>
  <si>
    <t>⑭農作業請負（農作業施設外就労）</t>
  </si>
  <si>
    <t>第三もみじ作業所</t>
  </si>
  <si>
    <t>クッキー</t>
  </si>
  <si>
    <t>アンダンテ</t>
  </si>
  <si>
    <t>①菓子製造・販売</t>
  </si>
  <si>
    <t>⑥雑貨製造・販売</t>
  </si>
  <si>
    <t>わいわい工房</t>
  </si>
  <si>
    <t>紙オシメ配達作業など</t>
  </si>
  <si>
    <t>給食の片付け作業など</t>
  </si>
  <si>
    <t>ワークアップ</t>
  </si>
  <si>
    <t>・清掃先で設置してある自動販売機管理</t>
  </si>
  <si>
    <t>ぱすぽーと</t>
  </si>
  <si>
    <t>自動販売機管理</t>
  </si>
  <si>
    <t>松永作業所</t>
  </si>
  <si>
    <t>草取り・草刈り・部屋の片付け</t>
  </si>
  <si>
    <t>久松共働センター</t>
  </si>
  <si>
    <t>乾物の袋詰めからシール機まで作業をおこなう</t>
  </si>
  <si>
    <t>ひまわり洗車場</t>
  </si>
  <si>
    <t>⑪リサイクル事業（空き缶・ペットボトル・プラ等）</t>
  </si>
  <si>
    <t>ひかり作業所</t>
  </si>
  <si>
    <t>自動販売機の手数料</t>
  </si>
  <si>
    <t>・自動販売機の販売手数料</t>
  </si>
  <si>
    <t>能力開発アカデミー</t>
  </si>
  <si>
    <t>協力会社さんへ出向いて行き、工場内での作業の手伝い。（衣類の折り畳み・アイロン掛け等）</t>
  </si>
  <si>
    <t>福山共働センター</t>
  </si>
  <si>
    <t>物品販売</t>
  </si>
  <si>
    <t>麺販売（夏季、冬季2回）　バレンタインチョコ販売
バザーなど</t>
  </si>
  <si>
    <t>ふれあい共同作業所くちわ</t>
  </si>
  <si>
    <t>木工製品製作</t>
  </si>
  <si>
    <t>木工製品の制作・販売。自主製品（主に木のおもちゃ）や企業商品の木製絵本棚、その他商品の制作・発送。その他個別に製作依頼のあった木工製品の制作販売</t>
  </si>
  <si>
    <t>卸売り商品販売売上</t>
  </si>
  <si>
    <t>就労サポートありんこ</t>
  </si>
  <si>
    <t>にじのえき</t>
  </si>
  <si>
    <t>朝市販売
自動販売機</t>
  </si>
  <si>
    <t>請負作業</t>
  </si>
  <si>
    <t>なないろ作業所</t>
  </si>
  <si>
    <t>自動販売機の補充・集金・環境整備</t>
  </si>
  <si>
    <t>自動販売機の補充、集金、環境整備作業</t>
  </si>
  <si>
    <t>スワンベーカリー＆ファクトリー</t>
  </si>
  <si>
    <t>官公需の灰皿清掃</t>
  </si>
  <si>
    <t>③お弁当の製造・販売</t>
  </si>
  <si>
    <t>喫煙スペースの灰皿清掃（年間52回）</t>
  </si>
  <si>
    <t>ワークネクスト</t>
  </si>
  <si>
    <t>どりーむ</t>
  </si>
  <si>
    <t>花苗、野菜苗の生産・販売</t>
  </si>
  <si>
    <t>花苗、野菜苗の生産販売や公共施設の植栽維持管理等</t>
  </si>
  <si>
    <t>障害福祉サービス事業所「創造」</t>
  </si>
  <si>
    <t>⑧印刷</t>
  </si>
  <si>
    <t>手をつなぐ福山作業所</t>
  </si>
  <si>
    <t>障害者活動センターたまご</t>
  </si>
  <si>
    <t>施設イベント・軽授産（商品制作）</t>
  </si>
  <si>
    <t>国保連収入</t>
  </si>
  <si>
    <t>しんふぉにい</t>
  </si>
  <si>
    <t>ふくでん継続B型</t>
  </si>
  <si>
    <t>①建物修繕維持管理　　　　　　　　　　　　　　　　　　　②清掃片付け作業・草刈り・山芝刈り</t>
  </si>
  <si>
    <t>①建物修繕維持管理</t>
  </si>
  <si>
    <t>②清掃片付け作業・草刈り・山芝刈り</t>
  </si>
  <si>
    <t>障害者多機能型事業所コージーガーデン</t>
  </si>
  <si>
    <t>尾道さつき作業所</t>
  </si>
  <si>
    <t>しゃくなげファーム</t>
  </si>
  <si>
    <t>清風会サンブリエ</t>
  </si>
  <si>
    <t>ジョバンニ</t>
  </si>
  <si>
    <t>犬のおやつ、人参の皮むき（下請）</t>
  </si>
  <si>
    <t>⑦レストラン・飲食店</t>
  </si>
  <si>
    <t>清風会みやび</t>
  </si>
  <si>
    <t>布団類の販売</t>
  </si>
  <si>
    <t>障害者支援施設セルプ宇品</t>
  </si>
  <si>
    <t>広島南作業所</t>
  </si>
  <si>
    <t>委託にて青果物の袋詰め作業</t>
  </si>
  <si>
    <t>障害福祉サービス事業所森の工房みみずく</t>
  </si>
  <si>
    <t>ワークセンター光清学園</t>
  </si>
  <si>
    <t>ワークプラザひがし</t>
  </si>
  <si>
    <t>販売活動</t>
  </si>
  <si>
    <t>いつかいちむぎの家作業所</t>
  </si>
  <si>
    <t>千羽鶴解体
仕入れ商品の販売</t>
  </si>
  <si>
    <t>自立支援共同作業所みどり菜園</t>
  </si>
  <si>
    <t>虹工房</t>
  </si>
  <si>
    <t>ふなき福祉園</t>
  </si>
  <si>
    <t>中央・幸工房</t>
  </si>
  <si>
    <t>あかね作業所　相田事業所</t>
  </si>
  <si>
    <t>広島市皆賀園（就労移行支援・就労継続支援Ｂ型）</t>
  </si>
  <si>
    <t>観葉植物のリース</t>
  </si>
  <si>
    <t>観葉植物のリース、ブルーベリー栽培及び販売、しいたけ販売等</t>
  </si>
  <si>
    <t>みのり</t>
  </si>
  <si>
    <t>やまと</t>
  </si>
  <si>
    <t>呉本庄作業所</t>
  </si>
  <si>
    <t>やすらぎ作業所</t>
  </si>
  <si>
    <t>つばき</t>
  </si>
  <si>
    <t>厨房内での補助業務</t>
  </si>
  <si>
    <t>給食提供時の厨房内での補助業務
食器の準備、下膳後の皿洗い</t>
  </si>
  <si>
    <t>若葉作業所</t>
  </si>
  <si>
    <t>障害福祉サービス事業所若竹</t>
  </si>
  <si>
    <t>作業所　ゆうあい</t>
  </si>
  <si>
    <t>けやき工房</t>
  </si>
  <si>
    <t>ジョイ・ジョイ・ワークかりん</t>
  </si>
  <si>
    <t>らんらん作業所</t>
  </si>
  <si>
    <t>後援会組織からの委託作業　　　　　　　　・後援会会報の作成・印刷　　　　　　　・食品等の商品の配達</t>
  </si>
  <si>
    <t>後援会からの委託作業　　　　　　　　　　　　　　・後援会の会報の作成、印刷、郵送作業　　　　　　　　　　・後援会が販売している食品の受注作業、配達</t>
  </si>
  <si>
    <t>就労継続支援事業所　原</t>
  </si>
  <si>
    <t>花壇管理</t>
  </si>
  <si>
    <t>ＷＩＮＤえのみや</t>
  </si>
  <si>
    <t>町内公民館に設置している自動販売機の管理・清掃</t>
  </si>
  <si>
    <t>清風会ニューワーク</t>
  </si>
  <si>
    <t>多機能型事業所あさひ</t>
  </si>
  <si>
    <t>給食提供</t>
  </si>
  <si>
    <t>第２　ふれあい工房</t>
  </si>
  <si>
    <t>公共施設の受付業務等</t>
  </si>
  <si>
    <t>・環境センター受付・監視業務
・町の公園、霊園の管理
・町有地の除草</t>
  </si>
  <si>
    <t>ゆう香くらぶ</t>
  </si>
  <si>
    <t>とよの郷</t>
  </si>
  <si>
    <t>洗濯業務
施設外支援（ゴミ収集業者）</t>
  </si>
  <si>
    <t>清風会海田工場</t>
  </si>
  <si>
    <t>ＡＳＡＨＩ</t>
  </si>
  <si>
    <t>動物の世話</t>
  </si>
  <si>
    <t>さくら</t>
  </si>
  <si>
    <t>障害福祉サービス事業所　森の工房やの</t>
  </si>
  <si>
    <t>チューリップ</t>
  </si>
  <si>
    <t>福祉サービスセンター夢のひかり</t>
  </si>
  <si>
    <t>スキップ</t>
  </si>
  <si>
    <t>すきっぷ</t>
  </si>
  <si>
    <t>らぼーろ</t>
  </si>
  <si>
    <t>さんさん作業所</t>
  </si>
  <si>
    <t>⑫郵便物等の発送（封入・仕分け・発送）</t>
  </si>
  <si>
    <t>夢工房ねむの木</t>
  </si>
  <si>
    <t>福祉作業所メロディ</t>
  </si>
  <si>
    <t>ワークハウスさくら草</t>
  </si>
  <si>
    <t>きずなの里</t>
  </si>
  <si>
    <t>ぴいぱぶ</t>
  </si>
  <si>
    <t>多機能型事業所　ハートリンク</t>
  </si>
  <si>
    <t>ライフサポートてんのう</t>
  </si>
  <si>
    <t>障害者自立支援センター「ばべの木」作業所</t>
  </si>
  <si>
    <t>地域の高齢者等からの困り事依頼</t>
  </si>
  <si>
    <t>草刈りや片付け、庭の手入れ等。</t>
  </si>
  <si>
    <t>瑠璃の屋形</t>
  </si>
  <si>
    <t>直売市の経営</t>
  </si>
  <si>
    <t>ゆめサポート・バク</t>
  </si>
  <si>
    <t>工業用ウエス製造</t>
  </si>
  <si>
    <t>あいあい作業所</t>
  </si>
  <si>
    <t>ポスティング（配布）</t>
  </si>
  <si>
    <t>社協広報誌等ポスティング（配布）</t>
  </si>
  <si>
    <t>すまいるスタジオ</t>
  </si>
  <si>
    <t>デリカ・シャンテ</t>
  </si>
  <si>
    <t>ＳＯＡＲきつつき</t>
  </si>
  <si>
    <t>就労継続支援B型事業所ふたば</t>
  </si>
  <si>
    <t>仕入れ商品販売手数料</t>
  </si>
  <si>
    <t>株式会社　巣だち　呉事業所</t>
  </si>
  <si>
    <t>食品加工工場実習　　　　　　　　　　　　　資源回収</t>
  </si>
  <si>
    <t>食品加工工場実習、ギフト作成</t>
  </si>
  <si>
    <t>資源回収</t>
  </si>
  <si>
    <t>障がい者サポートセンターあおぎり</t>
  </si>
  <si>
    <t>青空</t>
  </si>
  <si>
    <t>多機能型事業所　ＷＩＳＨ</t>
  </si>
  <si>
    <t>障害福祉サービス事業　大きなかぶ　東町作業所</t>
  </si>
  <si>
    <t>機会部品解体、アパレル内職作業、実習、農業等</t>
  </si>
  <si>
    <t>リサイクル物の解体作業、アパレルの糸切り作業等</t>
  </si>
  <si>
    <t>水耕栽培で収穫した野菜の販売</t>
  </si>
  <si>
    <t>清風会　つばさ</t>
  </si>
  <si>
    <t>指定障害福祉サービス事業所　Bee-Works</t>
  </si>
  <si>
    <t>リユース＆リサイクルショップ運営
メルカリショップ運営</t>
  </si>
  <si>
    <t>不用品お引取り活動・リユース品のメルカリショップ販売・リサイクル品の資源化・リユース＆リサイクル品のショップ運営・委託商品販売　他</t>
  </si>
  <si>
    <t>徳島作業所</t>
  </si>
  <si>
    <t>障がい者サポートセンターあまぎ</t>
  </si>
  <si>
    <t>むかいしま作業所</t>
  </si>
  <si>
    <t>自動販売機管理、カレンダー制作・販売</t>
  </si>
  <si>
    <t>自動販売機の補充・入替作業、カレンダーの制作、販売</t>
  </si>
  <si>
    <t>トムハウス</t>
  </si>
  <si>
    <t>広島南第二作業所</t>
  </si>
  <si>
    <t>かざぐるま舎</t>
  </si>
  <si>
    <t>食料品のカタログ販売</t>
  </si>
  <si>
    <t>ふれあい作業所</t>
  </si>
  <si>
    <t>カープクラブ</t>
  </si>
  <si>
    <t>あゆみ作業所</t>
  </si>
  <si>
    <t>農産物仕分け（選別作業）</t>
  </si>
  <si>
    <t>ＪＯＢプラスはんど</t>
  </si>
  <si>
    <t>フィットネスジムの接客、消毒、スタジオエクササイズの準備・片づけ</t>
  </si>
  <si>
    <t>フィットネスジムの運営（接客、館内消毒、清掃、スタジオエクササイズの準備・片付け）</t>
  </si>
  <si>
    <t>就労継続支援Ｂ型事業所ガーデンテラス</t>
  </si>
  <si>
    <t>サンライズ</t>
  </si>
  <si>
    <t>就労継続支援Ｂ型ふるーる</t>
  </si>
  <si>
    <t>養殖海産物の育成準備材料の作成</t>
  </si>
  <si>
    <t>ワークハウスクローバー</t>
  </si>
  <si>
    <t>協働カンパニーステップ</t>
  </si>
  <si>
    <t>ぱすてる大野原</t>
  </si>
  <si>
    <t>せんだんの家</t>
  </si>
  <si>
    <t>夢ハウス</t>
  </si>
  <si>
    <t>灯ろう・しめ縄の請負、受注生産・販売</t>
  </si>
  <si>
    <t>リボーン</t>
  </si>
  <si>
    <t>ウェルカム</t>
  </si>
  <si>
    <t>ホットスペース・ダンケ(暖家)</t>
  </si>
  <si>
    <t>荷下ろし作業　草刈り作業</t>
  </si>
  <si>
    <t>物流倉庫での車両より商品の荷下ろし</t>
  </si>
  <si>
    <t>草刈り、清掃作業</t>
  </si>
  <si>
    <t>障害福祉サービス事業所　Ｍｉｘｓｉｍ</t>
  </si>
  <si>
    <t>ゆう香くらぶ　天満町事業所</t>
  </si>
  <si>
    <t>青葉</t>
  </si>
  <si>
    <t>プリンターインクのリサイクル、エアコン配管（室内機、室外機）の分別、食器洗浄</t>
  </si>
  <si>
    <t>法人の給食部で製造した給食に使用した食器の洗浄、乾燥を実施。</t>
  </si>
  <si>
    <t>はーとふる</t>
  </si>
  <si>
    <t>多機能型事業所ＣＯＲ</t>
  </si>
  <si>
    <t>集いの広場　すまいる・びんご</t>
  </si>
  <si>
    <t>カイト御調</t>
  </si>
  <si>
    <t>支援センターあいる</t>
  </si>
  <si>
    <t>高齢者施設、ボランティアセンター、地域団体の会議の場で飲み物を提供する等の接客作業を行う</t>
  </si>
  <si>
    <t>障がい福祉サービス事業所　ゆうあい</t>
  </si>
  <si>
    <t>障がい者社会就労センター三次</t>
  </si>
  <si>
    <t>みんなでスクラム</t>
  </si>
  <si>
    <t>美容室</t>
  </si>
  <si>
    <t>美容室の運営
（ヘアーカット・パーマ・カラー）</t>
  </si>
  <si>
    <t>ワークチャレンジ３６５</t>
  </si>
  <si>
    <t>⑯PC関係（データ入力・WEB・デザイン等）</t>
  </si>
  <si>
    <t>ありんこＢジョブ</t>
  </si>
  <si>
    <t>指定障害福祉サービス事業所どんぐり</t>
  </si>
  <si>
    <t>西志和農園</t>
  </si>
  <si>
    <t>芸北広域環境施設組合の指定ゴミ袋卸売
ヤギの飼育</t>
  </si>
  <si>
    <t>ヤギの飼育</t>
  </si>
  <si>
    <t>障がい者就労継続支援Ｂ型ファーストステップ</t>
  </si>
  <si>
    <t>ＬＥＡＦ</t>
  </si>
  <si>
    <t>イベントでの露店出店</t>
  </si>
  <si>
    <t>・町内外のイベント（お祭り）の露店営業
　（うどん・たこ焼き・焼きそば等）</t>
  </si>
  <si>
    <t>みんなの働く場　いっぽ</t>
  </si>
  <si>
    <t>ウエス製造</t>
  </si>
  <si>
    <t>広島どんぐり作業所</t>
  </si>
  <si>
    <t>調理補助</t>
  </si>
  <si>
    <t>ヴィータ</t>
  </si>
  <si>
    <t>「島の小さなお手伝い屋さん」として、依頼者のご要望に応じて業務を実施。</t>
  </si>
  <si>
    <t>・「島の小さなお手伝い屋さん」として、依頼者のご要望に応じて業務を実施。（随時）</t>
  </si>
  <si>
    <t>Ｈａｎａと花舎</t>
  </si>
  <si>
    <t>花苗の育苗と販売
公園花壇維持管理</t>
  </si>
  <si>
    <t>・花いっぱい運動での花苗配布
・店頭販売やイベントでの販売</t>
  </si>
  <si>
    <t>ＦＵＮ</t>
  </si>
  <si>
    <t>委託業務（おやつ等製造販売）</t>
  </si>
  <si>
    <t>あみ作業所</t>
  </si>
  <si>
    <t>理容業</t>
  </si>
  <si>
    <t>店内清掃・タオル洗濯干し・パーマ＆染め補助・自動シャンプー機セット＆ドライヤー・雑用</t>
  </si>
  <si>
    <t>福祉サービス事業所　りんりん</t>
  </si>
  <si>
    <t>障害者就労継続支援Ｂ型事業所　じゃがいも農園</t>
  </si>
  <si>
    <t>カイト尾道</t>
  </si>
  <si>
    <t>廃遊技機などの分別解体</t>
  </si>
  <si>
    <t>廃遊技機の分別解体</t>
  </si>
  <si>
    <t>セルフヘルプ宝町</t>
  </si>
  <si>
    <t>モアー工房</t>
  </si>
  <si>
    <t>メダカ販売</t>
  </si>
  <si>
    <t>障害福祉サービス事業所　わかば</t>
  </si>
  <si>
    <t>羽高「湖畔の家」</t>
  </si>
  <si>
    <t>宿泊事業（客室清掃、シーツかけ等）</t>
  </si>
  <si>
    <t>宿泊用の部屋の清掃、シーツかけ等</t>
  </si>
  <si>
    <t>花うさぎ工房</t>
  </si>
  <si>
    <t>工房とも</t>
  </si>
  <si>
    <t>障害福祉サービス事業所　ぴーす</t>
  </si>
  <si>
    <t>障害者支援事業所「松賀苑」</t>
  </si>
  <si>
    <t>就労継続支援Ｂ型ココサポ福山</t>
  </si>
  <si>
    <t>障害者多機能型事業所里山福業</t>
  </si>
  <si>
    <t>事業所内ゴミ収集</t>
  </si>
  <si>
    <t>就労支援センターあいあい作業所</t>
  </si>
  <si>
    <t>その他施設外就労</t>
  </si>
  <si>
    <t>自立支援センターつばさ</t>
  </si>
  <si>
    <t>自主作品の製造・販売（EM石鹸・ゴキブリ退治団子）。年末にボランティア中心で作成するしめ縄の販売。</t>
  </si>
  <si>
    <t>ワークサポート広島西</t>
  </si>
  <si>
    <t>障がい者総合支援センターすだち</t>
  </si>
  <si>
    <t>就労継続支援Ｂ型ＭＩＲＡＩＭＡ</t>
  </si>
  <si>
    <t>ステップアップ絆</t>
  </si>
  <si>
    <t>ワークセンターなかよし</t>
  </si>
  <si>
    <t>・乳幼児検診会場設営　　　　　　　　　　　　　　　　　　　　　　　　　　　　　　　　　　　　　　　　　　　　　　　　　　　　　　　　　　　　　　　　　　　　　　　　　　　　　　　　　・保育所園庭草取り</t>
  </si>
  <si>
    <t>多機能型事業所ＬＯＶＥ　ＡＲＴ</t>
  </si>
  <si>
    <t>障がい者むけダンススクールの運営・アシスタント業務</t>
  </si>
  <si>
    <t>・障がい者向けダンスレッスンにてアシスタント業務、チラシ配りなどの管理業務補助</t>
  </si>
  <si>
    <t>ワークサポート希望の家</t>
  </si>
  <si>
    <t>カンパネラ</t>
  </si>
  <si>
    <t>便利屋として、草刈り、個人宅掃除、簡易な修理などしている</t>
  </si>
  <si>
    <t>便利屋　草刈り、清掃、補修など</t>
  </si>
  <si>
    <t>大竹さつき作業所</t>
  </si>
  <si>
    <t>蠣の殻通し　　麺類の販売</t>
  </si>
  <si>
    <t>つむぎあふ</t>
  </si>
  <si>
    <t>ふくろう</t>
  </si>
  <si>
    <t>ピクトハウス</t>
  </si>
  <si>
    <t>パンプキン</t>
  </si>
  <si>
    <t>オレンジハウス</t>
  </si>
  <si>
    <t>ポレポレファクトリー</t>
  </si>
  <si>
    <t>サポートセンターとらいあんぐる</t>
  </si>
  <si>
    <t>就労支援センターグリーンガーデン</t>
  </si>
  <si>
    <t>とまとの木</t>
  </si>
  <si>
    <t>ＲＩＮＧ</t>
  </si>
  <si>
    <t>就労継続支援Ｂ型事業所　Ｌｉｂｒａ</t>
  </si>
  <si>
    <t>模型の塗装、PC以外のデザイン</t>
  </si>
  <si>
    <t>「1」とは別の物理的なデザイン、イラスト、絵画、模型塗装など</t>
  </si>
  <si>
    <t>ワーキングパートナーズ　いつかいち</t>
  </si>
  <si>
    <t>就労支援センターこんぱす</t>
  </si>
  <si>
    <t>まごころの家　若草</t>
  </si>
  <si>
    <t>Ｃ's　Ｉｎｃ.（シーズ　インク）</t>
  </si>
  <si>
    <t>さざんか</t>
  </si>
  <si>
    <t>Smile　Base　まつなが</t>
  </si>
  <si>
    <t>アート作品販売</t>
  </si>
  <si>
    <t>アート作品販売（絵画）</t>
  </si>
  <si>
    <t>安芸太田町社協多機能型事業所「クローバータウン」</t>
  </si>
  <si>
    <t>こもれび</t>
  </si>
  <si>
    <t>リビング配布、公園清掃、ゴミ出しや草むしり等高齢者依頼、キッチンカー等</t>
  </si>
  <si>
    <t>キッチンファーム</t>
  </si>
  <si>
    <t>障がい者通所事業所　ワークハウススマイル</t>
  </si>
  <si>
    <t>多機能型事業所エール</t>
  </si>
  <si>
    <t>アイラブ作業所</t>
  </si>
  <si>
    <t>カタログ販売（年1～2回）</t>
  </si>
  <si>
    <t>利用者へのボーナス支給のためのカタログ販売</t>
  </si>
  <si>
    <t>太田川学園豊平作業所</t>
  </si>
  <si>
    <t>就労支援日々生</t>
  </si>
  <si>
    <t>あうるワークスペース</t>
  </si>
  <si>
    <t>ベジウェル</t>
  </si>
  <si>
    <t>平成30年度</t>
  </si>
  <si>
    <t>就労支援事業所　晴ればれ</t>
  </si>
  <si>
    <t>ワークハウスおおたに</t>
  </si>
  <si>
    <t>草刈り　庭掃除　家財整理</t>
  </si>
  <si>
    <t>草刈り・庭掃除・家財整理　個人宅からの依頼及び企業からの応援要請に伴う作業</t>
  </si>
  <si>
    <t>ｙｏｕ－縁</t>
  </si>
  <si>
    <t>ＳＰＥＱ呉事業所</t>
  </si>
  <si>
    <t>就労支援センターＢスマイル</t>
  </si>
  <si>
    <t>就労支援センター　ウィークスリー五日市</t>
  </si>
  <si>
    <t>ポスティング</t>
  </si>
  <si>
    <t>アダージョ</t>
  </si>
  <si>
    <t>牡蠣貝殻通し</t>
  </si>
  <si>
    <t>牡蠣の殻通し作業</t>
  </si>
  <si>
    <t>リバティーはつかいち</t>
  </si>
  <si>
    <t>タマシゲ就労支援サービス</t>
  </si>
  <si>
    <t>つながりＢ</t>
  </si>
  <si>
    <t>就労サポートセンター　すたーと</t>
  </si>
  <si>
    <t>ジャガイモの皮むき</t>
  </si>
  <si>
    <t>ネット通販など</t>
  </si>
  <si>
    <t>いしうちの森就労継続支援Ｂ型事業所</t>
  </si>
  <si>
    <t>あおぞら</t>
  </si>
  <si>
    <t>ワークきらぼし</t>
  </si>
  <si>
    <t>チラシポスティング</t>
  </si>
  <si>
    <t>紙袋の紐付け作業</t>
  </si>
  <si>
    <t>紙ふうせん</t>
  </si>
  <si>
    <t>ベジモファームＢひろしま</t>
  </si>
  <si>
    <t>龍馬ファーム</t>
  </si>
  <si>
    <t>サブカルビジネスセンター</t>
  </si>
  <si>
    <t>コミュニティほっとスペースぽんぽん</t>
  </si>
  <si>
    <t>アートレンタル</t>
  </si>
  <si>
    <t>就労継続支援Ｂ型事業所　ワークハウスあすケラ</t>
  </si>
  <si>
    <t>いしうちベーカリー就労継続支援Ｂ型事業所・いしうちベーカリー生活介護事業所</t>
  </si>
  <si>
    <t>自動販売機経営</t>
  </si>
  <si>
    <t>自動販売機設置による収益</t>
  </si>
  <si>
    <t>就労支援事業所　まっぷ</t>
  </si>
  <si>
    <t>ハタラク広場ぱーちぇ</t>
  </si>
  <si>
    <t>ジョブサポートぽかぽか</t>
  </si>
  <si>
    <t>ボナペティ尾道事業所</t>
  </si>
  <si>
    <t>おおむらさき</t>
  </si>
  <si>
    <t>クレール</t>
  </si>
  <si>
    <t>元気サポートひまわり</t>
  </si>
  <si>
    <t>地域のお年寄りの依頼でお墓掃除、草取り等</t>
  </si>
  <si>
    <t>みつばち工房尾道</t>
  </si>
  <si>
    <t>瀬戸の里</t>
  </si>
  <si>
    <t>りひと</t>
  </si>
  <si>
    <t>あじさいの里</t>
  </si>
  <si>
    <t>障害福祉サービス事業所おおたけ松美園　多機能事業　陽（ＨＡＲＵ）</t>
  </si>
  <si>
    <t>行政からの依頼による墓地清掃</t>
  </si>
  <si>
    <t>宮領ワークセンター</t>
  </si>
  <si>
    <t>就労支援事業所きずな</t>
  </si>
  <si>
    <t>企業より野菜の皮むき作業の請負</t>
  </si>
  <si>
    <t>企業からの請負作業で人参を中心とした野菜の皮むきを行っている</t>
  </si>
  <si>
    <t>多機能型事業所そらまめ</t>
  </si>
  <si>
    <t>木工製品、アクリル製品</t>
  </si>
  <si>
    <t>スェーデントーチや木材のコースター、鍋敷き
アクリルコースターの製作</t>
  </si>
  <si>
    <t>あさ作業所</t>
  </si>
  <si>
    <t>ミレット</t>
  </si>
  <si>
    <t>ＪＯＣＡ×３</t>
  </si>
  <si>
    <t>障害者支援センターさあくる</t>
  </si>
  <si>
    <t>やっさ工房にしまち</t>
  </si>
  <si>
    <t>小、中、高等学校図書館の本の装備</t>
  </si>
  <si>
    <t>エイチシー広島</t>
  </si>
  <si>
    <t>Lookエキキタ</t>
  </si>
  <si>
    <t>通販</t>
  </si>
  <si>
    <t>通販の販売及び発送</t>
  </si>
  <si>
    <t>セカンドプレイス八丁堀</t>
  </si>
  <si>
    <t>福祉サービスセンター夢の一</t>
  </si>
  <si>
    <t>ふたつかの里</t>
  </si>
  <si>
    <t>駐車場清掃(委託)</t>
  </si>
  <si>
    <t>株式会社　巣だち</t>
  </si>
  <si>
    <t>農家さんからの請負作業</t>
  </si>
  <si>
    <t>・レモン農家さんから依頼で、収穫、選別、袋詰め、発送と色々な作業を行う</t>
  </si>
  <si>
    <t>就労支援センターみらいえ</t>
  </si>
  <si>
    <t>不動産事務作業
インターネット販売</t>
  </si>
  <si>
    <t>不動産事務作業
インターネット販売・検品作業</t>
  </si>
  <si>
    <t>なぎ作業所</t>
  </si>
  <si>
    <t>みらい’ｓ</t>
  </si>
  <si>
    <t>広告ポスティング作業</t>
  </si>
  <si>
    <t>ひなたぼっこ立町</t>
  </si>
  <si>
    <t>就労継続支援B型事業所ＭＥＴＥＯＲ</t>
  </si>
  <si>
    <t>ディーセント高陽</t>
  </si>
  <si>
    <t>Ｓ．Ｒ．Ａ．横川南</t>
  </si>
  <si>
    <t>バックオフィス業務（社内請負）</t>
  </si>
  <si>
    <t>法人内の別事業のバックオフィス業務（社内請負）</t>
  </si>
  <si>
    <t>多機能型ＨＡＰ－Ｂ</t>
  </si>
  <si>
    <t>DIGITAL ART CENTER</t>
  </si>
  <si>
    <t>イラスト制作、動画制作、楽曲制作、SNSマーケティング、キャラクター制作、外部講師、教材制作、広告制作、写真</t>
  </si>
  <si>
    <t>イラスト</t>
  </si>
  <si>
    <t>漫画</t>
  </si>
  <si>
    <t>障害福祉サービス事業所ｐａｓ ａ　ｐａｓ</t>
  </si>
  <si>
    <t>ちゅうげい</t>
  </si>
  <si>
    <t>障害福祉サービス事業所あんだんて</t>
  </si>
  <si>
    <t>絵画（包装紙デザイン）</t>
  </si>
  <si>
    <t>神石高原よつば工房</t>
  </si>
  <si>
    <t>アドブルーの製造と専門業者に納品</t>
  </si>
  <si>
    <t>にじげんふぁくとりー皆賀</t>
  </si>
  <si>
    <t xml:space="preserve">洗剤の製造
除菌水の製造
</t>
  </si>
  <si>
    <t>アイリス八丁堀</t>
  </si>
  <si>
    <t>ワークシェアポケット</t>
  </si>
  <si>
    <t>Ｓｕｎ</t>
  </si>
  <si>
    <t>エステ業</t>
  </si>
  <si>
    <t>エステ業（施術、接客等）</t>
  </si>
  <si>
    <t>めだか</t>
  </si>
  <si>
    <t>水槽リース及び水槽管理</t>
  </si>
  <si>
    <t>委託先に訪問し、水槽内の掃除、水質管理、生体確認、水草確認</t>
  </si>
  <si>
    <t>多機能型事業所かんべ</t>
  </si>
  <si>
    <t>ステラ橋本町</t>
  </si>
  <si>
    <t>やっさ工房</t>
  </si>
  <si>
    <t>図書館のバーコード貼り
背ラベル作成
ビニールコート</t>
  </si>
  <si>
    <t>市立図書館（4カ所）のバーコード貼り、背ラベル作成、ビニールコート</t>
  </si>
  <si>
    <t>作業所わくわく小網</t>
  </si>
  <si>
    <t>物品販売（仕入商品）</t>
  </si>
  <si>
    <t>仕入商品販売（物品販売）</t>
  </si>
  <si>
    <t>ウィル八丁堀</t>
  </si>
  <si>
    <t>えもんかけ</t>
  </si>
  <si>
    <t>ウエス製作（シーツ・タオル）</t>
  </si>
  <si>
    <t>すだち　吉浦</t>
  </si>
  <si>
    <t>デジタルアートセンタープラス</t>
  </si>
  <si>
    <t>美容店舗管理費</t>
  </si>
  <si>
    <t>eスポーツ店舗管理費</t>
  </si>
  <si>
    <t>キュアシス</t>
  </si>
  <si>
    <t>エミリィプラス</t>
  </si>
  <si>
    <t>制服のリユースショップ店運営での検品・値付け・洗濯・クリーニングマシーン使用・接客等。</t>
  </si>
  <si>
    <t>制服のリユースショップ店運営での検品・値付け・洗濯・クリーニングマシーン・接客等。</t>
  </si>
  <si>
    <t>就労継続支援Ｂ型事業所　プレシャスユー</t>
  </si>
  <si>
    <t>多機能型事業所アベンジャーズ</t>
  </si>
  <si>
    <t>ジョイ・ジョイ・ワークめーる</t>
  </si>
  <si>
    <t>ＯＭＮＩＢＵＳ ＲＯＡＳＴＥＲＳ ＴＯＫＹＯ</t>
  </si>
  <si>
    <t>なの花あいプラザ</t>
  </si>
  <si>
    <t>ねこぱんち</t>
  </si>
  <si>
    <t>海田なかよし実習所</t>
  </si>
  <si>
    <t>就労継続支援かなで</t>
  </si>
  <si>
    <t>情報紙・チラシのポスティング</t>
  </si>
  <si>
    <t>さざなみの里</t>
  </si>
  <si>
    <t>エイチシー安東</t>
  </si>
  <si>
    <t>みんなで育てる有機野菜</t>
  </si>
  <si>
    <t>ＳＴＡＧＥ</t>
  </si>
  <si>
    <t>ねこぱんち　廿日市</t>
  </si>
  <si>
    <t>宣伝広告及びSNS広報活動　</t>
  </si>
  <si>
    <t>就労継続支援事業所　かける</t>
  </si>
  <si>
    <t>Ｂ型事業所のあ</t>
  </si>
  <si>
    <t>ピース作業所</t>
  </si>
  <si>
    <t>ドリーム作業所</t>
  </si>
  <si>
    <t>就労支援事業所ひかりワークス高須</t>
  </si>
  <si>
    <t>北米Amazon販売</t>
  </si>
  <si>
    <t>あかつき</t>
  </si>
  <si>
    <t>ウエス製造・販売</t>
  </si>
  <si>
    <t>ウエスの製造販売</t>
  </si>
  <si>
    <t>就労継続支援Ｂ型事業所　ひまわりくらぶ広島</t>
  </si>
  <si>
    <t>レインボー・ゼロ</t>
  </si>
  <si>
    <t>キラリワークス</t>
  </si>
  <si>
    <t>御園工房</t>
  </si>
  <si>
    <t>多機能型事業所あざれあ</t>
  </si>
  <si>
    <t>クリーニング後のタオルたたみ</t>
  </si>
  <si>
    <t>クリー人後のタオルたたみ、
自動車部品の検品・シール貼り
資源回収、ペンキ塗り　等</t>
  </si>
  <si>
    <t>サブカルビジネスセンター東広島</t>
  </si>
  <si>
    <t>ポーポーの木</t>
  </si>
  <si>
    <t>ウィル大手町</t>
  </si>
  <si>
    <t>多機能型事業所　就労生活支援ラフォーレ高陽</t>
  </si>
  <si>
    <t>うららかな風</t>
  </si>
  <si>
    <t>ピリカ</t>
  </si>
  <si>
    <t>刺繍加工及び刺繍にかかわる内職作業。
本社ビルの清掃活動</t>
  </si>
  <si>
    <t>刺繍加工　</t>
  </si>
  <si>
    <t>内職作業　　軽作業</t>
  </si>
  <si>
    <t>ジョブサポート　きりん</t>
  </si>
  <si>
    <t>ワークサポートひなた</t>
  </si>
  <si>
    <t>就労継続支援Ｂ型事業所　人と人</t>
  </si>
  <si>
    <t>就労継続支援Ｂ型事業所　ガーデンテラスふちゅう</t>
  </si>
  <si>
    <t>アイリス的場</t>
  </si>
  <si>
    <t>多機能型事業所古の市</t>
  </si>
  <si>
    <t>すみれ工房</t>
  </si>
  <si>
    <t>ジョブタス手城事業所</t>
  </si>
  <si>
    <t>アマゾン出品に向けての清掃・写真撮り</t>
  </si>
  <si>
    <t>ウィル広島駅前</t>
  </si>
  <si>
    <t>ベジモファームＢさいじょう</t>
  </si>
  <si>
    <t>Ｐｌａｎ　Ｂ　Ｃｒｅａｔｏｒｓ</t>
  </si>
  <si>
    <t>仕事本舗Ｈａｐｐｉｎｅｓｓ</t>
  </si>
  <si>
    <t>マルシェを開催し、販売や接客を行う</t>
  </si>
  <si>
    <t>自主製品販売、仕入れ商品の販売、接客業務</t>
  </si>
  <si>
    <t>ぽこ和ぽこ</t>
  </si>
  <si>
    <t>ｓｅｌｆ－Ａ・広島　海　五日市Ｂ</t>
  </si>
  <si>
    <t>みのり作業所</t>
  </si>
  <si>
    <t>ワークスペースムジカ</t>
  </si>
  <si>
    <t>草刈り、楽器修理、楽器レッスン</t>
  </si>
  <si>
    <t>障害者多機能型事業所みとう温泉</t>
  </si>
  <si>
    <t>オレンジ作業所</t>
  </si>
  <si>
    <t>配達（ヤマト運輸(株)DM便等の配達作業）
各種バザー（地域まつり、文化祭）等
物販品販売（カタログ注文）等</t>
  </si>
  <si>
    <t>きらほし</t>
  </si>
  <si>
    <t>カタログ製本（板の仕分け、台紙に貼り付け、検品）</t>
  </si>
  <si>
    <t>ウッドワンのカタログ製本、板の仕分け、台紙に見本通りに貼りつける。</t>
  </si>
  <si>
    <t>友和の里通所部</t>
  </si>
  <si>
    <t>牡蠣の貝殻通し</t>
  </si>
  <si>
    <t>安芸磨輝道　出汐事業所</t>
  </si>
  <si>
    <t>ＷＡＢＩ　ＦＡＲＭ</t>
  </si>
  <si>
    <t>胡蝶蘭・観葉植物の管理、植え替え作業</t>
  </si>
  <si>
    <t>就労継続支援Ｂ型事業所ビリーブ</t>
  </si>
  <si>
    <t>パソコンの修理、販売</t>
  </si>
  <si>
    <t>パソコンの修理・販売</t>
  </si>
  <si>
    <t>Ｌｏｏｋヒカリマチ</t>
  </si>
  <si>
    <t>ノマドｈｕＢ可部東</t>
  </si>
  <si>
    <t>みらいく大手町（ミライクジョブズ）</t>
  </si>
  <si>
    <t>就労継続支援Ｂ型　ゆかり</t>
  </si>
  <si>
    <t>アカリエ</t>
  </si>
  <si>
    <t>ＳＷＩＭＭＹ</t>
  </si>
  <si>
    <t>水槽管理、ネイルチップ作成、ハンドメイド作成、</t>
  </si>
  <si>
    <t>ハンドメイド、ネイルチップ作成</t>
  </si>
  <si>
    <t>多機能型事業所りらっくす新庄</t>
  </si>
  <si>
    <t>就労継続支援Ｂ型事業所　プラスワーク</t>
  </si>
  <si>
    <t>就労継続支援Ｂ型作業所　花＊花</t>
  </si>
  <si>
    <t>キャリカク広島西事業所</t>
  </si>
  <si>
    <t>Ｌｅａｒｎｉｎｇ　ｒｏｏｍ　Ｊｏｂラボ</t>
  </si>
  <si>
    <t>ＳＡＯＲＩ－ｈａｎｄｓ　広島</t>
  </si>
  <si>
    <t>さをり織りの体験講師
イベントなどでの広報活動</t>
  </si>
  <si>
    <t>イベントでの出店当番など</t>
  </si>
  <si>
    <t>デイ・リンクシステムズ</t>
  </si>
  <si>
    <t>ｃｏｃｏｌａｂｏ</t>
  </si>
  <si>
    <t>配食サービス</t>
  </si>
  <si>
    <t>スペースぶなの森</t>
  </si>
  <si>
    <t>笑</t>
  </si>
  <si>
    <t>ボナプール楽生苑</t>
  </si>
  <si>
    <t>柑橘加工請負
店舗販売委託</t>
  </si>
  <si>
    <t>柑橘加工の請負業務</t>
  </si>
  <si>
    <t>事業所内の店舗による商品管理や清掃業務</t>
  </si>
  <si>
    <t>ビジネスカレッジ「ＰＯＮＯ」</t>
  </si>
  <si>
    <t>クランク</t>
  </si>
  <si>
    <t>Plan　B　Creators　福山</t>
  </si>
  <si>
    <t>就労支援センター「ＰＯＮＯ」</t>
  </si>
  <si>
    <t>ユキ園</t>
  </si>
  <si>
    <t>千羽鶴解体作業　折鶴パネル解体　　　　　生コショウ瓶詰作業</t>
  </si>
  <si>
    <t>毎年12月第1（日）に開催しているバザー販売および協賛出店からのご寄付</t>
  </si>
  <si>
    <t>エンポート三次</t>
  </si>
  <si>
    <t>就労継続支援Ｂ型事業所　まる</t>
  </si>
  <si>
    <t>就労継続支援Ｂ型　そらまめ宮内</t>
  </si>
  <si>
    <t>だんでらいおん</t>
  </si>
  <si>
    <t>自立支援センターあおぞら</t>
  </si>
  <si>
    <t>・牡蠣種付け用貝殻通し</t>
  </si>
  <si>
    <t>◆牡蠣種付け用貝殻の通し作業：牡蠣種付け用の貝殻を針金に通していく作業。受託作業であり、完成後は委託元の牡蠣業者へ納入する。</t>
  </si>
  <si>
    <t>清風会サンホーム</t>
  </si>
  <si>
    <t>すだちの家</t>
  </si>
  <si>
    <t>カレンダー制作、販売</t>
  </si>
  <si>
    <t>ゆめの木・わかば</t>
  </si>
  <si>
    <t>・ウエス製造販売
・さをり織り製造販売
・仕入小売</t>
  </si>
  <si>
    <t>・ウエス製造販売（工場への出荷）</t>
  </si>
  <si>
    <t>しまなみ瀬戸田夢工房</t>
  </si>
  <si>
    <t>さくら作業所</t>
  </si>
  <si>
    <t>ワークショップウイング</t>
  </si>
  <si>
    <t>木工製品製造販売</t>
  </si>
  <si>
    <t>夢空間こころぴあ</t>
  </si>
  <si>
    <t>和小物製作販売</t>
  </si>
  <si>
    <t>イベントへの出店</t>
  </si>
  <si>
    <t>かわせみの家</t>
  </si>
  <si>
    <t>東寿園福祉作業所</t>
  </si>
  <si>
    <t>三次共同作業所</t>
  </si>
  <si>
    <t>施設外就労契約ではありませんが、施設外での草取り請負作業としています。</t>
  </si>
  <si>
    <t>可部つちくれの家</t>
  </si>
  <si>
    <t>広島作業所</t>
  </si>
  <si>
    <t>育成会上安作業所</t>
  </si>
  <si>
    <t>寄付で頂いた衣類雑貨等を貸店舗で販売　　　　　　　　　　　　　　　　　　新聞ダンボ－ル。鉄なども回収</t>
  </si>
  <si>
    <t>指定障害福祉サービス事業所ふれあい工房</t>
  </si>
  <si>
    <t>もりの輝舎</t>
  </si>
  <si>
    <t>ワークスさつき</t>
  </si>
  <si>
    <t>レンタルされる福祉用具の消毒作業</t>
  </si>
  <si>
    <t>・レンタルされる福祉用具の消毒作業</t>
  </si>
  <si>
    <t>・リサイクルされるチラシの機械投入作業</t>
  </si>
  <si>
    <t>ジョイ・ジョイ・ワークあけぼの</t>
  </si>
  <si>
    <t>遠行工房</t>
  </si>
  <si>
    <t>水田畦畔除草・農繁期収穫作業等請負・樹木伐採・剪定・休耕地除草・墓苑管理・建築工事</t>
  </si>
  <si>
    <t>あおぞら工房</t>
  </si>
  <si>
    <t>ウエス製造販売事業</t>
  </si>
  <si>
    <t>就労センターあっぷ</t>
  </si>
  <si>
    <t>土壌改良材製造・育苗箱受託洗浄</t>
  </si>
  <si>
    <t>土壌改良材製造販売、育苗箱受託洗浄・ねぎの植え付け作業・梨の袋掛け・洗車・清掃</t>
  </si>
  <si>
    <t>ひとは工房</t>
  </si>
  <si>
    <t>憩</t>
  </si>
  <si>
    <t>クリーニング</t>
  </si>
  <si>
    <t>障害福祉サービス事業所せらの風</t>
  </si>
  <si>
    <t>しめ縄</t>
  </si>
  <si>
    <t>古代米を栽培、青刈りしてしめ縄用の縄を準備
制作・販売</t>
  </si>
  <si>
    <t>希望の広場</t>
  </si>
  <si>
    <t>障害福祉サービス事業所　青虫の会</t>
  </si>
  <si>
    <t>洋服のリサイクル販売</t>
  </si>
  <si>
    <t>太陽の町共同体</t>
  </si>
  <si>
    <t>制服等の受注製作
施設内雑務作業</t>
  </si>
  <si>
    <t>制服等の受注製作</t>
  </si>
  <si>
    <t>つくし工房</t>
  </si>
  <si>
    <t>ノイエ</t>
  </si>
  <si>
    <t>ドリームズ</t>
  </si>
  <si>
    <t>布団乾燥消毒サービス業務（専用車で自宅を訪問して、寝具の乾燥消毒）</t>
  </si>
  <si>
    <t>八木園</t>
  </si>
  <si>
    <t>作業所　あいあい広場</t>
  </si>
  <si>
    <t>自販機、バザー売り上げ</t>
  </si>
  <si>
    <t>障がい者社会就労センター君田</t>
  </si>
  <si>
    <t>委託事業商品受注</t>
  </si>
  <si>
    <t>・健康用品　委託事業（ハミングッド商品加工作成）</t>
  </si>
  <si>
    <t>・健康用品　委託事業（縫製部門・防水シーツ・マットカバー・自動車部品　その他）</t>
  </si>
  <si>
    <t>就労継続支援Ｂ型事業所ゆうしゃいん三次</t>
  </si>
  <si>
    <t>自動車一般整備</t>
  </si>
  <si>
    <t>法人事業所間における物品、メール運搬</t>
  </si>
  <si>
    <t>ワークセンターおおきみ</t>
  </si>
  <si>
    <t>牡蠣の種付け用貝通しの請負</t>
  </si>
  <si>
    <t>ＳＥＬＰ江能</t>
  </si>
  <si>
    <t>・牡蠣の種付け用貝通しの請負</t>
  </si>
  <si>
    <t>指定障害福祉サービス事業所　ほっとはうす　のばら</t>
  </si>
  <si>
    <t>発達障害者サポートセンター未来図</t>
  </si>
  <si>
    <t>給食の調理作業の一部受託</t>
  </si>
  <si>
    <t>給食（利用者昼食）調理作業の一部受託作業。作業内容は、材料の切込み盛り付け、食器洗浄・片付けなど。</t>
  </si>
  <si>
    <t>すてっぷ　ぽこ・あ・ぽこ</t>
  </si>
  <si>
    <t>自販機設置、バザー出店</t>
    <phoneticPr fontId="4"/>
  </si>
  <si>
    <t>・布団乾燥消毒サービス業務、ゴミ収集業務、空き家の家財道具等処分業務、草刈り業務</t>
    <phoneticPr fontId="4"/>
  </si>
  <si>
    <t>？</t>
    <phoneticPr fontId="4"/>
  </si>
  <si>
    <t>行ラベル</t>
  </si>
  <si>
    <t>総計</t>
  </si>
  <si>
    <t>&lt;5000 または (空白)</t>
  </si>
  <si>
    <t>5000-9999</t>
  </si>
  <si>
    <t>10000-14999</t>
  </si>
  <si>
    <t>15000-19999</t>
  </si>
  <si>
    <t>20000-24999</t>
  </si>
  <si>
    <t>25000-29999</t>
  </si>
  <si>
    <t>30000-34999</t>
  </si>
  <si>
    <t>35000-39999</t>
  </si>
  <si>
    <t>40000-44999</t>
  </si>
  <si>
    <t>&gt;50000</t>
  </si>
  <si>
    <t>平成29年度</t>
    <rPh sb="0" eb="2">
      <t>ヘイセイ</t>
    </rPh>
    <rPh sb="4" eb="6">
      <t>ネンド</t>
    </rPh>
    <phoneticPr fontId="4"/>
  </si>
  <si>
    <t>呉市</t>
  </si>
  <si>
    <t>尾道市</t>
  </si>
  <si>
    <t>廿日市市</t>
  </si>
  <si>
    <t>福山市</t>
  </si>
  <si>
    <t>府中市</t>
  </si>
  <si>
    <t>東広島市</t>
  </si>
  <si>
    <t>安芸高田市</t>
  </si>
  <si>
    <t>大竹市</t>
  </si>
  <si>
    <t>三次市</t>
  </si>
  <si>
    <t>江田島市</t>
  </si>
  <si>
    <t>三原市</t>
  </si>
  <si>
    <t>庄原市</t>
  </si>
  <si>
    <t>竹原市</t>
  </si>
  <si>
    <t>府中町</t>
  </si>
  <si>
    <t>世羅町</t>
  </si>
  <si>
    <t>安芸太田町</t>
  </si>
  <si>
    <t>北広島町</t>
  </si>
  <si>
    <t>大崎上島町</t>
  </si>
  <si>
    <t>神石高原町</t>
  </si>
  <si>
    <t>広島市</t>
  </si>
  <si>
    <t>海田町</t>
  </si>
  <si>
    <t>熊野町</t>
  </si>
  <si>
    <t>個数 / 工賃番号</t>
  </si>
  <si>
    <t>合計 / R5年間工賃支払総額</t>
  </si>
  <si>
    <t>合計 / R5支払対象者数</t>
  </si>
  <si>
    <t>合計 / R5年間延べ利用者数</t>
  </si>
  <si>
    <t>合計 / R5延労働時間</t>
  </si>
  <si>
    <t>合計 / R5開所日数</t>
  </si>
  <si>
    <t>合計 / R5開所月数</t>
  </si>
  <si>
    <t>旧算定</t>
    <rPh sb="0" eb="3">
      <t>キュウサンテイ</t>
    </rPh>
    <phoneticPr fontId="4"/>
  </si>
  <si>
    <t>新算定</t>
    <rPh sb="0" eb="3">
      <t>シンサンテイ</t>
    </rPh>
    <phoneticPr fontId="4"/>
  </si>
  <si>
    <t>&lt;10</t>
  </si>
  <si>
    <t>10-19</t>
  </si>
  <si>
    <t>20-29</t>
  </si>
  <si>
    <t>30-39</t>
  </si>
  <si>
    <t>&gt;50</t>
  </si>
  <si>
    <t>市町名</t>
    <rPh sb="0" eb="3">
      <t>シチョウメイ</t>
    </rPh>
    <phoneticPr fontId="4"/>
  </si>
  <si>
    <t>＜法人種別＞</t>
    <rPh sb="1" eb="3">
      <t>ホウジン</t>
    </rPh>
    <rPh sb="3" eb="5">
      <t>シュベツ</t>
    </rPh>
    <phoneticPr fontId="4"/>
  </si>
  <si>
    <t>&lt;利用者定員別＞</t>
    <rPh sb="1" eb="4">
      <t>リヨウシャ</t>
    </rPh>
    <rPh sb="4" eb="6">
      <t>テイイン</t>
    </rPh>
    <rPh sb="6" eb="7">
      <t>ベツ</t>
    </rPh>
    <phoneticPr fontId="4"/>
  </si>
  <si>
    <t>月額</t>
    <rPh sb="0" eb="2">
      <t>ゲツガク</t>
    </rPh>
    <phoneticPr fontId="4"/>
  </si>
  <si>
    <t>時間額</t>
    <rPh sb="0" eb="3">
      <t>ジカンガク</t>
    </rPh>
    <phoneticPr fontId="4"/>
  </si>
  <si>
    <t>(空白)</t>
  </si>
  <si>
    <t>菓子製造・販売</t>
    <rPh sb="0" eb="4">
      <t>カシセイゾウ</t>
    </rPh>
    <rPh sb="5" eb="7">
      <t>ハンバイ</t>
    </rPh>
    <phoneticPr fontId="10"/>
  </si>
  <si>
    <t>パンの製造・販売</t>
    <rPh sb="3" eb="5">
      <t>セイゾウ</t>
    </rPh>
    <rPh sb="6" eb="8">
      <t>ハンバイ</t>
    </rPh>
    <phoneticPr fontId="10"/>
  </si>
  <si>
    <t>弁当・惣菜の製造・販売</t>
    <rPh sb="0" eb="2">
      <t>ベントウ</t>
    </rPh>
    <rPh sb="3" eb="5">
      <t>ソウザイ</t>
    </rPh>
    <rPh sb="6" eb="8">
      <t>セイゾウ</t>
    </rPh>
    <rPh sb="9" eb="11">
      <t>ハンバイ</t>
    </rPh>
    <phoneticPr fontId="10"/>
  </si>
  <si>
    <t>その他の食品の製造・販売</t>
    <rPh sb="2" eb="3">
      <t>タ</t>
    </rPh>
    <rPh sb="4" eb="6">
      <t>ショクヒン</t>
    </rPh>
    <rPh sb="7" eb="9">
      <t>セイゾウ</t>
    </rPh>
    <rPh sb="10" eb="12">
      <t>ハンバイ</t>
    </rPh>
    <phoneticPr fontId="10"/>
  </si>
  <si>
    <t>農産物の製造・販売</t>
    <rPh sb="0" eb="3">
      <t>ノウサンブツ</t>
    </rPh>
    <rPh sb="4" eb="6">
      <t>セイゾウ</t>
    </rPh>
    <rPh sb="7" eb="9">
      <t>ハンバイ</t>
    </rPh>
    <phoneticPr fontId="10"/>
  </si>
  <si>
    <t>雑貨製造・販売</t>
    <rPh sb="0" eb="2">
      <t>ザッカ</t>
    </rPh>
    <rPh sb="2" eb="4">
      <t>セイゾウ</t>
    </rPh>
    <rPh sb="5" eb="7">
      <t>ハンバイ</t>
    </rPh>
    <phoneticPr fontId="10"/>
  </si>
  <si>
    <t>レストラン・飲食店</t>
    <rPh sb="6" eb="8">
      <t>インショク</t>
    </rPh>
    <rPh sb="8" eb="9">
      <t>テン</t>
    </rPh>
    <phoneticPr fontId="10"/>
  </si>
  <si>
    <t>印刷</t>
    <rPh sb="0" eb="2">
      <t>インサツ</t>
    </rPh>
    <phoneticPr fontId="10"/>
  </si>
  <si>
    <t>清掃・洗浄・洗車</t>
    <rPh sb="0" eb="2">
      <t>セイソウ</t>
    </rPh>
    <rPh sb="3" eb="5">
      <t>センジョウ</t>
    </rPh>
    <rPh sb="6" eb="8">
      <t>センシャ</t>
    </rPh>
    <phoneticPr fontId="10"/>
  </si>
  <si>
    <t>リサイクル事業（空き缶・ペットボトル・プラ等）</t>
    <rPh sb="5" eb="7">
      <t>ジギョウ</t>
    </rPh>
    <rPh sb="8" eb="9">
      <t>ア</t>
    </rPh>
    <rPh sb="10" eb="11">
      <t>カン</t>
    </rPh>
    <rPh sb="21" eb="22">
      <t>トウ</t>
    </rPh>
    <phoneticPr fontId="10"/>
  </si>
  <si>
    <t>郵便物等の発送（封入・仕分け・発送）</t>
    <rPh sb="0" eb="2">
      <t>ユウビン</t>
    </rPh>
    <rPh sb="2" eb="3">
      <t>ブツ</t>
    </rPh>
    <rPh sb="3" eb="4">
      <t>トウ</t>
    </rPh>
    <rPh sb="5" eb="7">
      <t>ハッソウ</t>
    </rPh>
    <rPh sb="8" eb="10">
      <t>フウイ</t>
    </rPh>
    <rPh sb="11" eb="13">
      <t>シワ</t>
    </rPh>
    <rPh sb="15" eb="17">
      <t>ハッソウ</t>
    </rPh>
    <phoneticPr fontId="10"/>
  </si>
  <si>
    <t>軽作業（部品組立・検品・袋詰・シール貼り等）</t>
    <rPh sb="0" eb="3">
      <t>ケイサギョウ</t>
    </rPh>
    <rPh sb="4" eb="8">
      <t>ブヒンクミタテ</t>
    </rPh>
    <rPh sb="9" eb="11">
      <t>ケンピン</t>
    </rPh>
    <rPh sb="12" eb="14">
      <t>フクロヅ</t>
    </rPh>
    <rPh sb="18" eb="19">
      <t>ハ</t>
    </rPh>
    <rPh sb="20" eb="21">
      <t>トウ</t>
    </rPh>
    <phoneticPr fontId="10"/>
  </si>
  <si>
    <t>農作業請負（農作業施設外就労）</t>
    <rPh sb="0" eb="3">
      <t>ノウサギョウ</t>
    </rPh>
    <rPh sb="3" eb="5">
      <t>ウケオイ</t>
    </rPh>
    <rPh sb="6" eb="9">
      <t>ノウサギョウ</t>
    </rPh>
    <rPh sb="9" eb="12">
      <t>シセツガイ</t>
    </rPh>
    <rPh sb="12" eb="14">
      <t>シュウロウ</t>
    </rPh>
    <phoneticPr fontId="10"/>
  </si>
  <si>
    <t>その他施設外就労</t>
    <rPh sb="2" eb="3">
      <t>タ</t>
    </rPh>
    <rPh sb="3" eb="6">
      <t>シセツガイ</t>
    </rPh>
    <rPh sb="6" eb="8">
      <t>シュウロウ</t>
    </rPh>
    <phoneticPr fontId="10"/>
  </si>
  <si>
    <t>PC関係（データ入力・WEB・デザイン等）</t>
    <rPh sb="2" eb="4">
      <t>カンケイ</t>
    </rPh>
    <rPh sb="8" eb="10">
      <t>ニュウリョク</t>
    </rPh>
    <rPh sb="19" eb="20">
      <t>トウ</t>
    </rPh>
    <phoneticPr fontId="10"/>
  </si>
  <si>
    <t>その他（下記に具体的に記載）</t>
    <rPh sb="2" eb="3">
      <t>タ</t>
    </rPh>
    <rPh sb="4" eb="6">
      <t>カキ</t>
    </rPh>
    <rPh sb="7" eb="10">
      <t>グタイテキ</t>
    </rPh>
    <rPh sb="11" eb="13">
      <t>キサイ</t>
    </rPh>
    <phoneticPr fontId="10"/>
  </si>
  <si>
    <t>就労（生産）活動分野</t>
    <rPh sb="0" eb="2">
      <t>シュウロウ</t>
    </rPh>
    <rPh sb="3" eb="5">
      <t>セイサン</t>
    </rPh>
    <rPh sb="6" eb="8">
      <t>カツドウ</t>
    </rPh>
    <rPh sb="8" eb="10">
      <t>ブンヤ</t>
    </rPh>
    <phoneticPr fontId="4"/>
  </si>
  <si>
    <t>事業所数</t>
    <rPh sb="0" eb="4">
      <t>ジギョウショスウ</t>
    </rPh>
    <phoneticPr fontId="4"/>
  </si>
  <si>
    <t>合計 / 1位の売上額</t>
  </si>
  <si>
    <t>個数 / 利用定員</t>
  </si>
  <si>
    <t>＜分野別売上＞（１位）</t>
    <rPh sb="1" eb="4">
      <t>ブンヤベツ</t>
    </rPh>
    <rPh sb="4" eb="6">
      <t>ウリアゲ</t>
    </rPh>
    <rPh sb="9" eb="10">
      <t>イ</t>
    </rPh>
    <phoneticPr fontId="4"/>
  </si>
  <si>
    <t>＜分野別売上＞（２位）</t>
    <rPh sb="1" eb="4">
      <t>ブンヤベツ</t>
    </rPh>
    <rPh sb="4" eb="6">
      <t>ウリアゲ</t>
    </rPh>
    <rPh sb="9" eb="10">
      <t>イ</t>
    </rPh>
    <phoneticPr fontId="4"/>
  </si>
  <si>
    <t>合計 / 2位の売上額</t>
  </si>
  <si>
    <t>＜分野別売上＞（３位）</t>
    <rPh sb="1" eb="4">
      <t>ブンヤベツ</t>
    </rPh>
    <rPh sb="4" eb="6">
      <t>ウリアゲ</t>
    </rPh>
    <rPh sb="9" eb="10">
      <t>イ</t>
    </rPh>
    <phoneticPr fontId="4"/>
  </si>
  <si>
    <t>合計 / 3位の売上額</t>
  </si>
  <si>
    <t>＜就労（生産）活動分野＞</t>
    <rPh sb="1" eb="3">
      <t>シュウロウ</t>
    </rPh>
    <rPh sb="4" eb="6">
      <t>セイサン</t>
    </rPh>
    <rPh sb="7" eb="9">
      <t>カツドウ</t>
    </rPh>
    <rPh sb="9" eb="11">
      <t>ブンヤ</t>
    </rPh>
    <phoneticPr fontId="4"/>
  </si>
  <si>
    <t>＜売上上位３位の分野別売上額＞</t>
    <rPh sb="1" eb="3">
      <t>ウリアゲ</t>
    </rPh>
    <rPh sb="3" eb="5">
      <t>ジョウイ</t>
    </rPh>
    <rPh sb="6" eb="7">
      <t>イ</t>
    </rPh>
    <rPh sb="8" eb="10">
      <t>ブンヤ</t>
    </rPh>
    <rPh sb="10" eb="11">
      <t>ベツ</t>
    </rPh>
    <rPh sb="11" eb="13">
      <t>ウリアゲ</t>
    </rPh>
    <rPh sb="13" eb="14">
      <t>ガク</t>
    </rPh>
    <phoneticPr fontId="4"/>
  </si>
  <si>
    <t>1位</t>
    <rPh sb="1" eb="2">
      <t>イ</t>
    </rPh>
    <phoneticPr fontId="4"/>
  </si>
  <si>
    <t>2位</t>
    <rPh sb="1" eb="2">
      <t>イ</t>
    </rPh>
    <phoneticPr fontId="4"/>
  </si>
  <si>
    <t>3位</t>
    <rPh sb="1" eb="2">
      <t>イ</t>
    </rPh>
    <phoneticPr fontId="4"/>
  </si>
  <si>
    <t>合計</t>
    <rPh sb="0" eb="2">
      <t>ゴウケイ</t>
    </rPh>
    <phoneticPr fontId="4"/>
  </si>
  <si>
    <t>全体売上額</t>
    <rPh sb="0" eb="2">
      <t>ゼンタイ</t>
    </rPh>
    <rPh sb="2" eb="4">
      <t>ウリアゲ</t>
    </rPh>
    <rPh sb="4" eb="5">
      <t>ガク</t>
    </rPh>
    <phoneticPr fontId="4"/>
  </si>
  <si>
    <t>（参考）</t>
    <phoneticPr fontId="4"/>
  </si>
  <si>
    <t>カキ養殖用連作成</t>
    <rPh sb="2" eb="5">
      <t>ヨウショクヨウ</t>
    </rPh>
    <rPh sb="5" eb="6">
      <t>レン</t>
    </rPh>
    <rPh sb="6" eb="8">
      <t>サクセイ</t>
    </rPh>
    <phoneticPr fontId="4"/>
  </si>
  <si>
    <t>自動販売機手数料</t>
    <rPh sb="5" eb="8">
      <t>テスウリョウ</t>
    </rPh>
    <phoneticPr fontId="4"/>
  </si>
  <si>
    <t>機械分別</t>
    <rPh sb="0" eb="2">
      <t>キカイ</t>
    </rPh>
    <rPh sb="2" eb="4">
      <t>ブンベツ</t>
    </rPh>
    <phoneticPr fontId="4"/>
  </si>
  <si>
    <t>店舗経営</t>
    <rPh sb="0" eb="2">
      <t>テンポ</t>
    </rPh>
    <rPh sb="2" eb="4">
      <t>ケイエイ</t>
    </rPh>
    <phoneticPr fontId="4"/>
  </si>
  <si>
    <t>苗の生産・販売</t>
    <rPh sb="0" eb="1">
      <t>ナエ</t>
    </rPh>
    <rPh sb="2" eb="4">
      <t>セイサン</t>
    </rPh>
    <rPh sb="5" eb="7">
      <t>ハンバイ</t>
    </rPh>
    <phoneticPr fontId="4"/>
  </si>
  <si>
    <t>会場設営、庭の草取</t>
    <rPh sb="0" eb="2">
      <t>カイジョウ</t>
    </rPh>
    <rPh sb="2" eb="4">
      <t>セツエイ</t>
    </rPh>
    <rPh sb="5" eb="6">
      <t>ニワ</t>
    </rPh>
    <rPh sb="7" eb="9">
      <t>クサト</t>
    </rPh>
    <phoneticPr fontId="4"/>
  </si>
  <si>
    <t>カキ養殖用連作成、麺類販売</t>
    <rPh sb="2" eb="5">
      <t>ヨウショクヨウ</t>
    </rPh>
    <rPh sb="5" eb="6">
      <t>レン</t>
    </rPh>
    <rPh sb="6" eb="8">
      <t>サクセイ</t>
    </rPh>
    <rPh sb="9" eb="11">
      <t>メンルイ</t>
    </rPh>
    <rPh sb="11" eb="13">
      <t>ハンバイ</t>
    </rPh>
    <phoneticPr fontId="4"/>
  </si>
  <si>
    <t>配達、バザー出店、物販品販売</t>
    <rPh sb="0" eb="2">
      <t>ハイタツ</t>
    </rPh>
    <rPh sb="6" eb="8">
      <t>シュッテン</t>
    </rPh>
    <rPh sb="9" eb="11">
      <t>ブッパン</t>
    </rPh>
    <rPh sb="11" eb="12">
      <t>ヒン</t>
    </rPh>
    <rPh sb="12" eb="14">
      <t>ハンバイ</t>
    </rPh>
    <phoneticPr fontId="4"/>
  </si>
  <si>
    <t>その他請負</t>
    <rPh sb="2" eb="3">
      <t>タ</t>
    </rPh>
    <rPh sb="3" eb="5">
      <t>ウケオイ</t>
    </rPh>
    <phoneticPr fontId="4"/>
  </si>
  <si>
    <t>農作業請負</t>
    <rPh sb="0" eb="3">
      <t>ノウサギョウ</t>
    </rPh>
    <rPh sb="3" eb="5">
      <t>ウケオイ</t>
    </rPh>
    <phoneticPr fontId="4"/>
  </si>
  <si>
    <t>図書館のバーコード貼り作業</t>
    <rPh sb="0" eb="3">
      <t>トショカン</t>
    </rPh>
    <rPh sb="9" eb="10">
      <t>ハ</t>
    </rPh>
    <rPh sb="11" eb="13">
      <t>サギョウ</t>
    </rPh>
    <phoneticPr fontId="4"/>
  </si>
  <si>
    <t>千羽鶴解体作業等</t>
    <rPh sb="0" eb="3">
      <t>センバヅル</t>
    </rPh>
    <rPh sb="3" eb="5">
      <t>カイタイ</t>
    </rPh>
    <rPh sb="5" eb="7">
      <t>サギョウ</t>
    </rPh>
    <rPh sb="7" eb="8">
      <t>トウ</t>
    </rPh>
    <phoneticPr fontId="4"/>
  </si>
  <si>
    <t>カレンダー制作・販売</t>
    <rPh sb="5" eb="7">
      <t>セイサク</t>
    </rPh>
    <rPh sb="8" eb="10">
      <t>ハンバイ</t>
    </rPh>
    <phoneticPr fontId="4"/>
  </si>
  <si>
    <t>さをり織製造販売等</t>
    <rPh sb="3" eb="4">
      <t>オリ</t>
    </rPh>
    <rPh sb="4" eb="6">
      <t>セイゾウ</t>
    </rPh>
    <rPh sb="6" eb="8">
      <t>ハンバイ</t>
    </rPh>
    <rPh sb="8" eb="9">
      <t>トウ</t>
    </rPh>
    <phoneticPr fontId="4"/>
  </si>
  <si>
    <t>木工製品製造・販売</t>
    <rPh sb="4" eb="6">
      <t>セイゾウ</t>
    </rPh>
    <phoneticPr fontId="4"/>
  </si>
  <si>
    <t>理容業</t>
    <rPh sb="0" eb="3">
      <t>リヨウギョウ</t>
    </rPh>
    <phoneticPr fontId="4"/>
  </si>
  <si>
    <t>メダカ販売</t>
    <rPh sb="3" eb="5">
      <t>ハンバイ</t>
    </rPh>
    <phoneticPr fontId="4"/>
  </si>
  <si>
    <t>宿泊施設の清掃等</t>
    <rPh sb="0" eb="2">
      <t>シュクハク</t>
    </rPh>
    <rPh sb="2" eb="4">
      <t>シセツ</t>
    </rPh>
    <rPh sb="5" eb="7">
      <t>セイソウ</t>
    </rPh>
    <rPh sb="7" eb="8">
      <t>トウ</t>
    </rPh>
    <phoneticPr fontId="4"/>
  </si>
  <si>
    <t>ゴミ収集</t>
    <rPh sb="2" eb="4">
      <t>シュウシュウ</t>
    </rPh>
    <phoneticPr fontId="4"/>
  </si>
  <si>
    <t>その他施設外就労</t>
    <rPh sb="2" eb="3">
      <t>タ</t>
    </rPh>
    <rPh sb="3" eb="6">
      <t>シセツガイ</t>
    </rPh>
    <rPh sb="6" eb="8">
      <t>シュウロウ</t>
    </rPh>
    <phoneticPr fontId="4"/>
  </si>
  <si>
    <t>個人宅の草刈り、清掃等</t>
    <rPh sb="0" eb="3">
      <t>コジンタク</t>
    </rPh>
    <rPh sb="4" eb="6">
      <t>クサカ</t>
    </rPh>
    <rPh sb="8" eb="10">
      <t>セイソウ</t>
    </rPh>
    <rPh sb="10" eb="11">
      <t>トウ</t>
    </rPh>
    <phoneticPr fontId="4"/>
  </si>
  <si>
    <t>アート作品販売</t>
    <rPh sb="3" eb="5">
      <t>サクヒン</t>
    </rPh>
    <rPh sb="5" eb="7">
      <t>ハンバイ</t>
    </rPh>
    <phoneticPr fontId="4"/>
  </si>
  <si>
    <t>木工製品等製造・販売</t>
    <rPh sb="4" eb="5">
      <t>トウ</t>
    </rPh>
    <rPh sb="5" eb="7">
      <t>セイゾウ</t>
    </rPh>
    <phoneticPr fontId="4"/>
  </si>
  <si>
    <t>図書館の本の装備</t>
    <rPh sb="0" eb="3">
      <t>トショカン</t>
    </rPh>
    <rPh sb="4" eb="5">
      <t>ホン</t>
    </rPh>
    <rPh sb="6" eb="8">
      <t>ソウビ</t>
    </rPh>
    <phoneticPr fontId="4"/>
  </si>
  <si>
    <t>駐車場清掃</t>
    <rPh sb="0" eb="3">
      <t>チュウシャジョウ</t>
    </rPh>
    <rPh sb="3" eb="5">
      <t>セイソウ</t>
    </rPh>
    <phoneticPr fontId="4"/>
  </si>
  <si>
    <t>エステ業務</t>
    <rPh sb="3" eb="5">
      <t>ギョウム</t>
    </rPh>
    <phoneticPr fontId="4"/>
  </si>
  <si>
    <t>パソコンの修理・販売</t>
    <rPh sb="5" eb="7">
      <t>シュウリ</t>
    </rPh>
    <rPh sb="8" eb="10">
      <t>ハンバイ</t>
    </rPh>
    <phoneticPr fontId="4"/>
  </si>
  <si>
    <t>割合</t>
    <rPh sb="0" eb="2">
      <t>ワリアイ</t>
    </rPh>
    <phoneticPr fontId="4"/>
  </si>
  <si>
    <t>自主製作の製造・販売（EM石鹸・ゴキブリ退治団子）年末にボランティア中心で作成するしめ縄</t>
    <phoneticPr fontId="4"/>
  </si>
  <si>
    <t>石鹸等製造・販売</t>
    <rPh sb="0" eb="2">
      <t>セッケン</t>
    </rPh>
    <rPh sb="2" eb="3">
      <t>トウ</t>
    </rPh>
    <rPh sb="3" eb="5">
      <t>セイゾウ</t>
    </rPh>
    <rPh sb="6" eb="8">
      <t>ハンバイ</t>
    </rPh>
    <phoneticPr fontId="4"/>
  </si>
  <si>
    <t>リサイクル製品製造・販売</t>
    <rPh sb="5" eb="7">
      <t>セイヒン</t>
    </rPh>
    <rPh sb="7" eb="9">
      <t>セイゾウ</t>
    </rPh>
    <rPh sb="10" eb="12">
      <t>ハンバイ</t>
    </rPh>
    <phoneticPr fontId="4"/>
  </si>
  <si>
    <t>雑貨製造・販売</t>
    <rPh sb="0" eb="2">
      <t>ザッカ</t>
    </rPh>
    <rPh sb="2" eb="4">
      <t>セイゾウ</t>
    </rPh>
    <rPh sb="5" eb="7">
      <t>ハンバイ</t>
    </rPh>
    <phoneticPr fontId="4"/>
  </si>
  <si>
    <t>請負作業</t>
    <rPh sb="0" eb="2">
      <t>ウケオ</t>
    </rPh>
    <rPh sb="2" eb="4">
      <t>サギョウ</t>
    </rPh>
    <phoneticPr fontId="4"/>
  </si>
  <si>
    <t>草取り請負作業</t>
    <rPh sb="0" eb="2">
      <t>クサト</t>
    </rPh>
    <rPh sb="3" eb="5">
      <t>ウケオイ</t>
    </rPh>
    <rPh sb="5" eb="7">
      <t>サギョウ</t>
    </rPh>
    <phoneticPr fontId="4"/>
  </si>
  <si>
    <t>古紙、鉄回収作業</t>
    <rPh sb="0" eb="2">
      <t>コシ</t>
    </rPh>
    <rPh sb="3" eb="4">
      <t>テツ</t>
    </rPh>
    <rPh sb="4" eb="6">
      <t>カイシュウ</t>
    </rPh>
    <rPh sb="6" eb="8">
      <t>サギョウ</t>
    </rPh>
    <phoneticPr fontId="4"/>
  </si>
  <si>
    <t>福祉用具消毒作業</t>
    <rPh sb="0" eb="4">
      <t>フクシヨウグ</t>
    </rPh>
    <rPh sb="4" eb="6">
      <t>ショウドク</t>
    </rPh>
    <rPh sb="6" eb="8">
      <t>サギョウ</t>
    </rPh>
    <phoneticPr fontId="4"/>
  </si>
  <si>
    <t>土壌改良材、育苗箱受託洗浄</t>
    <rPh sb="0" eb="4">
      <t>ドジョウカイリョウ</t>
    </rPh>
    <rPh sb="4" eb="5">
      <t>ザイ</t>
    </rPh>
    <rPh sb="6" eb="8">
      <t>イクビョウ</t>
    </rPh>
    <rPh sb="8" eb="9">
      <t>ハコ</t>
    </rPh>
    <rPh sb="9" eb="13">
      <t>ジュタクセンジョウ</t>
    </rPh>
    <phoneticPr fontId="4"/>
  </si>
  <si>
    <t>しめ縄製造</t>
    <rPh sb="2" eb="3">
      <t>ナワ</t>
    </rPh>
    <rPh sb="3" eb="5">
      <t>セイゾウ</t>
    </rPh>
    <phoneticPr fontId="4"/>
  </si>
  <si>
    <t>リサイクル販売</t>
    <rPh sb="5" eb="7">
      <t>ハンバイ</t>
    </rPh>
    <phoneticPr fontId="4"/>
  </si>
  <si>
    <t>布団乾燥消毒作業、ごみ収集業務、草刈り作業</t>
    <rPh sb="0" eb="2">
      <t>フトン</t>
    </rPh>
    <rPh sb="2" eb="4">
      <t>カンソウ</t>
    </rPh>
    <rPh sb="4" eb="6">
      <t>ショウドク</t>
    </rPh>
    <rPh sb="6" eb="8">
      <t>サギョウ</t>
    </rPh>
    <rPh sb="11" eb="13">
      <t>シュウシュウ</t>
    </rPh>
    <rPh sb="13" eb="15">
      <t>ギョウム</t>
    </rPh>
    <rPh sb="16" eb="18">
      <t>クサカ</t>
    </rPh>
    <rPh sb="19" eb="21">
      <t>サギョウ</t>
    </rPh>
    <phoneticPr fontId="4"/>
  </si>
  <si>
    <t>給食調理作業</t>
    <rPh sb="0" eb="2">
      <t>キュウショク</t>
    </rPh>
    <rPh sb="2" eb="4">
      <t>チョウリ</t>
    </rPh>
    <rPh sb="4" eb="6">
      <t>サギョウ</t>
    </rPh>
    <phoneticPr fontId="4"/>
  </si>
  <si>
    <t>自動販売機管理</t>
    <rPh sb="0" eb="5">
      <t>ジドウハンバイキ</t>
    </rPh>
    <rPh sb="5" eb="7">
      <t>カンリ</t>
    </rPh>
    <phoneticPr fontId="4"/>
  </si>
  <si>
    <t>自動販売機管理、バザー出店</t>
    <rPh sb="0" eb="2">
      <t>ジドウ</t>
    </rPh>
    <rPh sb="2" eb="5">
      <t>ハンバイキ</t>
    </rPh>
    <rPh sb="5" eb="7">
      <t>カンリ</t>
    </rPh>
    <rPh sb="11" eb="13">
      <t>シュッテン</t>
    </rPh>
    <phoneticPr fontId="4"/>
  </si>
  <si>
    <t>自動販売機管理</t>
    <rPh sb="0" eb="2">
      <t>ジドウ</t>
    </rPh>
    <rPh sb="2" eb="5">
      <t>ハンバイキ</t>
    </rPh>
    <rPh sb="5" eb="7">
      <t>カンリ</t>
    </rPh>
    <phoneticPr fontId="4"/>
  </si>
  <si>
    <t>草刈り作業、部屋の片付け作業</t>
    <rPh sb="0" eb="2">
      <t>クサカ</t>
    </rPh>
    <rPh sb="3" eb="5">
      <t>サギョウ</t>
    </rPh>
    <rPh sb="6" eb="8">
      <t>ヘヤ</t>
    </rPh>
    <rPh sb="9" eb="11">
      <t>カタヅ</t>
    </rPh>
    <rPh sb="12" eb="14">
      <t>サギョウ</t>
    </rPh>
    <phoneticPr fontId="4"/>
  </si>
  <si>
    <t>物品販売</t>
    <rPh sb="0" eb="2">
      <t>ブッピン</t>
    </rPh>
    <rPh sb="2" eb="4">
      <t>ハンバイ</t>
    </rPh>
    <phoneticPr fontId="4"/>
  </si>
  <si>
    <t>自動販売機管理</t>
    <rPh sb="0" eb="7">
      <t>ジドウハンバイキカンリ</t>
    </rPh>
    <phoneticPr fontId="4"/>
  </si>
  <si>
    <t>自動販売機管理、カレンダー制作販売</t>
    <rPh sb="0" eb="7">
      <t>ジドウハンバイキカンリ</t>
    </rPh>
    <rPh sb="13" eb="15">
      <t>セイサク</t>
    </rPh>
    <rPh sb="15" eb="17">
      <t>ハンバイ</t>
    </rPh>
    <phoneticPr fontId="4"/>
  </si>
  <si>
    <t>17 （その他の具体的な内容）</t>
    <rPh sb="6" eb="7">
      <t>タ</t>
    </rPh>
    <rPh sb="8" eb="11">
      <t>グタイテキ</t>
    </rPh>
    <rPh sb="12" eb="14">
      <t>ナイヨウ</t>
    </rPh>
    <phoneticPr fontId="4"/>
  </si>
  <si>
    <t>＜施設外就労の実施状況＞</t>
    <rPh sb="1" eb="4">
      <t>シセツガイ</t>
    </rPh>
    <rPh sb="4" eb="6">
      <t>シュウロウ</t>
    </rPh>
    <rPh sb="7" eb="11">
      <t>ジッシジョウキョウ</t>
    </rPh>
    <phoneticPr fontId="4"/>
  </si>
  <si>
    <t>＜在宅就労の実施状況＞</t>
    <rPh sb="1" eb="3">
      <t>ザイタク</t>
    </rPh>
    <rPh sb="3" eb="5">
      <t>シュウロウ</t>
    </rPh>
    <rPh sb="6" eb="10">
      <t>ジッシジョウキョウ</t>
    </rPh>
    <phoneticPr fontId="4"/>
  </si>
  <si>
    <t>列ラベル</t>
  </si>
  <si>
    <t>0-0.05</t>
  </si>
  <si>
    <t>0.05-0.1</t>
  </si>
  <si>
    <t>0.1-0.15</t>
  </si>
  <si>
    <t>0.15-0.2</t>
  </si>
  <si>
    <t>0.2-0.25</t>
  </si>
  <si>
    <t>&gt;0.25</t>
  </si>
  <si>
    <t>＜農福連携の実施状況＞</t>
    <rPh sb="1" eb="5">
      <t>ノウフクレンケイ</t>
    </rPh>
    <rPh sb="6" eb="8">
      <t>ジッシ</t>
    </rPh>
    <rPh sb="8" eb="10">
      <t>ジョウキョウ</t>
    </rPh>
    <phoneticPr fontId="4"/>
  </si>
  <si>
    <t>0-0.1</t>
  </si>
  <si>
    <t>0.1-0.2</t>
  </si>
  <si>
    <t>0.2-0.3</t>
  </si>
  <si>
    <t>0.3-0.4</t>
  </si>
  <si>
    <t>0.4-0.5</t>
  </si>
  <si>
    <t>0.5-0.6</t>
  </si>
  <si>
    <t>0.6-0.7</t>
  </si>
  <si>
    <t>0.8-0.9</t>
  </si>
  <si>
    <t>0.9-1</t>
  </si>
  <si>
    <t>平成28年度</t>
  </si>
  <si>
    <t>令和２年度</t>
  </si>
  <si>
    <t>令和３年度</t>
  </si>
  <si>
    <t>令和４年度</t>
  </si>
  <si>
    <t>5千円未満</t>
  </si>
  <si>
    <t>5千円以上10千円未満</t>
  </si>
  <si>
    <t>10千円以上15千円未満</t>
  </si>
  <si>
    <t>15千円以上20千円以上</t>
  </si>
  <si>
    <t>20千円以上</t>
  </si>
  <si>
    <t>計</t>
  </si>
  <si>
    <t>―</t>
  </si>
  <si>
    <t>令和５年度</t>
  </si>
  <si>
    <t>18,029円未満</t>
    <rPh sb="6" eb="7">
      <t>エン</t>
    </rPh>
    <rPh sb="7" eb="9">
      <t>ミマン</t>
    </rPh>
    <phoneticPr fontId="4"/>
  </si>
  <si>
    <t>18,029円以上</t>
    <rPh sb="6" eb="7">
      <t>エン</t>
    </rPh>
    <rPh sb="7" eb="9">
      <t>イジョウ</t>
    </rPh>
    <phoneticPr fontId="4"/>
  </si>
  <si>
    <t>（従前算定方式）</t>
    <rPh sb="1" eb="3">
      <t>ジュウゼン</t>
    </rPh>
    <rPh sb="3" eb="5">
      <t>サンテイ</t>
    </rPh>
    <rPh sb="5" eb="7">
      <t>ホウシキ</t>
    </rPh>
    <phoneticPr fontId="4"/>
  </si>
  <si>
    <t>（新算定方式）</t>
    <rPh sb="1" eb="2">
      <t>シン</t>
    </rPh>
    <rPh sb="2" eb="4">
      <t>サンテイ</t>
    </rPh>
    <rPh sb="4" eb="6">
      <t>ホウシキ</t>
    </rPh>
    <phoneticPr fontId="4"/>
  </si>
  <si>
    <t>24,362円未満</t>
    <rPh sb="6" eb="7">
      <t>エン</t>
    </rPh>
    <rPh sb="7" eb="9">
      <t>ミマン</t>
    </rPh>
    <phoneticPr fontId="4"/>
  </si>
  <si>
    <t>24,362円以上</t>
    <rPh sb="6" eb="7">
      <t>エン</t>
    </rPh>
    <rPh sb="7" eb="9">
      <t>イジョウ</t>
    </rPh>
    <phoneticPr fontId="4"/>
  </si>
  <si>
    <t>＜R5平均工賃月額以上の事業所割合＞</t>
    <rPh sb="3" eb="5">
      <t>ヘイキン</t>
    </rPh>
    <rPh sb="5" eb="7">
      <t>コウチン</t>
    </rPh>
    <rPh sb="7" eb="9">
      <t>ゲツガク</t>
    </rPh>
    <rPh sb="9" eb="11">
      <t>イジョウ</t>
    </rPh>
    <rPh sb="12" eb="17">
      <t>ジギョウショワリアイ</t>
    </rPh>
    <phoneticPr fontId="4"/>
  </si>
  <si>
    <t>R5-H28</t>
    <phoneticPr fontId="4"/>
  </si>
  <si>
    <t>R5-R2</t>
    <phoneticPr fontId="4"/>
  </si>
  <si>
    <t>令和６年度</t>
    <rPh sb="0" eb="2">
      <t>レイワ</t>
    </rPh>
    <rPh sb="3" eb="5">
      <t>ネンド</t>
    </rPh>
    <phoneticPr fontId="4"/>
  </si>
  <si>
    <t>令和７年度</t>
    <rPh sb="0" eb="2">
      <t>レイワ</t>
    </rPh>
    <rPh sb="3" eb="5">
      <t>ネンド</t>
    </rPh>
    <phoneticPr fontId="4"/>
  </si>
  <si>
    <t>令和８年度</t>
    <rPh sb="0" eb="2">
      <t>レイワ</t>
    </rPh>
    <rPh sb="3" eb="5">
      <t>ネンド</t>
    </rPh>
    <phoneticPr fontId="4"/>
  </si>
  <si>
    <t>月額工賃</t>
    <rPh sb="0" eb="2">
      <t>ゲツガク</t>
    </rPh>
    <rPh sb="2" eb="4">
      <t>コウチン</t>
    </rPh>
    <phoneticPr fontId="4"/>
  </si>
  <si>
    <t>（事業所設定目標による平均工賃月額）</t>
    <rPh sb="1" eb="4">
      <t>ジギョウショ</t>
    </rPh>
    <rPh sb="4" eb="6">
      <t>セッテイ</t>
    </rPh>
    <rPh sb="6" eb="8">
      <t>モクヒョウ</t>
    </rPh>
    <rPh sb="11" eb="13">
      <t>ヘイキン</t>
    </rPh>
    <rPh sb="13" eb="15">
      <t>コウチン</t>
    </rPh>
    <rPh sb="15" eb="17">
      <t>ゲツガク</t>
    </rPh>
    <phoneticPr fontId="4"/>
  </si>
  <si>
    <t>令和元年度</t>
  </si>
  <si>
    <t>最低賃金</t>
  </si>
  <si>
    <t>国の平均工賃月額</t>
    <rPh sb="0" eb="1">
      <t>クニ</t>
    </rPh>
    <rPh sb="2" eb="4">
      <t>ヘイキン</t>
    </rPh>
    <rPh sb="4" eb="6">
      <t>コウチン</t>
    </rPh>
    <rPh sb="6" eb="8">
      <t>ゲツガク</t>
    </rPh>
    <phoneticPr fontId="4"/>
  </si>
  <si>
    <t>5年平均</t>
    <rPh sb="1" eb="4">
      <t>ネンヘイキン</t>
    </rPh>
    <phoneticPr fontId="4"/>
  </si>
  <si>
    <t>対前年伸び率</t>
  </si>
  <si>
    <t>対前年伸び率</t>
    <rPh sb="0" eb="1">
      <t>タイ</t>
    </rPh>
    <rPh sb="1" eb="3">
      <t>ゼンネン</t>
    </rPh>
    <rPh sb="3" eb="4">
      <t>ノ</t>
    </rPh>
    <rPh sb="5" eb="6">
      <t>リツ</t>
    </rPh>
    <phoneticPr fontId="4"/>
  </si>
  <si>
    <t>令和６年度(予定)</t>
    <rPh sb="6" eb="8">
      <t>ヨテイ</t>
    </rPh>
    <phoneticPr fontId="4"/>
  </si>
  <si>
    <t>5年平均（R1-R6）</t>
    <rPh sb="1" eb="2">
      <t>ネン</t>
    </rPh>
    <rPh sb="2" eb="4">
      <t>ヘイキン</t>
    </rPh>
    <phoneticPr fontId="4"/>
  </si>
  <si>
    <t>5年平均（H30-R5）</t>
    <rPh sb="1" eb="2">
      <t>ネン</t>
    </rPh>
    <rPh sb="2" eb="4">
      <t>ヘイキン</t>
    </rPh>
    <phoneticPr fontId="4"/>
  </si>
  <si>
    <t>区　分</t>
  </si>
  <si>
    <t>平成29年度</t>
  </si>
  <si>
    <t>平均工賃月額</t>
  </si>
  <si>
    <t>5年平均（H29-R4）</t>
    <rPh sb="1" eb="2">
      <t>ネン</t>
    </rPh>
    <rPh sb="2" eb="4">
      <t>ヘイキン</t>
    </rPh>
    <phoneticPr fontId="4"/>
  </si>
  <si>
    <t>（広島県平均工賃月額）</t>
    <rPh sb="1" eb="4">
      <t>ヒロシマケン</t>
    </rPh>
    <rPh sb="4" eb="6">
      <t>ヘイキン</t>
    </rPh>
    <rPh sb="6" eb="8">
      <t>コウチン</t>
    </rPh>
    <rPh sb="8" eb="10">
      <t>ゲツガク</t>
    </rPh>
    <phoneticPr fontId="4"/>
  </si>
  <si>
    <t>（広島県最低賃金）</t>
    <rPh sb="1" eb="4">
      <t>ヒロシマケン</t>
    </rPh>
    <rPh sb="4" eb="6">
      <t>サイテイ</t>
    </rPh>
    <rPh sb="6" eb="8">
      <t>チンギン</t>
    </rPh>
    <phoneticPr fontId="4"/>
  </si>
  <si>
    <t>目標工賃</t>
    <rPh sb="0" eb="4">
      <t>モクヒョウコウチン</t>
    </rPh>
    <phoneticPr fontId="4"/>
  </si>
  <si>
    <t>R5（旧算定方式）</t>
    <rPh sb="3" eb="4">
      <t>キュウ</t>
    </rPh>
    <rPh sb="4" eb="6">
      <t>サンテイ</t>
    </rPh>
    <rPh sb="6" eb="8">
      <t>ホウシキ</t>
    </rPh>
    <phoneticPr fontId="4"/>
  </si>
  <si>
    <t>R5（新算定方式）</t>
    <rPh sb="3" eb="6">
      <t>シンサンテイ</t>
    </rPh>
    <rPh sb="6" eb="8">
      <t>ホウシキ</t>
    </rPh>
    <phoneticPr fontId="4"/>
  </si>
  <si>
    <t>R6</t>
    <phoneticPr fontId="4"/>
  </si>
  <si>
    <t>R7</t>
  </si>
  <si>
    <t>R8</t>
  </si>
  <si>
    <t>伸び率</t>
    <rPh sb="0" eb="1">
      <t>ノ</t>
    </rPh>
    <rPh sb="2" eb="3">
      <t>リツ</t>
    </rPh>
    <phoneticPr fontId="4"/>
  </si>
  <si>
    <t>※直近５年間の広島県最低賃金の年間伸び率で設定した。</t>
    <rPh sb="1" eb="3">
      <t>チョッキン</t>
    </rPh>
    <rPh sb="4" eb="6">
      <t>ネンカン</t>
    </rPh>
    <rPh sb="7" eb="10">
      <t>ヒロシマケン</t>
    </rPh>
    <rPh sb="10" eb="14">
      <t>サイテイチンギン</t>
    </rPh>
    <rPh sb="15" eb="17">
      <t>ネンカン</t>
    </rPh>
    <rPh sb="17" eb="18">
      <t>ノ</t>
    </rPh>
    <rPh sb="19" eb="20">
      <t>リツ</t>
    </rPh>
    <rPh sb="21" eb="23">
      <t>セッテイ</t>
    </rPh>
    <phoneticPr fontId="4"/>
  </si>
  <si>
    <t>※設定に当たっては、100円未満の端数を切り捨て</t>
    <rPh sb="1" eb="3">
      <t>セッテイ</t>
    </rPh>
    <rPh sb="4" eb="5">
      <t>ア</t>
    </rPh>
    <rPh sb="13" eb="14">
      <t>エン</t>
    </rPh>
    <rPh sb="14" eb="16">
      <t>ミマン</t>
    </rPh>
    <rPh sb="17" eb="19">
      <t>ハスウ</t>
    </rPh>
    <rPh sb="20" eb="21">
      <t>キ</t>
    </rPh>
    <rPh sb="22" eb="23">
      <t>ス</t>
    </rPh>
    <phoneticPr fontId="4"/>
  </si>
  <si>
    <t>40-49</t>
  </si>
  <si>
    <t>＜市町別工賃＞</t>
    <rPh sb="1" eb="2">
      <t>シ</t>
    </rPh>
    <rPh sb="2" eb="3">
      <t>マチ</t>
    </rPh>
    <rPh sb="3" eb="4">
      <t>ベツ</t>
    </rPh>
    <rPh sb="4" eb="6">
      <t>コウチン</t>
    </rPh>
    <phoneticPr fontId="4"/>
  </si>
  <si>
    <t>45000-49999</t>
  </si>
  <si>
    <t>（その他の内訳）</t>
    <rPh sb="3" eb="4">
      <t>タ</t>
    </rPh>
    <rPh sb="5" eb="7">
      <t>ウチワケ</t>
    </rPh>
    <phoneticPr fontId="4"/>
  </si>
  <si>
    <t>ふれあいの家　たんぽぽ</t>
    <phoneticPr fontId="4"/>
  </si>
  <si>
    <t>＜売上上位１位の売上額合計＞</t>
    <rPh sb="1" eb="3">
      <t>ウリアゲ</t>
    </rPh>
    <rPh sb="3" eb="5">
      <t>ジョウイ</t>
    </rPh>
    <rPh sb="6" eb="7">
      <t>イ</t>
    </rPh>
    <rPh sb="8" eb="11">
      <t>ウリアゲガク</t>
    </rPh>
    <rPh sb="11" eb="13">
      <t>ゴウケイ</t>
    </rPh>
    <phoneticPr fontId="4"/>
  </si>
  <si>
    <t>＜売上上位２位の売上額合計＞</t>
    <rPh sb="1" eb="3">
      <t>ウリアゲ</t>
    </rPh>
    <rPh sb="3" eb="5">
      <t>ジョウイ</t>
    </rPh>
    <rPh sb="6" eb="7">
      <t>イ</t>
    </rPh>
    <rPh sb="8" eb="11">
      <t>ウリアゲガク</t>
    </rPh>
    <rPh sb="11" eb="13">
      <t>ゴウケイ</t>
    </rPh>
    <phoneticPr fontId="4"/>
  </si>
  <si>
    <t>＜売上上位３位の売上額合計＞</t>
    <rPh sb="1" eb="3">
      <t>ウリアゲ</t>
    </rPh>
    <rPh sb="3" eb="5">
      <t>ジョウイ</t>
    </rPh>
    <rPh sb="6" eb="7">
      <t>イ</t>
    </rPh>
    <rPh sb="8" eb="11">
      <t>ウリアゲガク</t>
    </rPh>
    <rPh sb="11" eb="13">
      <t>ゴウケイ</t>
    </rPh>
    <phoneticPr fontId="4"/>
  </si>
  <si>
    <t>自動車整備(車検、整備修理、オイル交換、タイヤ交換など)</t>
    <phoneticPr fontId="4"/>
  </si>
  <si>
    <t>オールオンスポーツ様からの発注により、屋内用障害スポーツのモルック製作請負</t>
    <phoneticPr fontId="4"/>
  </si>
  <si>
    <t>洗剤の製造・除菌水の製造</t>
    <phoneticPr fontId="4"/>
  </si>
  <si>
    <t>工業用（造船・鉄鋼業など）ウエスの製造販売</t>
    <phoneticPr fontId="4"/>
  </si>
  <si>
    <t>委託にて青果物の袋詰め作業</t>
    <phoneticPr fontId="4"/>
  </si>
  <si>
    <t>ゴミ収集業務（高齢者施設(3カ所)、ホテル、法人内の事業所等）　</t>
    <phoneticPr fontId="4"/>
  </si>
  <si>
    <t>水槽管理・熱帯魚販売</t>
    <phoneticPr fontId="4"/>
  </si>
  <si>
    <t>○受託事業でアドブルーの製造と専門業者に納品</t>
    <phoneticPr fontId="4"/>
  </si>
  <si>
    <t>アバター用キャラクターデザイン</t>
    <phoneticPr fontId="4"/>
  </si>
  <si>
    <t>◆盆灯籠づくり：浄土真宗の安芸門徒地域で、お盆時期に飾る盆灯籠づくりをおこなっている。各部品を一つ一つ手作業でおこない、灯籠を組み上げる。</t>
    <phoneticPr fontId="4"/>
  </si>
  <si>
    <t>＜市町別法人別事業所数＞</t>
    <rPh sb="1" eb="2">
      <t>シ</t>
    </rPh>
    <rPh sb="2" eb="3">
      <t>マチ</t>
    </rPh>
    <rPh sb="3" eb="4">
      <t>ベツ</t>
    </rPh>
    <rPh sb="4" eb="6">
      <t>ホウジン</t>
    </rPh>
    <rPh sb="6" eb="7">
      <t>ベツ</t>
    </rPh>
    <rPh sb="7" eb="11">
      <t>ジギョウショスウ</t>
    </rPh>
    <phoneticPr fontId="4"/>
  </si>
  <si>
    <t>R5延労働時間</t>
  </si>
  <si>
    <t>(すべて)</t>
  </si>
  <si>
    <t>(複数のアイテム)</t>
  </si>
  <si>
    <t>（市町別）</t>
    <rPh sb="1" eb="4">
      <t>シチョウベツ</t>
    </rPh>
    <phoneticPr fontId="4"/>
  </si>
  <si>
    <t>R5年間工賃支払総額</t>
  </si>
  <si>
    <t>個数 / 令和5年度実績額</t>
  </si>
  <si>
    <t>合計 / R5年間工賃支払総額（延労働時間未回答事業所除く）</t>
    <rPh sb="16" eb="17">
      <t>ノ</t>
    </rPh>
    <rPh sb="17" eb="19">
      <t>ロウドウ</t>
    </rPh>
    <rPh sb="19" eb="21">
      <t>ジカン</t>
    </rPh>
    <rPh sb="21" eb="24">
      <t>ミカイトウ</t>
    </rPh>
    <rPh sb="24" eb="28">
      <t>ジギョウショノゾ</t>
    </rPh>
    <phoneticPr fontId="4"/>
  </si>
  <si>
    <t>圏　域</t>
    <rPh sb="0" eb="1">
      <t>ケン</t>
    </rPh>
    <rPh sb="2" eb="3">
      <t>イキ</t>
    </rPh>
    <phoneticPr fontId="2"/>
  </si>
  <si>
    <t>広　島</t>
    <rPh sb="0" eb="1">
      <t>ヒロ</t>
    </rPh>
    <rPh sb="2" eb="3">
      <t>シマ</t>
    </rPh>
    <phoneticPr fontId="2"/>
  </si>
  <si>
    <t>広島西</t>
    <rPh sb="0" eb="2">
      <t>ヒロシマ</t>
    </rPh>
    <rPh sb="2" eb="3">
      <t>ニシ</t>
    </rPh>
    <phoneticPr fontId="2"/>
  </si>
  <si>
    <t>呉</t>
    <rPh sb="0" eb="1">
      <t>クレ</t>
    </rPh>
    <phoneticPr fontId="2"/>
  </si>
  <si>
    <t>広島中央</t>
    <rPh sb="0" eb="2">
      <t>ヒロシマ</t>
    </rPh>
    <rPh sb="2" eb="4">
      <t>チュウオウ</t>
    </rPh>
    <phoneticPr fontId="2"/>
  </si>
  <si>
    <t>尾　三</t>
    <rPh sb="0" eb="1">
      <t>オ</t>
    </rPh>
    <rPh sb="2" eb="3">
      <t>サン</t>
    </rPh>
    <phoneticPr fontId="2"/>
  </si>
  <si>
    <t>福山・府中</t>
    <rPh sb="0" eb="2">
      <t>フクヤマ</t>
    </rPh>
    <rPh sb="3" eb="5">
      <t>フチュウ</t>
    </rPh>
    <phoneticPr fontId="2"/>
  </si>
  <si>
    <t>備　北</t>
    <rPh sb="0" eb="1">
      <t>ソナエ</t>
    </rPh>
    <rPh sb="2" eb="3">
      <t>キタ</t>
    </rPh>
    <phoneticPr fontId="2"/>
  </si>
  <si>
    <t>総計</t>
    <rPh sb="0" eb="2">
      <t>ソウケイ</t>
    </rPh>
    <phoneticPr fontId="4"/>
  </si>
  <si>
    <t>&lt;平均工賃月額分布（新算定式）＞</t>
    <rPh sb="1" eb="3">
      <t>ヘイキン</t>
    </rPh>
    <rPh sb="3" eb="5">
      <t>コウチン</t>
    </rPh>
    <rPh sb="5" eb="7">
      <t>ゲツガク</t>
    </rPh>
    <rPh sb="7" eb="9">
      <t>ブンプ</t>
    </rPh>
    <rPh sb="10" eb="11">
      <t>シン</t>
    </rPh>
    <rPh sb="11" eb="14">
      <t>サンテイシキ</t>
    </rPh>
    <phoneticPr fontId="4"/>
  </si>
  <si>
    <t>&lt;平均工賃月額分布（従前算定式）＞</t>
    <rPh sb="1" eb="3">
      <t>ヘイキン</t>
    </rPh>
    <rPh sb="3" eb="5">
      <t>コウチン</t>
    </rPh>
    <rPh sb="5" eb="7">
      <t>ゲツガク</t>
    </rPh>
    <rPh sb="7" eb="9">
      <t>ブンプ</t>
    </rPh>
    <rPh sb="10" eb="12">
      <t>ジュウゼン</t>
    </rPh>
    <rPh sb="12" eb="14">
      <t>サンテイ</t>
    </rPh>
    <rPh sb="14" eb="15">
      <t>シキ</t>
    </rPh>
    <phoneticPr fontId="4"/>
  </si>
  <si>
    <t>R4—H28</t>
    <phoneticPr fontId="4"/>
  </si>
  <si>
    <t>R4—R2</t>
    <phoneticPr fontId="4"/>
  </si>
  <si>
    <t>空白セルを除外</t>
    <rPh sb="0" eb="2">
      <t>クウハク</t>
    </rPh>
    <rPh sb="5" eb="7">
      <t>ジョガイ</t>
    </rPh>
    <phoneticPr fontId="4"/>
  </si>
  <si>
    <t>時間額の算出時は、0値を除外</t>
    <rPh sb="0" eb="3">
      <t>ジカンガク</t>
    </rPh>
    <rPh sb="4" eb="6">
      <t>サンシュツ</t>
    </rPh>
    <rPh sb="6" eb="7">
      <t>ジ</t>
    </rPh>
    <rPh sb="10" eb="11">
      <t>チ</t>
    </rPh>
    <rPh sb="12" eb="14">
      <t>ジョガイ</t>
    </rPh>
    <phoneticPr fontId="4"/>
  </si>
  <si>
    <t>時間額の算出時は、0値を除外</t>
    <rPh sb="0" eb="3">
      <t>ジカンガク</t>
    </rPh>
    <rPh sb="4" eb="7">
      <t>サンシュツジ</t>
    </rPh>
    <rPh sb="10" eb="11">
      <t>チ</t>
    </rPh>
    <rPh sb="12" eb="14">
      <t>ジョガイ</t>
    </rPh>
    <phoneticPr fontId="4"/>
  </si>
  <si>
    <t>障害福祉サービス事業所森の工房あやめ</t>
    <phoneticPr fontId="4"/>
  </si>
  <si>
    <t>まごころの家　倉掛</t>
    <phoneticPr fontId="4"/>
  </si>
  <si>
    <t>事業所番号</t>
    <phoneticPr fontId="4"/>
  </si>
  <si>
    <t>利用定員</t>
    <phoneticPr fontId="4"/>
  </si>
  <si>
    <t>R5平均工賃月額</t>
    <rPh sb="2" eb="4">
      <t>ヘイキン</t>
    </rPh>
    <rPh sb="4" eb="6">
      <t>コウチン</t>
    </rPh>
    <rPh sb="6" eb="8">
      <t>ゲツガク</t>
    </rPh>
    <phoneticPr fontId="3"/>
  </si>
  <si>
    <t>全事業所合計</t>
    <rPh sb="0" eb="1">
      <t>ゼン</t>
    </rPh>
    <rPh sb="1" eb="4">
      <t>ジギョウショ</t>
    </rPh>
    <rPh sb="4" eb="6">
      <t>ゴウケイ</t>
    </rPh>
    <rPh sb="5" eb="6">
      <t>ケイ</t>
    </rPh>
    <phoneticPr fontId="4"/>
  </si>
  <si>
    <t>整理番号</t>
    <rPh sb="0" eb="4">
      <t>セイリバンゴウ</t>
    </rPh>
    <phoneticPr fontId="4"/>
  </si>
  <si>
    <t>　R5開所日数</t>
    <rPh sb="3" eb="5">
      <t>カイショ</t>
    </rPh>
    <rPh sb="5" eb="7">
      <t>ニッスウ</t>
    </rPh>
    <phoneticPr fontId="3"/>
  </si>
  <si>
    <t xml:space="preserve">  R5開所月数</t>
    <rPh sb="4" eb="6">
      <t>カイショ</t>
    </rPh>
    <rPh sb="6" eb="8">
      <t>ツキスウ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</si>
</sst>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e\.m\.d;@"/>
    <numFmt numFmtId="177" formatCode="0.0%"/>
  </numFmts>
  <fonts count="19">
    <font>
      <sz val="11"/>
      <color theme="1"/>
      <name val="游ゴシック"/>
      <family val="2"/>
      <charset val="128"/>
      <scheme val="minor"/>
    </font>
    <font>
      <sz val="11"/>
      <color theme="1"/>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6"/>
      <name val="游ゴシック"/>
      <family val="2"/>
      <charset val="128"/>
      <scheme val="minor"/>
    </font>
    <font>
      <sz val="11"/>
      <color theme="1"/>
      <name val="游ゴシック"/>
      <family val="3"/>
      <charset val="128"/>
      <scheme val="minor"/>
    </font>
    <font>
      <b/>
      <sz val="9"/>
      <color indexed="81"/>
      <name val="MS P ゴシック"/>
      <family val="3"/>
      <charset val="128"/>
    </font>
    <font>
      <sz val="11"/>
      <color theme="1"/>
      <name val="ＭＳ Ｐゴシック"/>
      <family val="3"/>
    </font>
    <font>
      <sz val="11"/>
      <color theme="1"/>
      <name val="ＭＳ Ｐゴシック"/>
      <family val="3"/>
      <charset val="128"/>
    </font>
    <font>
      <sz val="11"/>
      <name val="ＭＳ Ｐゴシック"/>
      <family val="3"/>
      <charset val="128"/>
    </font>
    <font>
      <sz val="12"/>
      <color rgb="FFFF0000"/>
      <name val="ＭＳ Ｐゴシック"/>
      <family val="3"/>
      <charset val="128"/>
    </font>
    <font>
      <b/>
      <sz val="11"/>
      <color theme="1"/>
      <name val="ＭＳ ゴシック"/>
      <family val="3"/>
      <charset val="128"/>
    </font>
    <font>
      <sz val="11"/>
      <color theme="1"/>
      <name val="ＭＳ ゴシック"/>
      <family val="3"/>
      <charset val="128"/>
    </font>
    <font>
      <sz val="10.5"/>
      <color rgb="FF000000"/>
      <name val="ＭＳ ゴシック"/>
      <family val="3"/>
      <charset val="128"/>
    </font>
    <font>
      <sz val="11"/>
      <color rgb="FF000000"/>
      <name val="ＭＳ ゴシック"/>
      <family val="3"/>
      <charset val="128"/>
    </font>
    <font>
      <b/>
      <sz val="11"/>
      <color theme="1"/>
      <name val="游ゴシック"/>
      <family val="3"/>
      <charset val="128"/>
      <scheme val="minor"/>
    </font>
    <font>
      <b/>
      <sz val="11"/>
      <color theme="1"/>
      <name val="ＭＳ Ｐゴシック"/>
      <family val="3"/>
      <charset val="128"/>
    </font>
    <font>
      <sz val="9"/>
      <color theme="1"/>
      <name val="游ゴシック"/>
      <family val="2"/>
      <charset val="128"/>
      <scheme val="minor"/>
    </font>
    <font>
      <sz val="11"/>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rgb="FFFFCCFF"/>
        <bgColor indexed="64"/>
      </patternFill>
    </fill>
    <fill>
      <patternFill patternType="solid">
        <fgColor rgb="FFFABF8F"/>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7" fillId="0" borderId="0">
      <alignment vertical="center"/>
    </xf>
    <xf numFmtId="0" fontId="9" fillId="0" borderId="0"/>
  </cellStyleXfs>
  <cellXfs count="98">
    <xf numFmtId="0" fontId="0" fillId="0" borderId="0" xfId="0">
      <alignment vertical="center"/>
    </xf>
    <xf numFmtId="0" fontId="0" fillId="0" borderId="0" xfId="0" applyAlignment="1">
      <alignment vertical="center" shrinkToFit="1"/>
    </xf>
    <xf numFmtId="0" fontId="0" fillId="0" borderId="1" xfId="0" applyBorder="1">
      <alignment vertical="center"/>
    </xf>
    <xf numFmtId="38" fontId="0" fillId="0" borderId="1" xfId="1" applyFont="1" applyBorder="1">
      <alignment vertical="center"/>
    </xf>
    <xf numFmtId="0" fontId="0" fillId="2" borderId="1" xfId="0" applyFill="1" applyBorder="1" applyAlignment="1">
      <alignment vertical="center" shrinkToFit="1"/>
    </xf>
    <xf numFmtId="0" fontId="0" fillId="0" borderId="1" xfId="0" applyBorder="1" applyAlignment="1">
      <alignment horizontal="left" vertical="center" wrapText="1"/>
    </xf>
    <xf numFmtId="0" fontId="5" fillId="0" borderId="1" xfId="0" applyFont="1" applyBorder="1">
      <alignment vertical="center"/>
    </xf>
    <xf numFmtId="38" fontId="0" fillId="0" borderId="0" xfId="0" applyNumberFormat="1">
      <alignment vertical="center"/>
    </xf>
    <xf numFmtId="0" fontId="0" fillId="0" borderId="0" xfId="0" pivotButton="1">
      <alignment vertical="center"/>
    </xf>
    <xf numFmtId="0" fontId="0" fillId="0" borderId="0" xfId="0" applyAlignment="1">
      <alignment horizontal="left" vertical="center"/>
    </xf>
    <xf numFmtId="0" fontId="0" fillId="0" borderId="1" xfId="0" applyBorder="1" applyAlignment="1">
      <alignment vertical="center" shrinkToFit="1"/>
    </xf>
    <xf numFmtId="0" fontId="8" fillId="0" borderId="0" xfId="0" applyFont="1">
      <alignment vertical="center"/>
    </xf>
    <xf numFmtId="38" fontId="0" fillId="0" borderId="0" xfId="1" applyFont="1">
      <alignment vertical="center"/>
    </xf>
    <xf numFmtId="0" fontId="11" fillId="0" borderId="0" xfId="0" applyFont="1">
      <alignment vertical="center"/>
    </xf>
    <xf numFmtId="0" fontId="12" fillId="0" borderId="0" xfId="0" applyFont="1">
      <alignment vertical="center"/>
    </xf>
    <xf numFmtId="0" fontId="12" fillId="0" borderId="0" xfId="0" applyFont="1" applyAlignment="1">
      <alignment horizontal="left" vertical="center"/>
    </xf>
    <xf numFmtId="0" fontId="0" fillId="0" borderId="0" xfId="0" applyAlignment="1">
      <alignment horizontal="center" vertical="center"/>
    </xf>
    <xf numFmtId="0" fontId="0" fillId="0" borderId="1" xfId="0" applyBorder="1" applyAlignment="1">
      <alignment vertical="center" wrapText="1"/>
    </xf>
    <xf numFmtId="0" fontId="0" fillId="3" borderId="1" xfId="0" applyFill="1" applyBorder="1" applyAlignment="1">
      <alignment vertical="center" wrapText="1"/>
    </xf>
    <xf numFmtId="0" fontId="12" fillId="0" borderId="1" xfId="0" applyFont="1" applyBorder="1" applyAlignment="1">
      <alignment horizontal="center" vertical="center"/>
    </xf>
    <xf numFmtId="0" fontId="12" fillId="0" borderId="1" xfId="0" applyFont="1" applyBorder="1">
      <alignment vertical="center"/>
    </xf>
    <xf numFmtId="38" fontId="12" fillId="0" borderId="1" xfId="1" applyFont="1" applyBorder="1">
      <alignment vertical="center"/>
    </xf>
    <xf numFmtId="38" fontId="12" fillId="0" borderId="1" xfId="0" applyNumberFormat="1" applyFont="1" applyBorder="1">
      <alignment vertical="center"/>
    </xf>
    <xf numFmtId="177" fontId="12" fillId="0" borderId="1" xfId="2" applyNumberFormat="1" applyFont="1" applyBorder="1">
      <alignment vertical="center"/>
    </xf>
    <xf numFmtId="9" fontId="0" fillId="0" borderId="0" xfId="0" applyNumberFormat="1" applyAlignment="1">
      <alignment horizontal="left" vertical="center"/>
    </xf>
    <xf numFmtId="0" fontId="0" fillId="0" borderId="1" xfId="0" applyBorder="1" applyAlignment="1">
      <alignment horizontal="center" vertical="center"/>
    </xf>
    <xf numFmtId="0" fontId="12" fillId="0" borderId="1" xfId="0" applyFont="1" applyBorder="1" applyAlignment="1">
      <alignment vertical="center" wrapText="1"/>
    </xf>
    <xf numFmtId="177" fontId="12" fillId="0" borderId="0" xfId="2" applyNumberFormat="1" applyFont="1">
      <alignment vertical="center"/>
    </xf>
    <xf numFmtId="0" fontId="12" fillId="0" borderId="0" xfId="0" pivotButton="1" applyFont="1">
      <alignment vertical="center"/>
    </xf>
    <xf numFmtId="0" fontId="13" fillId="4" borderId="1" xfId="0" applyFont="1" applyFill="1" applyBorder="1" applyAlignment="1">
      <alignment horizontal="justify" vertical="center" wrapText="1"/>
    </xf>
    <xf numFmtId="0" fontId="13" fillId="4" borderId="1" xfId="0" applyFont="1" applyFill="1" applyBorder="1" applyAlignment="1">
      <alignment horizontal="center" vertical="center" wrapText="1"/>
    </xf>
    <xf numFmtId="0" fontId="13" fillId="0" borderId="1" xfId="0" applyFont="1" applyBorder="1" applyAlignment="1">
      <alignment horizontal="justify" vertical="center" wrapText="1"/>
    </xf>
    <xf numFmtId="0" fontId="13" fillId="0" borderId="1" xfId="0" applyFont="1" applyBorder="1" applyAlignment="1">
      <alignment horizontal="right" vertical="center" wrapText="1"/>
    </xf>
    <xf numFmtId="177" fontId="13" fillId="0" borderId="1" xfId="2" applyNumberFormat="1" applyFont="1" applyBorder="1" applyAlignment="1">
      <alignment horizontal="right" vertical="center" wrapText="1"/>
    </xf>
    <xf numFmtId="177" fontId="13" fillId="0" borderId="1" xfId="0" applyNumberFormat="1" applyFont="1" applyBorder="1" applyAlignment="1">
      <alignment horizontal="right" vertical="center" wrapText="1"/>
    </xf>
    <xf numFmtId="0" fontId="13" fillId="0" borderId="1" xfId="0" applyFont="1" applyBorder="1" applyAlignment="1">
      <alignment horizontal="center" vertical="center" wrapText="1"/>
    </xf>
    <xf numFmtId="0" fontId="13" fillId="0" borderId="0" xfId="0" applyFont="1">
      <alignment vertical="center"/>
    </xf>
    <xf numFmtId="0" fontId="14" fillId="4" borderId="1" xfId="0" applyFont="1" applyFill="1" applyBorder="1" applyAlignment="1">
      <alignment horizontal="left" vertical="center"/>
    </xf>
    <xf numFmtId="0" fontId="14" fillId="4" borderId="1" xfId="0" applyFont="1" applyFill="1" applyBorder="1" applyAlignment="1">
      <alignment horizontal="center" vertical="center" shrinkToFit="1"/>
    </xf>
    <xf numFmtId="0" fontId="14" fillId="0" borderId="1" xfId="0" applyFont="1" applyBorder="1" applyAlignment="1">
      <alignment horizontal="left" vertical="center"/>
    </xf>
    <xf numFmtId="38" fontId="14" fillId="0" borderId="1" xfId="1" applyFont="1" applyBorder="1" applyAlignment="1">
      <alignment horizontal="right" vertical="center"/>
    </xf>
    <xf numFmtId="10" fontId="12" fillId="0" borderId="1" xfId="2" applyNumberFormat="1" applyFont="1" applyBorder="1">
      <alignment vertical="center"/>
    </xf>
    <xf numFmtId="0" fontId="12" fillId="4" borderId="1" xfId="0" applyFont="1" applyFill="1" applyBorder="1" applyAlignment="1">
      <alignment horizontal="center" vertical="center"/>
    </xf>
    <xf numFmtId="0" fontId="14" fillId="4" borderId="1" xfId="0" applyFont="1" applyFill="1" applyBorder="1" applyAlignment="1">
      <alignment horizontal="center" vertical="center"/>
    </xf>
    <xf numFmtId="3" fontId="14" fillId="0" borderId="1" xfId="0" applyNumberFormat="1" applyFont="1" applyBorder="1" applyAlignment="1">
      <alignment horizontal="right" vertical="center"/>
    </xf>
    <xf numFmtId="10" fontId="14" fillId="0" borderId="1" xfId="0" applyNumberFormat="1" applyFont="1" applyBorder="1" applyAlignment="1">
      <alignment horizontal="right" vertical="center"/>
    </xf>
    <xf numFmtId="0" fontId="14" fillId="4" borderId="8" xfId="0" applyFont="1" applyFill="1" applyBorder="1" applyAlignment="1">
      <alignment horizontal="center" vertical="center"/>
    </xf>
    <xf numFmtId="38" fontId="12" fillId="0" borderId="8" xfId="1" applyFont="1" applyBorder="1">
      <alignment vertical="center"/>
    </xf>
    <xf numFmtId="10" fontId="12" fillId="0" borderId="8" xfId="2" applyNumberFormat="1" applyFont="1" applyBorder="1">
      <alignment vertical="center"/>
    </xf>
    <xf numFmtId="0" fontId="14" fillId="4" borderId="9" xfId="0" applyFont="1" applyFill="1" applyBorder="1" applyAlignment="1">
      <alignment horizontal="center" vertical="center" shrinkToFit="1"/>
    </xf>
    <xf numFmtId="0" fontId="14" fillId="4" borderId="12" xfId="0" applyFont="1" applyFill="1" applyBorder="1" applyAlignment="1">
      <alignment horizontal="center" vertical="center" shrinkToFit="1"/>
    </xf>
    <xf numFmtId="0" fontId="14" fillId="4" borderId="8" xfId="0" applyFont="1" applyFill="1" applyBorder="1" applyAlignment="1">
      <alignment horizontal="center" vertical="center" shrinkToFit="1"/>
    </xf>
    <xf numFmtId="38" fontId="14" fillId="0" borderId="8" xfId="1" applyFont="1" applyBorder="1" applyAlignment="1">
      <alignment horizontal="right" vertical="center"/>
    </xf>
    <xf numFmtId="0" fontId="15" fillId="0" borderId="0" xfId="0" applyFont="1">
      <alignment vertical="center"/>
    </xf>
    <xf numFmtId="0" fontId="5" fillId="0" borderId="1" xfId="0" applyFont="1" applyBorder="1" applyAlignment="1">
      <alignment horizontal="center" vertical="center" shrinkToFit="1"/>
    </xf>
    <xf numFmtId="0" fontId="5" fillId="0" borderId="1" xfId="0" applyFont="1" applyBorder="1" applyAlignment="1">
      <alignment horizontal="center" vertical="center"/>
    </xf>
    <xf numFmtId="0" fontId="5" fillId="0" borderId="0" xfId="0" applyFont="1">
      <alignment vertical="center"/>
    </xf>
    <xf numFmtId="38" fontId="5" fillId="0" borderId="1" xfId="1" applyFont="1" applyBorder="1">
      <alignment vertical="center"/>
    </xf>
    <xf numFmtId="38" fontId="5" fillId="0" borderId="0" xfId="0" applyNumberFormat="1" applyFont="1">
      <alignment vertical="center"/>
    </xf>
    <xf numFmtId="40" fontId="5" fillId="0" borderId="1" xfId="1" applyNumberFormat="1" applyFont="1" applyBorder="1">
      <alignment vertical="center"/>
    </xf>
    <xf numFmtId="0" fontId="0" fillId="0" borderId="10" xfId="0" applyBorder="1">
      <alignment vertical="center"/>
    </xf>
    <xf numFmtId="0" fontId="0" fillId="0" borderId="2" xfId="0" applyBorder="1">
      <alignment vertical="center"/>
    </xf>
    <xf numFmtId="0" fontId="12" fillId="4" borderId="1" xfId="0" applyFont="1" applyFill="1" applyBorder="1">
      <alignment vertical="center"/>
    </xf>
    <xf numFmtId="10" fontId="12" fillId="0" borderId="0" xfId="2" applyNumberFormat="1" applyFont="1">
      <alignment vertical="center"/>
    </xf>
    <xf numFmtId="0" fontId="12" fillId="4" borderId="1" xfId="0" applyFont="1" applyFill="1" applyBorder="1" applyAlignment="1">
      <alignment horizontal="center" vertical="center" wrapText="1"/>
    </xf>
    <xf numFmtId="38" fontId="12" fillId="0" borderId="1" xfId="1" applyFont="1" applyBorder="1" applyAlignment="1">
      <alignment vertical="center" wrapText="1"/>
    </xf>
    <xf numFmtId="38" fontId="12" fillId="3" borderId="1" xfId="1" applyFont="1" applyFill="1" applyBorder="1">
      <alignment vertical="center"/>
    </xf>
    <xf numFmtId="177" fontId="12" fillId="0" borderId="1" xfId="0" applyNumberFormat="1" applyFont="1" applyBorder="1">
      <alignment vertical="center"/>
    </xf>
    <xf numFmtId="0" fontId="16" fillId="0" borderId="0" xfId="0" applyFont="1">
      <alignment vertical="center"/>
    </xf>
    <xf numFmtId="0" fontId="8" fillId="0" borderId="0" xfId="0" applyFont="1" applyAlignment="1">
      <alignment horizontal="center" vertical="center"/>
    </xf>
    <xf numFmtId="0" fontId="8" fillId="0" borderId="0" xfId="0" applyFont="1" applyAlignment="1">
      <alignment horizontal="left" vertical="center"/>
    </xf>
    <xf numFmtId="38" fontId="8" fillId="0" borderId="0" xfId="1" applyFont="1">
      <alignment vertical="center"/>
    </xf>
    <xf numFmtId="0" fontId="8" fillId="0" borderId="1" xfId="0" applyFont="1" applyBorder="1" applyAlignment="1">
      <alignment horizontal="center" vertical="center"/>
    </xf>
    <xf numFmtId="38" fontId="8" fillId="0" borderId="1" xfId="1" applyFont="1" applyBorder="1">
      <alignment vertical="center"/>
    </xf>
    <xf numFmtId="9" fontId="8" fillId="0" borderId="0" xfId="0" applyNumberFormat="1" applyFont="1" applyAlignment="1">
      <alignment horizontal="left" vertical="center"/>
    </xf>
    <xf numFmtId="0" fontId="7" fillId="0" borderId="0" xfId="0" pivotButton="1" applyFont="1">
      <alignment vertical="center"/>
    </xf>
    <xf numFmtId="0" fontId="7" fillId="0" borderId="0" xfId="0" applyFont="1">
      <alignment vertical="center"/>
    </xf>
    <xf numFmtId="0" fontId="7" fillId="0" borderId="0" xfId="0" applyFont="1" applyAlignment="1">
      <alignment horizontal="left" vertical="center"/>
    </xf>
    <xf numFmtId="38" fontId="0" fillId="2" borderId="1" xfId="1" applyFont="1" applyFill="1" applyBorder="1" applyAlignment="1">
      <alignment vertical="center" shrinkToFit="1"/>
    </xf>
    <xf numFmtId="0" fontId="0" fillId="2" borderId="1" xfId="0" applyFill="1" applyBorder="1" applyAlignment="1">
      <alignment horizontal="center" vertical="center" shrinkToFit="1"/>
    </xf>
    <xf numFmtId="0" fontId="0" fillId="2" borderId="5" xfId="0" applyFill="1" applyBorder="1" applyAlignment="1">
      <alignment horizontal="center" vertical="center" shrinkToFit="1"/>
    </xf>
    <xf numFmtId="38" fontId="0" fillId="2" borderId="1" xfId="1" applyFont="1" applyFill="1" applyBorder="1">
      <alignment vertical="center"/>
    </xf>
    <xf numFmtId="0" fontId="17" fillId="0" borderId="1" xfId="0" applyFont="1" applyBorder="1" applyAlignment="1">
      <alignment vertical="center" wrapText="1"/>
    </xf>
    <xf numFmtId="38" fontId="18" fillId="0" borderId="1" xfId="1" applyFont="1" applyFill="1" applyBorder="1">
      <alignment vertical="center"/>
    </xf>
    <xf numFmtId="38" fontId="18" fillId="2" borderId="1" xfId="1" applyFont="1" applyFill="1" applyBorder="1">
      <alignment vertical="center"/>
    </xf>
    <xf numFmtId="0" fontId="0" fillId="2" borderId="3" xfId="0" applyFill="1" applyBorder="1" applyAlignment="1">
      <alignment vertical="center" shrinkToFit="1"/>
    </xf>
    <xf numFmtId="0" fontId="13" fillId="4" borderId="8"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0" fillId="0" borderId="1" xfId="0" applyBorder="1" applyAlignment="1">
      <alignment horizontal="center" vertical="center"/>
    </xf>
    <xf numFmtId="0" fontId="8" fillId="0" borderId="1" xfId="0" applyFont="1" applyBorder="1" applyAlignment="1">
      <alignment horizontal="center" vertical="center"/>
    </xf>
    <xf numFmtId="0" fontId="8" fillId="0" borderId="0" xfId="0" applyFont="1" applyAlignment="1">
      <alignment horizontal="center" vertical="center"/>
    </xf>
    <xf numFmtId="0" fontId="0" fillId="0" borderId="0" xfId="0" applyAlignment="1">
      <alignment horizontal="center" vertical="center"/>
    </xf>
    <xf numFmtId="10" fontId="12" fillId="0" borderId="4" xfId="2" applyNumberFormat="1" applyFont="1" applyBorder="1" applyAlignment="1">
      <alignment horizontal="center" vertical="center"/>
    </xf>
    <xf numFmtId="10" fontId="12" fillId="0" borderId="7" xfId="2" applyNumberFormat="1" applyFont="1" applyBorder="1" applyAlignment="1">
      <alignment horizontal="center" vertical="center"/>
    </xf>
    <xf numFmtId="10" fontId="12" fillId="0" borderId="11" xfId="2" applyNumberFormat="1" applyFont="1" applyBorder="1" applyAlignment="1">
      <alignment horizontal="center" vertical="center"/>
    </xf>
    <xf numFmtId="10" fontId="12" fillId="0" borderId="6" xfId="2" applyNumberFormat="1" applyFont="1" applyBorder="1" applyAlignment="1">
      <alignment horizontal="center" vertical="center"/>
    </xf>
    <xf numFmtId="0" fontId="0" fillId="0" borderId="1" xfId="0" applyFill="1" applyBorder="1">
      <alignment vertical="center"/>
    </xf>
    <xf numFmtId="38" fontId="0" fillId="0" borderId="1" xfId="1" applyFont="1" applyFill="1" applyBorder="1">
      <alignment vertical="center"/>
    </xf>
  </cellXfs>
  <cellStyles count="5">
    <cellStyle name="パーセント" xfId="2" builtinId="5"/>
    <cellStyle name="桁区切り" xfId="1" builtinId="6"/>
    <cellStyle name="標準" xfId="0" builtinId="0"/>
    <cellStyle name="標準 2" xfId="4" xr:uid="{F8D8BF04-4CEC-46BD-A5A6-2130D62960E0}"/>
    <cellStyle name="標準 3" xfId="3" xr:uid="{E97C7EFC-A5F3-4E0A-9F82-BBCB00AEC359}"/>
  </cellStyles>
  <dxfs count="115">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numFmt numFmtId="13" formatCode="0%"/>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Ｐゴシック"/>
        <family val="3"/>
        <scheme val="none"/>
      </font>
    </dxf>
    <dxf>
      <font>
        <name val="ＭＳ ゴシック"/>
        <family val="3"/>
        <charset val="128"/>
        <scheme val="none"/>
      </font>
    </dxf>
    <dxf>
      <font>
        <name val="ＭＳ ゴシック"/>
        <family val="3"/>
        <charset val="128"/>
        <scheme val="none"/>
      </font>
    </dxf>
    <dxf>
      <font>
        <name val="ＭＳ ゴシック"/>
        <family val="3"/>
        <charset val="128"/>
        <scheme val="none"/>
      </font>
    </dxf>
    <dxf>
      <font>
        <name val="ＭＳ ゴシック"/>
        <family val="3"/>
        <charset val="128"/>
        <scheme val="none"/>
      </font>
    </dxf>
    <dxf>
      <font>
        <name val="ＭＳ ゴシック"/>
        <family val="3"/>
        <charset val="128"/>
        <scheme val="none"/>
      </font>
    </dxf>
    <dxf>
      <font>
        <name val="ＭＳ ゴシック"/>
        <family val="3"/>
        <charset val="128"/>
        <scheme val="none"/>
      </font>
    </dxf>
    <dxf>
      <font>
        <name val="ＭＳ ゴシック"/>
        <family val="3"/>
        <charset val="128"/>
        <scheme val="none"/>
      </font>
    </dxf>
    <dxf>
      <font>
        <name val="ＭＳ ゴシック"/>
        <family val="3"/>
        <charset val="128"/>
        <scheme val="none"/>
      </font>
    </dxf>
    <dxf>
      <font>
        <name val="ＭＳ ゴシック"/>
        <family val="3"/>
        <charset val="128"/>
        <scheme val="none"/>
      </font>
    </dxf>
    <dxf>
      <font>
        <name val="ＭＳ ゴシック"/>
        <family val="3"/>
        <charset val="128"/>
        <scheme val="none"/>
      </font>
    </dxf>
    <dxf>
      <font>
        <name val="ＭＳ ゴシック"/>
        <family val="3"/>
        <charset val="128"/>
        <scheme val="none"/>
      </font>
    </dxf>
    <dxf>
      <font>
        <name val="ＭＳ ゴシック"/>
        <family val="3"/>
        <charset val="128"/>
        <scheme val="none"/>
      </font>
    </dxf>
  </dxfs>
  <tableStyles count="0" defaultTableStyle="TableStyleMedium2" defaultPivotStyle="PivotStyleLight16"/>
  <colors>
    <mruColors>
      <color rgb="FFFFCCFF"/>
      <color rgb="FFCCFFFF"/>
      <color rgb="FFFABF8F"/>
      <color rgb="FF0066FF"/>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広島県" refreshedDate="45531.495783796294" createdVersion="8" refreshedVersion="8" minRefreshableVersion="3" recordCount="394" xr:uid="{9F57DAE3-C1D6-4482-ACAB-8AF5DD4DAD8D}">
  <cacheSource type="worksheet">
    <worksheetSource ref="A1:I392" sheet="集計データ"/>
  </cacheSource>
  <cacheFields count="273">
    <cacheField name="作成年月日" numFmtId="176">
      <sharedItems containsNonDate="0" containsDate="1" containsString="0" containsBlank="1" minDate="2024-04-01T00:00:00" maxDate="2024-05-30T00:00:00"/>
    </cacheField>
    <cacheField name="工賃番号" numFmtId="0">
      <sharedItems containsSemiMixedTypes="0" containsString="0" containsNumber="1" containsInteger="1" minValue="4" maxValue="533"/>
    </cacheField>
    <cacheField name="法人種別" numFmtId="0">
      <sharedItems containsSemiMixedTypes="0" containsString="0" containsNumber="1" containsInteger="1" minValue="1" maxValue="6" count="6">
        <n v="5"/>
        <n v="2"/>
        <n v="3"/>
        <n v="1"/>
        <n v="4"/>
        <n v="6"/>
      </sharedItems>
    </cacheField>
    <cacheField name="法人名" numFmtId="0">
      <sharedItems/>
    </cacheField>
    <cacheField name="法人代表者名" numFmtId="0">
      <sharedItems/>
    </cacheField>
    <cacheField name="事業所番号" numFmtId="0">
      <sharedItems containsSemiMixedTypes="0" containsString="0" containsNumber="1" containsInteger="1" minValue="3410101004" maxValue="3414600076"/>
    </cacheField>
    <cacheField name="事業所名" numFmtId="0">
      <sharedItems/>
    </cacheField>
    <cacheField name="郵便番号" numFmtId="0">
      <sharedItems containsSemiMixedTypes="0" containsString="0" containsNumber="1" containsInteger="1" minValue="7200001" maxValue="7392732"/>
    </cacheField>
    <cacheField name="市町名" numFmtId="0">
      <sharedItems count="22">
        <s v="尾道市"/>
        <s v="大崎上島町"/>
        <s v="広島市"/>
        <s v="呉市"/>
        <s v="竹原市"/>
        <s v="三原市"/>
        <s v="福山市"/>
        <s v="府中市"/>
        <s v="東広島市"/>
        <s v="廿日市市"/>
        <s v="安芸太田町"/>
        <s v="北広島町"/>
        <s v="庄原市"/>
        <s v="熊野町"/>
        <s v="海田町"/>
        <s v="江田島市"/>
        <s v="安芸高田市"/>
        <s v="三次市"/>
        <s v="世羅町"/>
        <s v="府中町"/>
        <s v="大竹市"/>
        <s v="神石高原町"/>
      </sharedItems>
    </cacheField>
    <cacheField name="事業所住所" numFmtId="0">
      <sharedItems/>
    </cacheField>
    <cacheField name="利用定員" numFmtId="0">
      <sharedItems containsSemiMixedTypes="0" containsString="0" containsNumber="1" containsInteger="1" minValue="5" maxValue="60" count="28">
        <n v="20"/>
        <n v="10"/>
        <n v="18"/>
        <n v="27"/>
        <n v="40"/>
        <n v="30"/>
        <n v="24"/>
        <n v="23"/>
        <n v="34"/>
        <n v="15"/>
        <n v="14"/>
        <n v="35"/>
        <n v="33"/>
        <n v="25"/>
        <n v="45"/>
        <n v="52"/>
        <n v="50"/>
        <n v="16"/>
        <n v="49"/>
        <n v="57"/>
        <n v="60"/>
        <n v="17"/>
        <n v="13"/>
        <n v="12"/>
        <n v="19"/>
        <n v="28"/>
        <n v="5"/>
        <n v="7"/>
      </sharedItems>
      <fieldGroup base="10">
        <rangePr autoStart="0" autoEnd="0" startNum="10" endNum="49" groupInterval="10"/>
        <groupItems count="6">
          <s v="&lt;10"/>
          <s v="10-19"/>
          <s v="20-29"/>
          <s v="30-39"/>
          <s v="40-49"/>
          <s v="&gt;50"/>
        </groupItems>
      </fieldGroup>
    </cacheField>
    <cacheField name="管理者（責任者）" numFmtId="0">
      <sharedItems/>
    </cacheField>
    <cacheField name="担当者" numFmtId="0">
      <sharedItems containsMixedTypes="1" containsNumber="1" containsInteger="1" minValue="33" maxValue="33"/>
    </cacheField>
    <cacheField name="電話番号" numFmtId="0">
      <sharedItems/>
    </cacheField>
    <cacheField name="e-mail" numFmtId="0">
      <sharedItems containsMixedTypes="1" containsNumber="1" containsInteger="1" minValue="0" maxValue="0"/>
    </cacheField>
    <cacheField name="目標工賃の設定" numFmtId="0">
      <sharedItems/>
    </cacheField>
    <cacheField name="令和5年度目標額" numFmtId="38">
      <sharedItems containsString="0" containsBlank="1" containsNumber="1" containsInteger="1" minValue="3600" maxValue="62000"/>
    </cacheField>
    <cacheField name="令和5年度実績額" numFmtId="38">
      <sharedItems containsString="0" containsBlank="1" containsNumber="1" containsInteger="1" minValue="2318" maxValue="109346" count="388">
        <n v="20243"/>
        <n v="22243"/>
        <n v="39626"/>
        <n v="7914"/>
        <n v="9928"/>
        <n v="34584"/>
        <n v="14004"/>
        <n v="17482"/>
        <n v="45237"/>
        <n v="27972"/>
        <n v="40585"/>
        <n v="28385"/>
        <n v="27379"/>
        <n v="37093"/>
        <n v="22042"/>
        <n v="17224"/>
        <n v="20076"/>
        <n v="12612"/>
        <n v="33428"/>
        <n v="21389"/>
        <n v="20351"/>
        <n v="16459"/>
        <n v="7316"/>
        <n v="26212"/>
        <n v="4135"/>
        <n v="35680"/>
        <n v="33273"/>
        <n v="21038"/>
        <n v="5986"/>
        <n v="17036"/>
        <n v="20900"/>
        <n v="32735"/>
        <n v="28484"/>
        <n v="25112"/>
        <n v="16735"/>
        <n v="29587"/>
        <n v="15033"/>
        <n v="4375"/>
        <n v="21613"/>
        <n v="23476"/>
        <n v="58855"/>
        <n v="26322"/>
        <n v="35650"/>
        <n v="15178"/>
        <n v="40151"/>
        <n v="25267"/>
        <n v="23058"/>
        <n v="21601"/>
        <n v="36869"/>
        <n v="18030"/>
        <n v="15657"/>
        <n v="13448"/>
        <n v="27285"/>
        <n v="22184"/>
        <n v="51302"/>
        <n v="17164"/>
        <n v="85079"/>
        <n v="32074"/>
        <n v="16736"/>
        <n v="17152"/>
        <n v="13912"/>
        <n v="22965"/>
        <n v="6692"/>
        <n v="25609"/>
        <n v="11931"/>
        <n v="18450"/>
        <n v="31714"/>
        <n v="50763"/>
        <n v="10589"/>
        <n v="54165"/>
        <n v="25918"/>
        <n v="16610"/>
        <n v="11922"/>
        <n v="26098"/>
        <n v="12507"/>
        <n v="14731"/>
        <n v="22444"/>
        <n v="17365"/>
        <n v="8592"/>
        <n v="35149"/>
        <n v="19927"/>
        <n v="8565"/>
        <n v="28063"/>
        <n v="29513"/>
        <n v="25631"/>
        <n v="15100"/>
        <n v="32006"/>
        <n v="45755"/>
        <n v="20314"/>
        <n v="17519"/>
        <n v="21969"/>
        <n v="22737"/>
        <n v="35580"/>
        <n v="13835"/>
        <n v="16290"/>
        <n v="15614"/>
        <n v="8226"/>
        <n v="19675"/>
        <n v="7698"/>
        <n v="20029"/>
        <n v="21202"/>
        <n v="43728"/>
        <n v="30294"/>
        <n v="10144"/>
        <n v="35315"/>
        <n v="40866"/>
        <n v="14917"/>
        <n v="27257"/>
        <n v="21534"/>
        <n v="19654"/>
        <n v="21257"/>
        <n v="16679"/>
        <n v="6124"/>
        <n v="17427"/>
        <n v="18690"/>
        <n v="28127"/>
        <n v="18246"/>
        <n v="19047"/>
        <n v="13443"/>
        <n v="15342"/>
        <n v="13795"/>
        <n v="40871"/>
        <n v="34773"/>
        <n v="43995"/>
        <n v="27504"/>
        <n v="15061"/>
        <n v="35451"/>
        <n v="22533"/>
        <n v="15732"/>
        <n v="11698"/>
        <n v="47877"/>
        <n v="28948"/>
        <n v="6089"/>
        <n v="22469"/>
        <n v="36590"/>
        <n v="19920"/>
        <n v="37531"/>
        <n v="18073"/>
        <n v="17674"/>
        <n v="25109"/>
        <n v="63490"/>
        <n v="31424"/>
        <n v="12007"/>
        <n v="13643"/>
        <n v="13168"/>
        <n v="7523"/>
        <n v="35596"/>
        <n v="30295"/>
        <n v="47779"/>
        <n v="13959"/>
        <n v="25351"/>
        <n v="29532"/>
        <n v="15136"/>
        <n v="4547"/>
        <n v="18980"/>
        <n v="4718"/>
        <n v="25978"/>
        <n v="43953"/>
        <n v="18499"/>
        <n v="37633"/>
        <n v="31039"/>
        <n v="47311"/>
        <n v="10743"/>
        <n v="16826"/>
        <n v="26332"/>
        <n v="19015"/>
        <n v="15132"/>
        <n v="15955"/>
        <n v="30444"/>
        <n v="11278"/>
        <n v="18328"/>
        <n v="15434"/>
        <n v="16648"/>
        <n v="17694"/>
        <n v="15090"/>
        <n v="33362"/>
        <n v="17974"/>
        <n v="30106"/>
        <n v="8571"/>
        <n v="25868"/>
        <n v="28533"/>
        <n v="37576"/>
        <n v="24270"/>
        <n v="35652"/>
        <n v="7073"/>
        <n v="8714"/>
        <n v="43997"/>
        <n v="14095"/>
        <n v="24155"/>
        <n v="6123"/>
        <n v="16033"/>
        <n v="43431"/>
        <n v="12960"/>
        <n v="11312"/>
        <n v="11411"/>
        <n v="20164"/>
        <n v="16373"/>
        <n v="16858"/>
        <n v="24486"/>
        <n v="10352"/>
        <n v="16932"/>
        <n v="8621"/>
        <n v="31154"/>
        <n v="26533"/>
        <n v="21449"/>
        <n v="15706"/>
        <n v="10100"/>
        <n v="11035"/>
        <n v="23224"/>
        <n v="31381"/>
        <n v="17138"/>
        <n v="11667"/>
        <n v="10516"/>
        <n v="9579"/>
        <n v="25236"/>
        <n v="10301"/>
        <n v="17749"/>
        <n v="36655"/>
        <n v="15740"/>
        <n v="20543"/>
        <n v="11654"/>
        <n v="24205"/>
        <n v="16214"/>
        <n v="10871"/>
        <n v="38201"/>
        <n v="15028"/>
        <n v="24253"/>
        <n v="12695"/>
        <n v="4840"/>
        <n v="14450"/>
        <n v="8600"/>
        <n v="22216"/>
        <n v="34974"/>
        <n v="7879"/>
        <n v="35798"/>
        <n v="39861"/>
        <n v="16410"/>
        <n v="45510"/>
        <n v="10045"/>
        <n v="26810"/>
        <n v="14235"/>
        <n v="5757"/>
        <n v="24618"/>
        <n v="33927"/>
        <n v="5956"/>
        <n v="13504"/>
        <n v="16408"/>
        <n v="31099"/>
        <n v="13196"/>
        <n v="29855"/>
        <n v="25082"/>
        <n v="19535"/>
        <n v="39149"/>
        <n v="13387"/>
        <n v="32769"/>
        <n v="44920"/>
        <n v="37358"/>
        <n v="20310"/>
        <n v="17185"/>
        <n v="61397"/>
        <n v="30238"/>
        <n v="25824"/>
        <n v="109346"/>
        <n v="22904"/>
        <n v="34874"/>
        <n v="32409"/>
        <n v="9041"/>
        <n v="7560"/>
        <n v="51826"/>
        <n v="45026"/>
        <n v="18162"/>
        <n v="12106"/>
        <n v="26872"/>
        <n v="30802"/>
        <n v="24455"/>
        <n v="20105"/>
        <n v="8479"/>
        <n v="36894"/>
        <n v="8895"/>
        <n v="11555"/>
        <n v="29389"/>
        <n v="21525"/>
        <n v="12964"/>
        <n v="31319"/>
        <n v="34767"/>
        <n v="18113"/>
        <n v="19742"/>
        <n v="23657"/>
        <n v="33162"/>
        <n v="43069"/>
        <n v="12975"/>
        <n v="12138"/>
        <n v="45039"/>
        <n v="15589"/>
        <n v="6615"/>
        <n v="13825"/>
        <n v="28615"/>
        <n v="19063"/>
        <n v="20635"/>
        <n v="10391"/>
        <n v="59502"/>
        <n v="16145"/>
        <n v="11114"/>
        <n v="36305"/>
        <n v="39200"/>
        <n v="12288"/>
        <n v="10628"/>
        <n v="40998"/>
        <n v="9044"/>
        <n v="11400"/>
        <n v="17725"/>
        <n v="10189"/>
        <n v="26642"/>
        <n v="5905"/>
        <n v="21842"/>
        <n v="48116"/>
        <n v="26715"/>
        <n v="21069"/>
        <n v="21551"/>
        <n v="11437"/>
        <n v="12533"/>
        <n v="17312"/>
        <n v="15662"/>
        <n v="50527"/>
        <n v="17980"/>
        <n v="17429"/>
        <n v="26581"/>
        <n v="15512"/>
        <n v="15963"/>
        <n v="45563"/>
        <n v="16638"/>
        <n v="23477"/>
        <n v="26667"/>
        <n v="26042"/>
        <n v="26239"/>
        <n v="15203"/>
        <n v="15516"/>
        <n v="10514"/>
        <n v="22372"/>
        <n v="29071"/>
        <n v="13274"/>
        <n v="26835"/>
        <n v="22211"/>
        <n v="34498"/>
        <n v="28447"/>
        <n v="17969"/>
        <n v="37865"/>
        <n v="43067"/>
        <n v="17437"/>
        <n v="17163"/>
        <n v="11491"/>
        <n v="21236"/>
        <n v="23109"/>
        <n v="18034"/>
        <n v="29325"/>
        <n v="7200"/>
        <n v="15782"/>
        <n v="22647"/>
        <n v="26702"/>
        <n v="9800"/>
        <n v="30369"/>
        <n v="24796"/>
        <m/>
        <n v="2318"/>
        <n v="26787"/>
        <n v="29858"/>
        <n v="22056"/>
        <n v="9114"/>
        <n v="14914"/>
        <n v="26910"/>
        <n v="15930"/>
        <n v="18627"/>
        <n v="9884"/>
        <n v="15106"/>
        <n v="43946"/>
        <n v="5450"/>
        <n v="21437"/>
        <n v="21000"/>
        <n v="13698"/>
        <n v="67328"/>
        <n v="20144"/>
        <n v="47268"/>
        <n v="27585"/>
        <n v="21775"/>
        <n v="8500"/>
        <n v="30980"/>
        <n v="14996"/>
        <n v="49258"/>
      </sharedItems>
      <fieldGroup base="17">
        <rangePr autoStart="0" autoEnd="0" startNum="5000" endNum="50000" groupInterval="5000"/>
        <groupItems count="11">
          <s v="&lt;5000 または (空白)"/>
          <s v="5000-9999"/>
          <s v="10000-14999"/>
          <s v="15000-19999"/>
          <s v="20000-24999"/>
          <s v="25000-29999"/>
          <s v="30000-34999"/>
          <s v="35000-39999"/>
          <s v="40000-44999"/>
          <s v="45000-50000"/>
          <s v="&gt;50000"/>
        </groupItems>
      </fieldGroup>
    </cacheField>
    <cacheField name="R5実績-R5目標" numFmtId="38">
      <sharedItems containsString="0" containsBlank="1" containsNumber="1" containsInteger="1" minValue="-11500" maxValue="47346"/>
    </cacheField>
    <cacheField name="令和6年度目標額" numFmtId="38">
      <sharedItems containsString="0" containsBlank="1" containsNumber="1" containsInteger="1" minValue="4632" maxValue="86667"/>
    </cacheField>
    <cacheField name="令和7年度目標額" numFmtId="38">
      <sharedItems containsString="0" containsBlank="1" containsNumber="1" containsInteger="1" minValue="4841" maxValue="86789"/>
    </cacheField>
    <cacheField name="令和8年度目標額" numFmtId="38">
      <sharedItems containsString="0" containsBlank="1" containsNumber="1" containsInteger="1" minValue="5208" maxValue="87657"/>
    </cacheField>
    <cacheField name="Ｒ５歳入" numFmtId="38">
      <sharedItems containsString="0" containsBlank="1" containsNumber="1" containsInteger="1" minValue="8500" maxValue="98427804"/>
    </cacheField>
    <cacheField name="R5年間売上額" numFmtId="38">
      <sharedItems containsString="0" containsBlank="1" containsNumber="1" containsInteger="1" minValue="0" maxValue="98399961"/>
    </cacheField>
    <cacheField name="R5工賃変動積立金繰入" numFmtId="38">
      <sharedItems containsString="0" containsBlank="1" containsNumber="1" containsInteger="1" minValue="0" maxValue="3048633"/>
    </cacheField>
    <cacheField name="R5設備等整備積立金繰入" numFmtId="38">
      <sharedItems containsString="0" containsBlank="1" containsNumber="1" containsInteger="1" minValue="0" maxValue="2900000"/>
    </cacheField>
    <cacheField name="R5その他収入" numFmtId="38">
      <sharedItems containsString="0" containsBlank="1" containsNumber="1" containsInteger="1" minValue="0" maxValue="18148946"/>
    </cacheField>
    <cacheField name="R5歳出" numFmtId="38">
      <sharedItems containsString="0" containsBlank="1" containsNumber="1" containsInteger="1" minValue="8500" maxValue="98427804"/>
    </cacheField>
    <cacheField name="R5年間工賃支払総額" numFmtId="38">
      <sharedItems containsString="0" containsBlank="1" containsNumber="1" containsInteger="1" minValue="8500" maxValue="25776358" count="390">
        <n v="1894705"/>
        <n v="4217327"/>
        <n v="3328560"/>
        <n v="1671520"/>
        <n v="2275425"/>
        <n v="8300145"/>
        <n v="6587285"/>
        <n v="4342475"/>
        <n v="8414168"/>
        <n v="6243386"/>
        <n v="8863701"/>
        <n v="8958425"/>
        <n v="6045265"/>
        <n v="9658950"/>
        <n v="4205663"/>
        <n v="4815770"/>
        <n v="3035490"/>
        <n v="2527402"/>
        <n v="6057132"/>
        <n v="9933237"/>
        <n v="4347059"/>
        <n v="4364800"/>
        <n v="1167640"/>
        <n v="3491402"/>
        <n v="1071800"/>
        <n v="5437576"/>
        <n v="11100000"/>
        <n v="3105275"/>
        <n v="862020"/>
        <n v="4129434"/>
        <n v="9981700"/>
        <n v="5067321"/>
        <n v="9604896"/>
        <n v="6087110"/>
        <n v="2972219"/>
        <n v="6461800"/>
        <n v="1641587"/>
        <n v="609050"/>
        <n v="5316685"/>
        <n v="5267964"/>
        <n v="23871597"/>
        <n v="4674862"/>
        <n v="13860674"/>
        <n v="5281979"/>
        <n v="5444460"/>
        <n v="6367390"/>
        <n v="4067397"/>
        <n v="3991819"/>
        <n v="7300000"/>
        <n v="4933140"/>
        <n v="7271021"/>
        <n v="4034311"/>
        <n v="6319173"/>
        <n v="8358755"/>
        <n v="21239017"/>
        <n v="4098661"/>
        <n v="21542084"/>
        <n v="10815503"/>
        <n v="4056834"/>
        <n v="2202379"/>
        <n v="1702769"/>
        <n v="5759722"/>
        <n v="513910"/>
        <n v="4763320"/>
        <n v="2534200"/>
        <n v="4073740"/>
        <n v="3995960"/>
        <n v="12244071"/>
        <n v="584500"/>
        <n v="18264296"/>
        <n v="6375750"/>
        <n v="1634419"/>
        <n v="1931417"/>
        <n v="11493484"/>
        <n v="1515850"/>
        <n v="1714738"/>
        <n v="2154581"/>
        <n v="8418406"/>
        <n v="556750"/>
        <n v="17925876"/>
        <n v="5978210"/>
        <n v="1562300"/>
        <n v="7172837"/>
        <n v="5277000"/>
        <n v="4183000"/>
        <n v="6867270"/>
        <n v="7873579"/>
        <n v="4172824"/>
        <n v="5387339"/>
        <n v="3763110"/>
        <n v="4244500"/>
        <n v="3874340"/>
        <n v="3671858"/>
        <n v="2291080"/>
        <n v="2091668"/>
        <n v="2754237"/>
        <n v="2477630"/>
        <n v="5737235"/>
        <n v="545000"/>
        <n v="3485070"/>
        <n v="5215720"/>
        <n v="7870980"/>
        <n v="5925471"/>
        <n v="1192950"/>
        <n v="19112383"/>
        <n v="11720306"/>
        <n v="8251826"/>
        <n v="11905810"/>
        <n v="1860516"/>
        <n v="6297289"/>
        <n v="4361860"/>
        <n v="3822816"/>
        <n v="1315360"/>
        <n v="1986702"/>
        <n v="1839090"/>
        <n v="2801448"/>
        <n v="1423196"/>
        <n v="12731111"/>
        <n v="2742390"/>
        <n v="3608321"/>
        <n v="2483108"/>
        <n v="12604508"/>
        <n v="4297950"/>
        <n v="3906718"/>
        <n v="4323667"/>
        <n v="2602530"/>
        <n v="8338082"/>
        <n v="3569178"/>
        <n v="4398593"/>
        <n v="1403710"/>
        <n v="13386496"/>
        <n v="7051750"/>
        <n v="1337250"/>
        <n v="4152284"/>
        <n v="7991254"/>
        <n v="4111390"/>
        <n v="7701384"/>
        <n v="3079628"/>
        <n v="3711495"/>
        <n v="3917000"/>
        <n v="11123399"/>
        <n v="6033404"/>
        <n v="2233259"/>
        <n v="5550052"/>
        <n v="1896204"/>
        <n v="1977001"/>
        <n v="7047972"/>
        <n v="1672270"/>
        <n v="4758741"/>
        <n v="3165850"/>
        <n v="3559349"/>
        <n v="7513000"/>
        <n v="2179635"/>
        <n v="545653"/>
        <n v="3826400"/>
        <n v="826640"/>
        <n v="5019002"/>
        <n v="7647901"/>
        <n v="5394268"/>
        <n v="4154631"/>
        <n v="6331864"/>
        <n v="17997068"/>
        <n v="1508344"/>
        <n v="3614176"/>
        <n v="5498100"/>
        <n v="3605192"/>
        <n v="3341100"/>
        <n v="3331325"/>
        <n v="4639650"/>
        <n v="1217993"/>
        <n v="2815200"/>
        <n v="1352000"/>
        <n v="2597050"/>
        <n v="3460910"/>
        <n v="1973800"/>
        <n v="4003450"/>
        <n v="2394121"/>
        <n v="3793400"/>
        <n v="1573647"/>
        <n v="3073121"/>
        <n v="3526710"/>
        <n v="6628403"/>
        <n v="5213300"/>
        <n v="10096560"/>
        <n v="1748400"/>
        <n v="1296700"/>
        <n v="2217436"/>
        <n v="1691430"/>
        <n v="3188500"/>
        <n v="293900"/>
        <n v="2097060"/>
        <n v="8390923"/>
        <n v="8615724"/>
        <n v="1561020"/>
        <n v="1807460"/>
        <n v="1088880"/>
        <n v="3634750"/>
        <n v="2447742"/>
        <n v="4613190"/>
        <n v="1192550"/>
        <n v="2885209"/>
        <n v="1500000"/>
        <n v="3925436"/>
        <n v="4361945"/>
        <n v="3346000"/>
        <n v="2864755"/>
        <n v="1139290"/>
        <n v="2185000"/>
        <n v="2981950"/>
        <n v="8360018"/>
        <n v="1336789"/>
        <n v="14000"/>
        <n v="1299745"/>
        <n v="1632292"/>
        <n v="4633348"/>
        <n v="2237433"/>
        <n v="1810350"/>
        <n v="8269479"/>
        <n v="2738804"/>
        <n v="3352601"/>
        <n v="3104700"/>
        <n v="3369272"/>
        <n v="2179208"/>
        <n v="1904644"/>
        <n v="3483926"/>
        <n v="5734540"/>
        <n v="4103610"/>
        <n v="1051152"/>
        <n v="272980"/>
        <n v="3138500"/>
        <n v="2414791"/>
        <n v="6504877"/>
        <n v="8183900"/>
        <n v="1682980"/>
        <n v="5412604"/>
        <n v="3778790"/>
        <n v="2993225"/>
        <n v="14635900"/>
        <n v="1350094"/>
        <n v="7270907"/>
        <n v="1622810"/>
        <n v="386874"/>
        <n v="3899445"/>
        <n v="1832050"/>
        <n v="707532"/>
        <n v="842680"/>
        <n v="3032110"/>
        <n v="5672377"/>
        <n v="791750"/>
        <n v="3045225"/>
        <n v="3070061"/>
        <n v="3164600"/>
        <n v="6013230"/>
        <n v="1606464"/>
        <n v="8651040"/>
        <n v="15901553"/>
        <n v="5827890"/>
        <n v="1218571"/>
        <n v="1835384"/>
        <n v="11788310"/>
        <n v="1415155"/>
        <n v="4369400"/>
        <n v="12203025"/>
        <n v="4177748"/>
        <n v="4980000"/>
        <n v="12445016"/>
        <n v="1388700"/>
        <n v="1043250"/>
        <n v="5535000"/>
        <n v="10482000"/>
        <n v="1896111"/>
        <n v="3399307"/>
        <n v="6771811"/>
        <n v="2476465"/>
        <n v="1702081"/>
        <n v="4414950"/>
        <n v="610480"/>
        <n v="7128000"/>
        <n v="1633182"/>
        <n v="1289590"/>
        <n v="7617661"/>
        <n v="4210341"/>
        <n v="1166787"/>
        <n v="3758250"/>
        <n v="750970"/>
        <n v="1977907"/>
        <n v="3008733"/>
        <n v="11355152"/>
        <n v="7123125"/>
        <n v="24859284"/>
        <n v="1946300"/>
        <n v="2621810"/>
        <n v="9404200"/>
        <n v="2226040"/>
        <n v="1643190"/>
        <n v="2870141"/>
        <n v="4772940"/>
        <n v="3362630"/>
        <n v="5373289"/>
        <n v="698300"/>
        <n v="25776358"/>
        <n v="1026800"/>
        <n v="1253700"/>
        <n v="7362601"/>
        <n v="12136303"/>
        <n v="1533588"/>
        <n v="1887525"/>
        <n v="9593550"/>
        <n v="368980"/>
        <n v="1682697"/>
        <n v="701900"/>
        <n v="1821800"/>
        <n v="4827500"/>
        <n v="850300"/>
        <n v="3774309"/>
        <n v="17552616"/>
        <n v="7661956"/>
        <n v="4702656"/>
        <n v="6310000"/>
        <n v="782314"/>
        <n v="2827491"/>
        <n v="4466400"/>
        <n v="808160"/>
        <n v="18250292"/>
        <n v="5652800"/>
        <n v="2028692"/>
        <n v="10589700"/>
        <n v="1973160"/>
        <n v="632145"/>
        <n v="16676145"/>
        <n v="858500"/>
        <n v="3521550"/>
        <n v="5760000"/>
        <n v="6250000"/>
        <n v="1385444"/>
        <n v="510813"/>
        <n v="2085400"/>
        <n v="457852"/>
        <n v="416350"/>
        <n v="2630991"/>
        <n v="7046841"/>
        <n v="653100"/>
        <n v="3349000"/>
        <n v="852887"/>
        <n v="4760720"/>
        <n v="2560218"/>
        <n v="2350403"/>
        <n v="2362803"/>
        <n v="10594480"/>
        <n v="2385446"/>
        <n v="267748"/>
        <n v="2661220"/>
        <n v="2497297"/>
        <n v="2107500"/>
        <n v="1514862"/>
        <n v="4398734"/>
        <n v="380147"/>
        <n v="1079474"/>
        <n v="570700"/>
        <n v="5030708"/>
        <n v="199925"/>
        <n v="3425600"/>
        <n v="297548"/>
        <m/>
        <n v="126512"/>
        <n v="56100"/>
        <n v="342875"/>
        <n v="1337660"/>
        <n v="1407150"/>
        <n v="501296"/>
        <n v="751650"/>
        <n v="2927860"/>
        <n v="2207955"/>
        <n v="2104878"/>
        <n v="177913"/>
        <n v="332330"/>
        <n v="369145"/>
        <n v="148250"/>
        <n v="25724"/>
        <n v="147001"/>
        <n v="583542"/>
        <n v="228915"/>
        <n v="1905580"/>
        <n v="467950"/>
        <n v="2209529"/>
        <n v="87100"/>
        <n v="8500"/>
        <n v="929400"/>
        <n v="1169704"/>
        <n v="2482605"/>
      </sharedItems>
    </cacheField>
    <cacheField name="R5運営経費" numFmtId="38">
      <sharedItems containsString="0" containsBlank="1" containsNumber="1" containsInteger="1" minValue="0" maxValue="89886536"/>
    </cacheField>
    <cacheField name="R5工賃変動積立金" numFmtId="38">
      <sharedItems containsString="0" containsBlank="1" containsNumber="1" containsInteger="1" minValue="0" maxValue="4914538"/>
    </cacheField>
    <cacheField name="R5設備等整備積立金" numFmtId="38">
      <sharedItems containsString="0" containsBlank="1" containsNumber="1" containsInteger="1" minValue="0" maxValue="4000000"/>
    </cacheField>
    <cacheField name="R5その他支出" numFmtId="38">
      <sharedItems containsString="0" containsBlank="1" containsNumber="1" containsInteger="1" minValue="0" maxValue="39366502"/>
    </cacheField>
    <cacheField name="R5支払対象者数" numFmtId="38">
      <sharedItems containsString="0" containsBlank="1" containsNumber="1" containsInteger="1" minValue="1" maxValue="789"/>
    </cacheField>
    <cacheField name="R5年間延べ利用者数" numFmtId="38">
      <sharedItems containsString="0" containsBlank="1" containsNumber="1" containsInteger="1" minValue="6" maxValue="13973"/>
    </cacheField>
    <cacheField name="R5延労働時間" numFmtId="38">
      <sharedItems containsString="0" containsBlank="1" containsNumber="1" minValue="0" maxValue="88977" count="384">
        <n v="7316"/>
        <n v="20313"/>
        <n v="11106"/>
        <n v="21100"/>
        <n v="13183"/>
        <n v="32445"/>
        <n v="29940"/>
        <n v="13948"/>
        <n v="14852"/>
        <n v="18314"/>
        <n v="30553"/>
        <n v="39028"/>
        <n v="29808"/>
        <n v="26490"/>
        <n v="14201"/>
        <n v="25100"/>
        <n v="22794"/>
        <n v="21635"/>
        <n v="10747"/>
        <n v="29615"/>
        <n v="21480"/>
        <n v="21180"/>
        <n v="15237"/>
        <n v="15031"/>
        <n v="22480"/>
        <n v="12641"/>
        <n v="29052"/>
        <n v="14087"/>
        <n v="10080"/>
        <n v="21897"/>
        <n v="57593"/>
        <n v="10690"/>
        <n v="36555"/>
        <n v="35500"/>
        <n v="10809"/>
        <n v="24310"/>
        <n v="6864"/>
        <n v="14120"/>
        <n v="23457"/>
        <n v="13802.95"/>
        <n v="52478"/>
        <n v="17453"/>
        <n v="0"/>
        <n v="21512"/>
        <n v="13237"/>
        <n v="23718"/>
        <n v="13650"/>
        <n v="20670"/>
        <n v="19800"/>
        <n v="27171"/>
        <n v="42254"/>
        <n v="24669"/>
        <n v="17188"/>
        <n v="50700"/>
        <n v="46889"/>
        <n v="20206"/>
        <n v="38814"/>
        <n v="45504"/>
        <n v="21324"/>
        <n v="12026"/>
        <n v="10629"/>
        <n v="20143"/>
        <n v="5040"/>
        <n v="24150"/>
        <n v="11722"/>
        <n v="7043"/>
        <n v="13588"/>
        <n v="26013"/>
        <n v="3299"/>
        <n v="36101"/>
        <n v="28045"/>
        <n v="6587"/>
        <n v="11452"/>
        <n v="23192"/>
        <n v="9928"/>
        <n v="954"/>
        <n v="7994"/>
        <n v="35324"/>
        <n v="4732"/>
        <n v="83790"/>
        <n v="22192"/>
        <n v="9944"/>
        <n v="13000"/>
        <n v="13212"/>
        <n v="49655"/>
        <n v="16699"/>
        <n v="10469"/>
        <n v="18413"/>
        <n v="21690"/>
        <n v="17842"/>
        <n v="18100"/>
        <n v="7533"/>
        <n v="12967"/>
        <n v="13380"/>
        <n v="12877"/>
        <n v="32975"/>
        <n v="34500"/>
        <n v="6000"/>
        <n v="15458"/>
        <n v="28144"/>
        <n v="21640"/>
        <n v="25140"/>
        <n v="9157"/>
        <n v="88977"/>
        <n v="41549"/>
        <n v="67505"/>
        <n v="45510"/>
        <n v="7366"/>
        <n v="25660"/>
        <n v="14797"/>
        <n v="10018"/>
        <n v="24550"/>
        <n v="10647"/>
        <n v="6066"/>
        <n v="70829"/>
        <n v="12229"/>
        <n v="11946"/>
        <n v="20558"/>
        <n v="29241"/>
        <n v="9538"/>
        <n v="7176"/>
        <n v="17984"/>
        <n v="9613"/>
        <n v="24992"/>
        <n v="20689"/>
        <n v="33954"/>
        <n v="8878"/>
        <n v="37977"/>
        <n v="20029"/>
        <n v="15785"/>
        <n v="30380"/>
        <n v="17347.5"/>
        <n v="22810"/>
        <n v="12395"/>
        <n v="8246"/>
        <n v="26916"/>
        <n v="12292"/>
        <n v="14614"/>
        <n v="31241"/>
        <n v="12114"/>
        <n v="26560"/>
        <n v="17950"/>
        <n v="3916"/>
        <n v="9852"/>
        <n v="20873"/>
        <n v="14643"/>
        <n v="19432"/>
        <n v="11399"/>
        <n v="10564"/>
        <n v="20492"/>
        <n v="17210"/>
        <n v="18944"/>
        <n v="18917"/>
        <n v="27693"/>
        <n v="8556"/>
        <n v="19519"/>
        <n v="54465"/>
        <n v="13205"/>
        <n v="24075"/>
        <n v="16208"/>
        <n v="21505"/>
        <n v="17164"/>
        <n v="21798"/>
        <n v="10881"/>
        <n v="5850"/>
        <n v="10798"/>
        <n v="11163"/>
        <n v="16253"/>
        <n v="17746"/>
        <n v="8171"/>
        <n v="11816"/>
        <n v="8395"/>
        <n v="12647"/>
        <n v="16650"/>
        <n v="7099"/>
        <n v="11422"/>
        <n v="14901"/>
        <n v="19392"/>
        <n v="28602"/>
        <n v="22766"/>
        <n v="10872"/>
        <n v="4894"/>
        <n v="11300"/>
        <n v="11296"/>
        <n v="3048"/>
        <n v="10268"/>
        <n v="19598"/>
        <n v="49548"/>
        <n v="11084"/>
        <n v="10529"/>
        <n v="7248"/>
        <n v="22068"/>
        <n v="11446"/>
        <n v="15837"/>
        <n v="8912"/>
        <n v="13680"/>
        <n v="16170"/>
        <n v="8004"/>
        <n v="7705"/>
        <n v="15545"/>
        <n v="12379"/>
        <n v="7150"/>
        <n v="24105"/>
        <n v="11098"/>
        <n v="19543"/>
        <n v="7135"/>
        <n v="10"/>
        <n v="7950"/>
        <n v="12434"/>
        <n v="21152"/>
        <n v="15506"/>
        <n v="11400"/>
        <n v="16890"/>
        <n v="10743"/>
        <n v="15976"/>
        <n v="16929"/>
        <n v="10218"/>
        <n v="11131"/>
        <n v="4832"/>
        <n v="7619"/>
        <n v="28092"/>
        <n v="7815"/>
        <n v="7092"/>
        <n v="5094"/>
        <n v="11251"/>
        <n v="20680"/>
        <n v="27161"/>
        <n v="10883"/>
        <n v="23965"/>
        <n v="10356"/>
        <n v="4464"/>
        <n v="19955"/>
        <n v="16070"/>
        <n v="10780"/>
        <n v="28909"/>
        <n v="9091"/>
        <n v="2692"/>
        <n v="8649"/>
        <n v="5272"/>
        <n v="8502"/>
        <n v="4906"/>
        <n v="13662"/>
        <n v="16518"/>
        <n v="5312"/>
        <n v="11461"/>
        <n v="8136"/>
        <n v="13545"/>
        <n v="17760"/>
        <n v="9885"/>
        <n v="14760"/>
        <n v="18489"/>
        <n v="15721"/>
        <n v="4350"/>
        <n v="7068"/>
        <n v="17801"/>
        <n v="3661"/>
        <n v="19052"/>
        <n v="10259"/>
        <n v="15973"/>
        <n v="8532"/>
        <n v="34536"/>
        <n v="6160"/>
        <n v="8789"/>
        <n v="9280"/>
        <n v="15248"/>
        <n v="6420"/>
        <n v="20548"/>
        <n v="22929"/>
        <n v="7129"/>
        <n v="6192"/>
        <n v="8064"/>
        <n v="7735"/>
        <n v="23640"/>
        <n v="15640"/>
        <n v="12650"/>
        <n v="34968"/>
        <n v="16200"/>
        <n v="6627"/>
        <n v="16105"/>
        <n v="2296"/>
        <n v="8541"/>
        <n v="9244"/>
        <n v="21520"/>
        <n v="17817"/>
        <n v="49312"/>
        <n v="5227"/>
        <n v="19702"/>
        <n v="10680"/>
        <n v="10618"/>
        <n v="16156"/>
        <n v="15980"/>
        <n v="11194"/>
        <n v="11176"/>
        <n v="13143"/>
        <n v="2682"/>
        <n v="28375"/>
        <n v="5953"/>
        <n v="12319"/>
        <n v="23815"/>
        <n v="19119"/>
        <n v="6311"/>
        <n v="10368"/>
        <n v="17457"/>
        <n v="2239"/>
        <n v="12144"/>
        <n v="3509"/>
        <n v="14445"/>
        <n v="9992"/>
        <n v="10746"/>
        <n v="14798"/>
        <n v="24111"/>
        <n v="22112"/>
        <n v="18234"/>
        <n v="24844"/>
        <n v="6028"/>
        <n v="20044"/>
        <n v="18900"/>
        <n v="3402"/>
        <n v="24339"/>
        <n v="6740"/>
        <n v="17838"/>
        <n v="10740"/>
        <n v="3209"/>
        <n v="24561"/>
        <n v="4004"/>
        <n v="13677"/>
        <n v="17280"/>
        <n v="14400"/>
        <n v="2467"/>
        <n v="2221"/>
        <n v="5213"/>
        <n v="1342"/>
        <n v="3144"/>
        <n v="9970"/>
        <n v="15444"/>
        <n v="4396"/>
        <n v="8297"/>
        <n v="1012"/>
        <n v="11835"/>
        <n v="9057"/>
        <n v="10831"/>
        <n v="6052"/>
        <n v="20487"/>
        <n v="11236"/>
        <n v="1071"/>
        <n v="16301"/>
        <n v="5435"/>
        <n v="4878"/>
        <n v="7169"/>
        <n v="8439"/>
        <n v="3728"/>
        <n v="6384"/>
        <n v="2216"/>
        <n v="25428"/>
        <n v="699"/>
        <n v="8816"/>
        <n v="802"/>
        <m/>
        <n v="584"/>
        <n v="880"/>
        <n v="947"/>
        <n v="3876"/>
        <n v="4690"/>
        <n v="4213"/>
        <n v="3772"/>
        <n v="8181"/>
        <n v="11156"/>
        <n v="9870"/>
        <n v="1145"/>
        <n v="1322"/>
        <n v="546"/>
        <n v="870"/>
        <n v="60"/>
        <n v="588"/>
        <n v="3259"/>
        <n v="481"/>
        <n v="8552"/>
        <n v="1058"/>
        <n v="4019"/>
        <n v="368"/>
        <n v="30"/>
        <n v="2308"/>
        <n v="7628"/>
        <n v="4500"/>
      </sharedItems>
    </cacheField>
    <cacheField name="R5開所日数" numFmtId="38">
      <sharedItems containsString="0" containsBlank="1" containsNumber="1" containsInteger="1" minValue="6" maxValue="365"/>
    </cacheField>
    <cacheField name="R5開所月数" numFmtId="38">
      <sharedItems containsString="0" containsBlank="1" containsNumber="1" containsInteger="1" minValue="1" maxValue="12"/>
    </cacheField>
    <cacheField name="R5年間工賃支払総額2" numFmtId="38">
      <sharedItems containsString="0" containsBlank="1" containsNumber="1" containsInteger="1" minValue="8500" maxValue="25776358"/>
    </cacheField>
    <cacheField name="R5平均工賃月額（旧）" numFmtId="38">
      <sharedItems containsString="0" containsBlank="1" containsNumber="1" containsInteger="1" minValue="1700" maxValue="93153" count="387">
        <n v="16476"/>
        <n v="16539"/>
        <n v="30820"/>
        <n v="6429"/>
        <n v="6268"/>
        <n v="22016"/>
        <n v="8771"/>
        <n v="13320"/>
        <n v="25575"/>
        <n v="25277"/>
        <n v="31432"/>
        <n v="25743"/>
        <n v="24085"/>
        <n v="27836"/>
        <n v="10410"/>
        <n v="14290"/>
        <n v="15567"/>
        <n v="10709"/>
        <n v="18580"/>
        <n v="16178"/>
        <n v="14347"/>
        <n v="10724"/>
        <n v="6634"/>
        <n v="21160"/>
        <n v="3883"/>
        <n v="32756"/>
        <n v="30081"/>
        <n v="15222"/>
        <n v="5986"/>
        <n v="14388"/>
        <n v="19122"/>
        <n v="22032"/>
        <n v="24565"/>
        <n v="18116"/>
        <n v="12033"/>
        <n v="22054"/>
        <n v="11642"/>
        <n v="3691"/>
        <n v="15322"/>
        <n v="18549"/>
        <n v="49220"/>
        <n v="20594"/>
        <n v="33002"/>
        <n v="8803"/>
        <n v="25441"/>
        <n v="16285"/>
        <n v="18918"/>
        <n v="16986"/>
        <n v="37629"/>
        <n v="17129"/>
        <n v="14285"/>
        <n v="11936"/>
        <n v="18003"/>
        <n v="20288"/>
        <n v="43081"/>
        <n v="14850"/>
        <n v="55664"/>
        <n v="27381"/>
        <n v="13846"/>
        <n v="13109"/>
        <n v="10320"/>
        <n v="19263"/>
        <n v="6046"/>
        <n v="18607"/>
        <n v="7099"/>
        <n v="11639"/>
        <n v="43729"/>
        <n v="7399"/>
        <n v="42574"/>
        <n v="20567"/>
        <n v="12869"/>
        <n v="10273"/>
        <n v="14567"/>
        <n v="9187"/>
        <n v="6471"/>
        <n v="12825"/>
        <n v="14565"/>
        <n v="6256"/>
        <n v="31014"/>
        <n v="17792"/>
        <n v="5600"/>
        <n v="9243"/>
        <n v="20613"/>
        <n v="20208"/>
        <n v="13439"/>
        <n v="29824"/>
        <n v="39366"/>
        <n v="16576"/>
        <n v="13937"/>
        <n v="18454"/>
        <n v="20074"/>
        <n v="14177"/>
        <n v="12520"/>
        <n v="9134"/>
        <n v="6537"/>
        <n v="16116"/>
        <n v="2711"/>
        <n v="18838"/>
        <n v="15074"/>
        <n v="25472"/>
        <n v="22445"/>
        <n v="8006"/>
        <n v="32284"/>
        <n v="33679"/>
        <n v="13418"/>
        <n v="25939"/>
        <n v="20445"/>
        <n v="17992"/>
        <n v="11071"/>
        <n v="10531"/>
        <n v="5240"/>
        <n v="15051"/>
        <n v="17029"/>
        <n v="20154"/>
        <n v="12376"/>
        <n v="16427"/>
        <n v="10427"/>
        <n v="12841"/>
        <n v="12669"/>
        <n v="29245"/>
        <n v="21928"/>
        <n v="28310"/>
        <n v="23498"/>
        <n v="10010"/>
        <n v="26470"/>
        <n v="14509"/>
        <n v="13746"/>
        <n v="6239"/>
        <n v="42096"/>
        <n v="24656"/>
        <n v="4742"/>
        <n v="21294"/>
        <n v="32093"/>
        <n v="14080"/>
        <n v="25844"/>
        <n v="14127"/>
        <n v="16794"/>
        <n v="25109"/>
        <n v="40012"/>
        <n v="23295"/>
        <n v="10244"/>
        <n v="10297"/>
        <n v="11778"/>
        <n v="6503"/>
        <n v="20429"/>
        <n v="23553"/>
        <n v="28667"/>
        <n v="10879"/>
        <n v="25066"/>
        <n v="22562"/>
        <n v="9275"/>
        <n v="4547"/>
        <n v="14439"/>
        <n v="4305"/>
        <n v="19378"/>
        <n v="20126"/>
        <n v="15636"/>
        <n v="19879"/>
        <n v="26830"/>
        <n v="38210"/>
        <n v="7580"/>
        <n v="13847"/>
        <n v="21310"/>
        <n v="16095"/>
        <n v="11326"/>
        <n v="15352"/>
        <n v="25079"/>
        <n v="8342"/>
        <n v="10054"/>
        <n v="10165"/>
        <n v="15459"/>
        <n v="9917"/>
        <n v="10905"/>
        <n v="30329"/>
        <n v="9615"/>
        <n v="26714"/>
        <n v="7714"/>
        <n v="20086"/>
        <n v="17902"/>
        <n v="31715"/>
        <n v="22766"/>
        <n v="32465"/>
        <n v="5550"/>
        <n v="5712"/>
        <n v="32609"/>
        <n v="11506"/>
        <n v="18014"/>
        <n v="5443"/>
        <n v="9489"/>
        <n v="31309"/>
        <n v="11884"/>
        <n v="9129"/>
        <n v="6979"/>
        <n v="15555"/>
        <n v="13512"/>
        <n v="14745"/>
        <n v="18020"/>
        <n v="6625"/>
        <n v="14646"/>
        <n v="7853"/>
        <n v="16356"/>
        <n v="15041"/>
        <n v="17071"/>
        <n v="11645"/>
        <n v="6510"/>
        <n v="8740"/>
        <n v="15778"/>
        <n v="23818"/>
        <n v="10526"/>
        <n v="2000"/>
        <n v="5676"/>
        <n v="8502"/>
        <n v="23883"/>
        <n v="6393"/>
        <n v="9839"/>
        <n v="33891"/>
        <n v="7737"/>
        <n v="12417"/>
        <n v="8648"/>
        <n v="16846"/>
        <n v="11350"/>
        <n v="4535"/>
        <n v="25430"/>
        <n v="12022"/>
        <n v="18320"/>
        <n v="7729"/>
        <n v="3455"/>
        <n v="9425"/>
        <n v="4888"/>
        <n v="14919"/>
        <n v="26147"/>
        <n v="5100"/>
        <n v="24715"/>
        <n v="38957"/>
        <n v="7318"/>
        <n v="42423"/>
        <n v="6309"/>
        <n v="20367"/>
        <n v="12678"/>
        <n v="2763"/>
        <n v="20742"/>
        <n v="32141"/>
        <n v="4020"/>
        <n v="11388"/>
        <n v="10752"/>
        <n v="19360"/>
        <n v="6653"/>
        <n v="17302"/>
        <n v="15825"/>
        <n v="9707"/>
        <n v="33407"/>
        <n v="7578"/>
        <n v="23637"/>
        <n v="25941"/>
        <n v="31673"/>
        <n v="12964"/>
        <n v="10311"/>
        <n v="45515"/>
        <n v="8790"/>
        <n v="24547"/>
        <n v="93153"/>
        <n v="17052"/>
        <n v="21013"/>
        <n v="17213"/>
        <n v="8266"/>
        <n v="86938"/>
        <n v="45000"/>
        <n v="41431"/>
        <n v="11704"/>
        <n v="9825"/>
        <n v="23271"/>
        <n v="24519"/>
        <n v="14548"/>
        <n v="17520"/>
        <n v="6494"/>
        <n v="36183"/>
        <n v="6230"/>
        <n v="26268"/>
        <n v="16383"/>
        <n v="11552"/>
        <n v="14182"/>
        <n v="19256"/>
        <n v="13099"/>
        <n v="13254"/>
        <n v="20759"/>
        <n v="20828"/>
        <n v="36344"/>
        <n v="12164"/>
        <n v="10745"/>
        <n v="41612"/>
        <n v="10550"/>
        <n v="5151"/>
        <n v="9966"/>
        <n v="20054"/>
        <n v="10989"/>
        <n v="13742"/>
        <n v="6650"/>
        <n v="39963"/>
        <n v="8852"/>
        <n v="9019"/>
        <n v="20740"/>
        <n v="27645"/>
        <n v="4661"/>
        <n v="9831"/>
        <n v="27024"/>
        <n v="4731"/>
        <n v="6573"/>
        <n v="12102"/>
        <n v="7990"/>
        <n v="13226"/>
        <n v="4698"/>
        <n v="17393"/>
        <n v="33755"/>
        <n v="21829"/>
        <n v="16216"/>
        <n v="19843"/>
        <n v="9097"/>
        <n v="10792"/>
        <n v="12617"/>
        <n v="11545"/>
        <n v="23702"/>
        <n v="17130"/>
        <n v="13435"/>
        <n v="25094"/>
        <n v="11148"/>
        <n v="8543"/>
        <n v="29205"/>
        <n v="12442"/>
        <n v="21214"/>
        <n v="24000"/>
        <n v="26042"/>
        <n v="12047"/>
        <n v="10425"/>
        <n v="11272"/>
        <n v="9742"/>
        <n v="9252"/>
        <n v="16547"/>
        <n v="15979"/>
        <n v="8482"/>
        <n v="13782"/>
        <n v="14963"/>
        <n v="26158"/>
        <n v="26950"/>
        <n v="14599"/>
        <n v="29909"/>
        <n v="28711"/>
        <n v="11636"/>
        <n v="16734"/>
        <n v="8089"/>
        <n v="14189"/>
        <n v="13090"/>
        <n v="13898"/>
        <n v="21884"/>
        <n v="4002"/>
        <n v="7496"/>
        <n v="15424"/>
        <n v="24782"/>
        <n v="4876"/>
        <n v="24823"/>
        <n v="24796"/>
        <m/>
        <n v="5501"/>
        <n v="1700"/>
        <n v="15585"/>
        <n v="15737"/>
        <n v="13151"/>
        <n v="4043"/>
        <n v="10893"/>
        <n v="17022"/>
        <n v="13382"/>
        <n v="15477"/>
        <n v="8896"/>
        <n v="9495"/>
        <n v="30762"/>
        <n v="7060"/>
        <n v="12862"/>
        <n v="13364"/>
        <n v="5558"/>
        <n v="32702"/>
        <n v="22158"/>
        <n v="35996"/>
        <n v="22546"/>
        <n v="21775"/>
        <n v="8500"/>
        <n v="17873"/>
        <n v="7311"/>
        <n v="31425"/>
      </sharedItems>
      <fieldGroup base="39">
        <rangePr autoStart="0" autoEnd="0" startNum="5000" endNum="49999" groupInterval="5000"/>
        <groupItems count="11">
          <s v="&lt;5000 または (空白)"/>
          <s v="5000-9999"/>
          <s v="10000-14999"/>
          <s v="15000-19999"/>
          <s v="20000-24999"/>
          <s v="25000-29999"/>
          <s v="30000-34999"/>
          <s v="35000-39999"/>
          <s v="40000-44999"/>
          <s v="45000-49999"/>
          <s v="&gt;50000"/>
        </groupItems>
      </fieldGroup>
    </cacheField>
    <cacheField name="R5平均工賃月額（新）" numFmtId="38">
      <sharedItems containsString="0" containsBlank="1" containsNumber="1" containsInteger="1" minValue="2318" maxValue="109346" count="388">
        <n v="20243"/>
        <n v="22243"/>
        <n v="39626"/>
        <n v="7914"/>
        <n v="9928"/>
        <n v="34584"/>
        <n v="14004"/>
        <n v="17482"/>
        <n v="45237"/>
        <n v="27972"/>
        <n v="40585"/>
        <n v="28385"/>
        <n v="27379"/>
        <n v="37093"/>
        <n v="22042"/>
        <n v="17224"/>
        <n v="20076"/>
        <n v="12612"/>
        <n v="33428"/>
        <n v="21389"/>
        <n v="20351"/>
        <n v="16459"/>
        <n v="7316"/>
        <n v="26212"/>
        <n v="4135"/>
        <n v="35680"/>
        <n v="33273"/>
        <n v="21038"/>
        <n v="5986"/>
        <n v="17036"/>
        <n v="20900"/>
        <n v="32735"/>
        <n v="28484"/>
        <n v="25112"/>
        <n v="16735"/>
        <n v="29587"/>
        <n v="15033"/>
        <n v="4375"/>
        <n v="21613"/>
        <n v="23476"/>
        <n v="58855"/>
        <n v="26322"/>
        <n v="35650"/>
        <n v="15178"/>
        <n v="40151"/>
        <n v="25267"/>
        <n v="23058"/>
        <n v="21601"/>
        <n v="36869"/>
        <n v="18030"/>
        <n v="15657"/>
        <n v="13448"/>
        <n v="27285"/>
        <n v="22184"/>
        <n v="51302"/>
        <n v="17164"/>
        <n v="85079"/>
        <n v="32074"/>
        <n v="16736"/>
        <n v="17152"/>
        <n v="13912"/>
        <n v="22965"/>
        <n v="6692"/>
        <n v="25609"/>
        <n v="11931"/>
        <n v="18450"/>
        <n v="31714"/>
        <n v="50763"/>
        <n v="10589"/>
        <n v="54165"/>
        <n v="25918"/>
        <n v="16610"/>
        <n v="11922"/>
        <n v="26098"/>
        <n v="12507"/>
        <n v="14731"/>
        <n v="22444"/>
        <n v="17365"/>
        <n v="8592"/>
        <n v="35149"/>
        <n v="19927"/>
        <n v="8565"/>
        <n v="28063"/>
        <n v="29513"/>
        <n v="25631"/>
        <n v="15100"/>
        <n v="32006"/>
        <n v="45755"/>
        <n v="20314"/>
        <n v="17519"/>
        <n v="21969"/>
        <n v="22737"/>
        <n v="35580"/>
        <n v="13835"/>
        <n v="16290"/>
        <n v="15614"/>
        <n v="8226"/>
        <n v="19675"/>
        <n v="7698"/>
        <n v="20029"/>
        <n v="21202"/>
        <n v="43728"/>
        <n v="30294"/>
        <n v="10144"/>
        <n v="35315"/>
        <n v="40866"/>
        <n v="14917"/>
        <n v="27257"/>
        <n v="21534"/>
        <n v="19654"/>
        <n v="21257"/>
        <n v="16679"/>
        <n v="6124"/>
        <n v="17427"/>
        <n v="18690"/>
        <n v="28127"/>
        <n v="18246"/>
        <n v="19047"/>
        <n v="13443"/>
        <n v="15342"/>
        <n v="13795"/>
        <n v="40871"/>
        <n v="34773"/>
        <n v="43995"/>
        <n v="27504"/>
        <n v="15061"/>
        <n v="35451"/>
        <n v="22533"/>
        <n v="15732"/>
        <n v="11698"/>
        <n v="47877"/>
        <n v="28948"/>
        <n v="6089"/>
        <n v="22469"/>
        <n v="36590"/>
        <n v="19920"/>
        <n v="37531"/>
        <n v="18073"/>
        <n v="17674"/>
        <n v="25109"/>
        <n v="63490"/>
        <n v="31424"/>
        <n v="12007"/>
        <n v="13643"/>
        <n v="13168"/>
        <n v="7523"/>
        <n v="35596"/>
        <n v="30295"/>
        <n v="47779"/>
        <n v="13959"/>
        <n v="25351"/>
        <n v="29532"/>
        <n v="15136"/>
        <n v="4547"/>
        <n v="18980"/>
        <n v="4718"/>
        <n v="25978"/>
        <n v="43953"/>
        <n v="18499"/>
        <n v="37633"/>
        <n v="31039"/>
        <n v="47311"/>
        <n v="10743"/>
        <n v="16826"/>
        <n v="26332"/>
        <n v="19015"/>
        <n v="15132"/>
        <n v="15955"/>
        <n v="30444"/>
        <n v="11278"/>
        <n v="18328"/>
        <n v="15434"/>
        <n v="16648"/>
        <n v="17694"/>
        <n v="15090"/>
        <n v="33362"/>
        <n v="17974"/>
        <n v="30106"/>
        <n v="8571"/>
        <n v="25868"/>
        <n v="28533"/>
        <n v="37576"/>
        <n v="24270"/>
        <n v="35652"/>
        <n v="7073"/>
        <n v="8714"/>
        <n v="43997"/>
        <n v="14095"/>
        <n v="24155"/>
        <n v="6123"/>
        <n v="16033"/>
        <n v="43431"/>
        <n v="12960"/>
        <n v="11312"/>
        <n v="11411"/>
        <n v="20164"/>
        <n v="16373"/>
        <n v="16858"/>
        <n v="24486"/>
        <n v="10352"/>
        <n v="16932"/>
        <n v="8621"/>
        <n v="31154"/>
        <n v="26533"/>
        <n v="21449"/>
        <n v="15706"/>
        <n v="10100"/>
        <n v="11035"/>
        <n v="23224"/>
        <n v="31381"/>
        <n v="17138"/>
        <n v="11667"/>
        <n v="10516"/>
        <n v="9579"/>
        <n v="25236"/>
        <n v="10301"/>
        <n v="17749"/>
        <n v="36655"/>
        <n v="15740"/>
        <n v="20543"/>
        <n v="11654"/>
        <n v="24205"/>
        <n v="16214"/>
        <n v="10871"/>
        <n v="38201"/>
        <n v="15028"/>
        <n v="24253"/>
        <n v="12695"/>
        <n v="4840"/>
        <n v="14450"/>
        <n v="8600"/>
        <n v="22216"/>
        <n v="34974"/>
        <n v="7879"/>
        <n v="35798"/>
        <n v="39861"/>
        <n v="16410"/>
        <n v="45510"/>
        <n v="10045"/>
        <n v="26810"/>
        <n v="14235"/>
        <n v="5757"/>
        <n v="24618"/>
        <n v="33927"/>
        <n v="5956"/>
        <n v="13504"/>
        <n v="16408"/>
        <n v="31099"/>
        <n v="13196"/>
        <n v="29855"/>
        <n v="25082"/>
        <n v="19535"/>
        <n v="39149"/>
        <n v="13387"/>
        <n v="32769"/>
        <n v="44920"/>
        <n v="37358"/>
        <n v="20310"/>
        <n v="17185"/>
        <n v="61397"/>
        <n v="30238"/>
        <n v="25824"/>
        <n v="109346"/>
        <n v="22904"/>
        <n v="34874"/>
        <n v="32409"/>
        <n v="9041"/>
        <n v="7560"/>
        <n v="51826"/>
        <n v="45026"/>
        <n v="18162"/>
        <n v="12106"/>
        <n v="26872"/>
        <n v="30802"/>
        <n v="24455"/>
        <n v="20105"/>
        <n v="8479"/>
        <n v="36894"/>
        <n v="8895"/>
        <n v="11555"/>
        <n v="29389"/>
        <n v="21525"/>
        <n v="12964"/>
        <n v="31319"/>
        <n v="34767"/>
        <n v="18113"/>
        <n v="19742"/>
        <n v="23657"/>
        <n v="33162"/>
        <n v="43069"/>
        <n v="12975"/>
        <n v="12138"/>
        <n v="45039"/>
        <n v="15589"/>
        <n v="6615"/>
        <n v="13825"/>
        <n v="28615"/>
        <n v="19063"/>
        <n v="20635"/>
        <n v="10391"/>
        <n v="59502"/>
        <n v="16145"/>
        <n v="11114"/>
        <n v="36305"/>
        <n v="39200"/>
        <n v="12288"/>
        <n v="10628"/>
        <n v="40998"/>
        <n v="9044"/>
        <n v="11400"/>
        <n v="17725"/>
        <n v="10189"/>
        <n v="26642"/>
        <n v="5905"/>
        <n v="21842"/>
        <n v="48116"/>
        <n v="26715"/>
        <n v="21069"/>
        <n v="21551"/>
        <n v="11437"/>
        <n v="12533"/>
        <n v="17312"/>
        <n v="15662"/>
        <n v="50527"/>
        <n v="17980"/>
        <n v="17429"/>
        <n v="26581"/>
        <n v="15512"/>
        <n v="15963"/>
        <n v="45563"/>
        <n v="16638"/>
        <n v="23477"/>
        <n v="26667"/>
        <n v="26042"/>
        <n v="26239"/>
        <n v="15203"/>
        <n v="15516"/>
        <n v="10514"/>
        <n v="22372"/>
        <n v="29071"/>
        <n v="13274"/>
        <n v="26835"/>
        <n v="22211"/>
        <n v="34498"/>
        <n v="28447"/>
        <n v="17969"/>
        <n v="37865"/>
        <n v="43067"/>
        <n v="17437"/>
        <n v="17163"/>
        <n v="11491"/>
        <n v="21236"/>
        <n v="23109"/>
        <n v="18034"/>
        <n v="29325"/>
        <n v="7200"/>
        <n v="15782"/>
        <n v="22647"/>
        <n v="26702"/>
        <n v="9800"/>
        <n v="30369"/>
        <n v="24796"/>
        <m/>
        <n v="2318"/>
        <n v="26787"/>
        <n v="29858"/>
        <n v="22056"/>
        <n v="9114"/>
        <n v="14914"/>
        <n v="26910"/>
        <n v="15930"/>
        <n v="18627"/>
        <n v="9884"/>
        <n v="15106"/>
        <n v="43946"/>
        <n v="5450"/>
        <n v="21437"/>
        <n v="21000"/>
        <n v="13698"/>
        <n v="67328"/>
        <n v="20144"/>
        <n v="47268"/>
        <n v="27585"/>
        <n v="21775"/>
        <n v="8500"/>
        <n v="30980"/>
        <n v="14996"/>
        <n v="49258"/>
      </sharedItems>
      <fieldGroup base="40">
        <rangePr autoStart="0" autoEnd="0" startNum="5000" endNum="49999" groupInterval="5000"/>
        <groupItems count="11">
          <s v="&lt;5000 または (空白)"/>
          <s v="5000-9999"/>
          <s v="10000-14999"/>
          <s v="15000-19999"/>
          <s v="20000-24999"/>
          <s v="25000-29999"/>
          <s v="30000-34999"/>
          <s v="35000-39999"/>
          <s v="40000-44999"/>
          <s v="45000-49999"/>
          <s v="&gt;50000"/>
        </groupItems>
      </fieldGroup>
    </cacheField>
    <cacheField name="R5平均工賃時間額" numFmtId="38">
      <sharedItems containsString="0" containsBlank="1" containsNumber="1" containsInteger="1" minValue="43" maxValue="1797"/>
    </cacheField>
    <cacheField name="R6歳入" numFmtId="38">
      <sharedItems containsString="0" containsBlank="1" containsNumber="1" containsInteger="1" minValue="380000" maxValue="99025000"/>
    </cacheField>
    <cacheField name="R6年間売上額" numFmtId="38">
      <sharedItems containsString="0" containsBlank="1" containsNumber="1" containsInteger="1" minValue="380000" maxValue="99000000"/>
    </cacheField>
    <cacheField name="R6工賃変動積立金繰入" numFmtId="38">
      <sharedItems containsString="0" containsBlank="1" containsNumber="1" containsInteger="1" minValue="0" maxValue="4914538"/>
    </cacheField>
    <cacheField name="R6設備等整備積立金繰入" numFmtId="38">
      <sharedItems containsString="0" containsBlank="1" containsNumber="1" containsInteger="1" minValue="0" maxValue="4000000"/>
    </cacheField>
    <cacheField name="R6その他収入" numFmtId="38">
      <sharedItems containsString="0" containsBlank="1" containsNumber="1" containsInteger="1" minValue="0" maxValue="18000000"/>
    </cacheField>
    <cacheField name="R6歳出" numFmtId="38">
      <sharedItems containsString="0" containsBlank="1" containsNumber="1" containsInteger="1" minValue="380000" maxValue="99025000"/>
    </cacheField>
    <cacheField name="R6年間工賃支払総額" numFmtId="38">
      <sharedItems containsString="0" containsBlank="1" containsNumber="1" containsInteger="1" minValue="17600" maxValue="28350000"/>
    </cacheField>
    <cacheField name="R6運営経費" numFmtId="38">
      <sharedItems containsString="0" containsBlank="1" containsNumber="1" containsInteger="1" minValue="0" maxValue="90000000"/>
    </cacheField>
    <cacheField name="R6工賃変動積立金" numFmtId="38">
      <sharedItems containsString="0" containsBlank="1" containsNumber="1" containsInteger="1" minValue="0" maxValue="4900000"/>
    </cacheField>
    <cacheField name="R6設備等整備積立金" numFmtId="38">
      <sharedItems containsString="0" containsBlank="1" containsNumber="1" containsInteger="1" minValue="0" maxValue="5000000"/>
    </cacheField>
    <cacheField name="R6その他支出" numFmtId="38">
      <sharedItems containsString="0" containsBlank="1" containsNumber="1" containsInteger="1" minValue="0" maxValue="38740000"/>
    </cacheField>
    <cacheField name="R6年間延べ利用者数" numFmtId="38">
      <sharedItems containsString="0" containsBlank="1" containsNumber="1" containsInteger="1" minValue="44" maxValue="14000"/>
    </cacheField>
    <cacheField name="R6延労働時間" numFmtId="38">
      <sharedItems containsString="0" containsBlank="1" containsNumber="1" minValue="132" maxValue="88900"/>
    </cacheField>
    <cacheField name="R6開所日数" numFmtId="38">
      <sharedItems containsString="0" containsBlank="1" containsNumber="1" containsInteger="1" minValue="144" maxValue="365"/>
    </cacheField>
    <cacheField name="R6開所月数" numFmtId="38">
      <sharedItems containsString="0" containsBlank="1" containsNumber="1" containsInteger="1" minValue="12" maxValue="126"/>
    </cacheField>
    <cacheField name="R6年間工賃支払総額2" numFmtId="38">
      <sharedItems containsString="0" containsBlank="1" containsNumber="1" containsInteger="1" minValue="17600" maxValue="28350000"/>
    </cacheField>
    <cacheField name="R6平均工賃月額（新）" numFmtId="38">
      <sharedItems containsString="0" containsBlank="1" containsNumber="1" containsInteger="1" minValue="4632" maxValue="86667"/>
    </cacheField>
    <cacheField name="R6平均工賃時間額" numFmtId="38">
      <sharedItems containsString="0" containsBlank="1" containsNumber="1" containsInteger="1" minValue="48" maxValue="1800"/>
    </cacheField>
    <cacheField name="R7歳入" numFmtId="38">
      <sharedItems containsString="0" containsBlank="1" containsNumber="1" containsInteger="1" minValue="400000" maxValue="99525000"/>
    </cacheField>
    <cacheField name="R7年間売上額" numFmtId="38">
      <sharedItems containsString="0" containsBlank="1" containsNumber="1" containsInteger="1" minValue="400000" maxValue="99500000"/>
    </cacheField>
    <cacheField name="R7工賃変動積立金繰入" numFmtId="38">
      <sharedItems containsString="0" containsBlank="1" containsNumber="1" containsInteger="1" minValue="0" maxValue="2634538"/>
    </cacheField>
    <cacheField name="R7設備等整備積立金繰入" numFmtId="38">
      <sharedItems containsString="0" containsBlank="1" containsNumber="1" containsInteger="1" minValue="0" maxValue="2900000"/>
    </cacheField>
    <cacheField name="R7その他収入" numFmtId="38">
      <sharedItems containsString="0" containsBlank="1" containsNumber="1" containsInteger="1" minValue="0" maxValue="18000000"/>
    </cacheField>
    <cacheField name="R7歳出" numFmtId="38">
      <sharedItems containsString="0" containsBlank="1" containsNumber="1" containsInteger="1" minValue="400000" maxValue="99525000"/>
    </cacheField>
    <cacheField name="R7年間工賃支払総額" numFmtId="38">
      <sharedItems containsString="0" containsBlank="1" containsNumber="1" containsInteger="1" minValue="158400" maxValue="30500000"/>
    </cacheField>
    <cacheField name="R7運営経費" numFmtId="38">
      <sharedItems containsString="0" containsBlank="1" containsNumber="1" containsInteger="1" minValue="0" maxValue="90500000"/>
    </cacheField>
    <cacheField name="R7工賃変動積立金" numFmtId="38">
      <sharedItems containsString="0" containsBlank="1" containsNumber="1" containsInteger="1" minValue="0" maxValue="4650000"/>
    </cacheField>
    <cacheField name="R7設備等整備積立金" numFmtId="38">
      <sharedItems containsString="0" containsBlank="1" containsNumber="1" containsInteger="1" minValue="0" maxValue="5750000"/>
    </cacheField>
    <cacheField name="R7その他支出" numFmtId="38">
      <sharedItems containsString="0" containsBlank="1" containsNumber="1" containsInteger="1" minValue="0" maxValue="38320000"/>
    </cacheField>
    <cacheField name="R7年間延べ利用者数" numFmtId="38">
      <sharedItems containsString="0" containsBlank="1" containsNumber="1" containsInteger="1" minValue="288" maxValue="15000"/>
    </cacheField>
    <cacheField name="R7延労働時間" numFmtId="38">
      <sharedItems containsString="0" containsBlank="1" containsNumber="1" minValue="864" maxValue="88900"/>
    </cacheField>
    <cacheField name="R7開所日数" numFmtId="38">
      <sharedItems containsString="0" containsBlank="1" containsNumber="1" containsInteger="1" minValue="192" maxValue="365"/>
    </cacheField>
    <cacheField name="R7開所月数" numFmtId="38">
      <sharedItems containsString="0" containsBlank="1" containsNumber="1" containsInteger="1" minValue="12" maxValue="126"/>
    </cacheField>
    <cacheField name="R7年間工賃支払総額2" numFmtId="38">
      <sharedItems containsString="0" containsBlank="1" containsNumber="1" containsInteger="1" minValue="158400" maxValue="30500000"/>
    </cacheField>
    <cacheField name="R7平均工賃月額（新）" numFmtId="38">
      <sharedItems containsString="0" containsBlank="1" containsNumber="1" containsInteger="1" minValue="4841" maxValue="86789"/>
    </cacheField>
    <cacheField name="R7平均工賃時間額" numFmtId="38">
      <sharedItems containsString="0" containsBlank="1" containsNumber="1" containsInteger="1" minValue="52" maxValue="1810"/>
    </cacheField>
    <cacheField name="R8歳入" numFmtId="38">
      <sharedItems containsString="0" containsBlank="1" containsNumber="1" containsInteger="1" minValue="450000" maxValue="99625000"/>
    </cacheField>
    <cacheField name="R8年間売上額" numFmtId="38">
      <sharedItems containsString="0" containsBlank="1" containsNumber="1" containsInteger="1" minValue="450000" maxValue="99600000"/>
    </cacheField>
    <cacheField name="R8工賃変動積立金繰入" numFmtId="38">
      <sharedItems containsString="0" containsBlank="1" containsNumber="1" containsInteger="1" minValue="0" maxValue="2000000"/>
    </cacheField>
    <cacheField name="R8設備等整備積立金繰入" numFmtId="38">
      <sharedItems containsString="0" containsBlank="1" containsNumber="1" containsInteger="1" minValue="0" maxValue="2900000"/>
    </cacheField>
    <cacheField name="R8その他収入" numFmtId="38">
      <sharedItems containsString="0" containsBlank="1" containsNumber="1" containsInteger="1" minValue="0" maxValue="18000000"/>
    </cacheField>
    <cacheField name="R8歳出" numFmtId="38">
      <sharedItems containsString="0" containsBlank="1" containsNumber="1" containsInteger="1" minValue="450000" maxValue="99625000"/>
    </cacheField>
    <cacheField name="R8年間工賃支払総額" numFmtId="38">
      <sharedItems containsString="0" containsBlank="1" containsNumber="1" containsInteger="1" minValue="372400" maxValue="32600000"/>
    </cacheField>
    <cacheField name="R8運営経費" numFmtId="38">
      <sharedItems containsString="0" containsBlank="1" containsNumber="1" containsInteger="1" minValue="0" maxValue="91000000"/>
    </cacheField>
    <cacheField name="R8工賃変動積立金" numFmtId="38">
      <sharedItems containsString="0" containsBlank="1" containsNumber="1" containsInteger="1" minValue="0" maxValue="4600000"/>
    </cacheField>
    <cacheField name="R8設備等整備積立金" numFmtId="38">
      <sharedItems containsString="0" containsBlank="1" containsNumber="1" containsInteger="1" minValue="0" maxValue="6000000"/>
    </cacheField>
    <cacheField name="R8その他支出" numFmtId="38">
      <sharedItems containsString="0" containsBlank="1" containsNumber="1" containsInteger="1" minValue="0" maxValue="37900000"/>
    </cacheField>
    <cacheField name="R8年間延べ利用者数" numFmtId="38">
      <sharedItems containsString="0" containsBlank="1" containsNumber="1" containsInteger="1" minValue="532" maxValue="16000"/>
    </cacheField>
    <cacheField name="R8延労働時間" numFmtId="38">
      <sharedItems containsString="0" containsBlank="1" containsNumber="1" minValue="1100" maxValue="88900"/>
    </cacheField>
    <cacheField name="R8開所日数" numFmtId="38">
      <sharedItems containsString="0" containsBlank="1" containsNumber="1" containsInteger="1" minValue="220" maxValue="365"/>
    </cacheField>
    <cacheField name="R8開所月数" numFmtId="38">
      <sharedItems containsString="0" containsBlank="1" containsNumber="1" containsInteger="1" minValue="12" maxValue="126"/>
    </cacheField>
    <cacheField name="R8年間工賃支払総額2" numFmtId="38">
      <sharedItems containsString="0" containsBlank="1" containsNumber="1" containsInteger="1" minValue="372400" maxValue="32600000"/>
    </cacheField>
    <cacheField name="R8平均工賃月額（新）" numFmtId="38">
      <sharedItems containsString="0" containsBlank="1" containsNumber="1" containsInteger="1" minValue="5208" maxValue="87657"/>
    </cacheField>
    <cacheField name="R8平均工賃時間額" numFmtId="38">
      <sharedItems containsString="0" containsBlank="1" containsNumber="1" containsInteger="1" minValue="55" maxValue="1818"/>
    </cacheField>
    <cacheField name="就労活動①" numFmtId="0">
      <sharedItems containsBlank="1"/>
    </cacheField>
    <cacheField name="就労活動②" numFmtId="0">
      <sharedItems containsBlank="1"/>
    </cacheField>
    <cacheField name="就労活動③" numFmtId="0">
      <sharedItems containsBlank="1"/>
    </cacheField>
    <cacheField name="就労活動④" numFmtId="0">
      <sharedItems containsBlank="1"/>
    </cacheField>
    <cacheField name="就労活動⑤" numFmtId="0">
      <sharedItems containsBlank="1"/>
    </cacheField>
    <cacheField name="就労活動⑥" numFmtId="0">
      <sharedItems containsBlank="1"/>
    </cacheField>
    <cacheField name="就労活動⑦" numFmtId="0">
      <sharedItems containsBlank="1"/>
    </cacheField>
    <cacheField name="就労活動⑧" numFmtId="0">
      <sharedItems containsBlank="1"/>
    </cacheField>
    <cacheField name="就労活動⑨" numFmtId="0">
      <sharedItems containsBlank="1"/>
    </cacheField>
    <cacheField name="就労活動⑩" numFmtId="0">
      <sharedItems containsBlank="1"/>
    </cacheField>
    <cacheField name="就労活動⑪" numFmtId="0">
      <sharedItems containsBlank="1"/>
    </cacheField>
    <cacheField name="就労活動⑫" numFmtId="0">
      <sharedItems containsBlank="1"/>
    </cacheField>
    <cacheField name="就労活動⑬" numFmtId="0">
      <sharedItems containsBlank="1"/>
    </cacheField>
    <cacheField name="就労活動⑭" numFmtId="0">
      <sharedItems containsBlank="1"/>
    </cacheField>
    <cacheField name="就労活動⑮" numFmtId="0">
      <sharedItems containsBlank="1"/>
    </cacheField>
    <cacheField name="就労活動⑯" numFmtId="0">
      <sharedItems containsBlank="1"/>
    </cacheField>
    <cacheField name="就労活動⑰" numFmtId="0">
      <sharedItems containsBlank="1"/>
    </cacheField>
    <cacheField name="就労活動⑰その他の内容" numFmtId="0">
      <sharedItems containsBlank="1"/>
    </cacheField>
    <cacheField name="1位の分野" numFmtId="0">
      <sharedItems containsBlank="1" count="18">
        <s v="⑨清掃・洗浄・洗車"/>
        <s v="⑮その他施設外就労"/>
        <s v="②パンの製造・販売"/>
        <s v="⑩クリーニング"/>
        <s v="⑬軽作業（部品組立・検品・袋詰・シール貼り等）"/>
        <s v="⑭農作業請負（農作業施設外就労）"/>
        <s v="⑰その他"/>
        <s v="⑦レストラン・飲食店"/>
        <s v="④その他の食品の製造・販売"/>
        <s v="①菓子製造・販売"/>
        <s v="⑤農産物の製造・販売"/>
        <s v="⑧印刷"/>
        <s v="⑫郵便物等の発送（封入・仕分け・発送）"/>
        <s v="③お弁当の製造・販売"/>
        <s v="⑥雑貨製造・販売"/>
        <s v="⑪リサイクル事業（空き缶・ペットボトル・プラ等）"/>
        <s v="⑯PC関係（データ入力・WEB・デザイン等）"/>
        <m/>
      </sharedItems>
    </cacheField>
    <cacheField name="1位の売上額" numFmtId="38">
      <sharedItems containsString="0" containsBlank="1" containsNumber="1" containsInteger="1" minValue="15000" maxValue="94183390"/>
    </cacheField>
    <cacheField name="1位の活動内容" numFmtId="0">
      <sharedItems containsBlank="1"/>
    </cacheField>
    <cacheField name="1位の施設外就労" numFmtId="0">
      <sharedItems containsBlank="1"/>
    </cacheField>
    <cacheField name="2位の分野" numFmtId="0">
      <sharedItems containsBlank="1" count="18">
        <s v="⑰その他"/>
        <s v="⑪リサイクル事業（空き缶・ペットボトル・プラ等）"/>
        <m/>
        <s v="⑬軽作業（部品組立・検品・袋詰・シール貼り等）"/>
        <s v="⑨清掃・洗浄・洗車"/>
        <s v="③お弁当の製造・販売"/>
        <s v="⑥雑貨製造・販売"/>
        <s v="①菓子製造・販売"/>
        <s v="⑩クリーニング"/>
        <s v="⑮その他施設外就労"/>
        <s v="②パンの製造・販売"/>
        <s v="⑤農産物の製造・販売"/>
        <s v="④その他の食品の製造・販売"/>
        <s v="⑦レストラン・飲食店"/>
        <s v="⑧印刷"/>
        <s v="⑫郵便物等の発送（封入・仕分け・発送）"/>
        <s v="⑭農作業請負（農作業施設外就労）"/>
        <s v="⑯PC関係（データ入力・WEB・デザイン等）"/>
      </sharedItems>
    </cacheField>
    <cacheField name="2位の売上額" numFmtId="38">
      <sharedItems containsString="0" containsBlank="1" containsNumber="1" containsInteger="1" minValue="1935" maxValue="14419250"/>
    </cacheField>
    <cacheField name="2位の活動内容" numFmtId="0">
      <sharedItems containsBlank="1"/>
    </cacheField>
    <cacheField name="2位の施設外就労" numFmtId="0">
      <sharedItems containsBlank="1"/>
    </cacheField>
    <cacheField name="3位の分野" numFmtId="0">
      <sharedItems containsBlank="1" count="18">
        <s v="⑬軽作業（部品組立・検品・袋詰・シール貼り等）"/>
        <s v="④その他の食品の製造・販売"/>
        <m/>
        <s v="⑮その他施設外就労"/>
        <s v="⑤農産物の製造・販売"/>
        <s v="⑰その他"/>
        <s v="⑧印刷"/>
        <s v="⑨清掃・洗浄・洗車"/>
        <s v="⑥雑貨製造・販売"/>
        <s v="⑩クリーニング"/>
        <s v="⑪リサイクル事業（空き缶・ペットボトル・プラ等）"/>
        <s v="⑦レストラン・飲食店"/>
        <s v="①菓子製造・販売"/>
        <s v="⑭農作業請負（農作業施設外就労）"/>
        <s v="②パンの製造・販売"/>
        <s v="③お弁当の製造・販売"/>
        <s v="⑫郵便物等の発送（封入・仕分け・発送）"/>
        <s v="⑯PC関係（データ入力・WEB・デザイン等）"/>
      </sharedItems>
    </cacheField>
    <cacheField name="3位の売上額" numFmtId="38">
      <sharedItems containsString="0" containsBlank="1" containsNumber="1" containsInteger="1" minValue="1500" maxValue="15573916"/>
    </cacheField>
    <cacheField name="3位の活動内容" numFmtId="0">
      <sharedItems containsBlank="1"/>
    </cacheField>
    <cacheField name="3位の施設外就労" numFmtId="0">
      <sharedItems containsBlank="1"/>
    </cacheField>
    <cacheField name="施設外就労実施の有無" numFmtId="0">
      <sharedItems containsBlank="1" count="3">
        <s v="有"/>
        <s v="無"/>
        <m/>
      </sharedItems>
    </cacheField>
    <cacheField name="在宅就労実施フラグ" numFmtId="0">
      <sharedItems containsMixedTypes="1" containsNumber="1" containsInteger="1" minValue="1" maxValue="1"/>
    </cacheField>
    <cacheField name="在宅就労実施の有無" numFmtId="0">
      <sharedItems containsBlank="1" count="3">
        <s v="無"/>
        <s v="有"/>
        <m/>
      </sharedItems>
    </cacheField>
    <cacheField name="在宅利用者の割合" numFmtId="0">
      <sharedItems containsString="0" containsBlank="1" containsNumber="1" minValue="0" maxValue="0.27" count="39">
        <m/>
        <n v="0.02"/>
        <n v="8.5000000000000006E-2"/>
        <n v="7.4999999999999997E-2"/>
        <n v="0"/>
        <n v="0.04"/>
        <n v="0.16700000000000001"/>
        <n v="2.8500000000000001E-2"/>
        <n v="5.5E-2"/>
        <n v="1E-3"/>
        <n v="0.2"/>
        <n v="0.125"/>
        <n v="7.0000000000000007E-2"/>
        <n v="4.2000000000000003E-2"/>
        <n v="8.5999999999999993E-2"/>
        <n v="0.115"/>
        <n v="3.3000000000000002E-2"/>
        <n v="2.1000000000000001E-2"/>
        <n v="0.16600000000000001"/>
        <n v="0.06"/>
        <n v="6.7000000000000004E-2"/>
        <n v="4.7E-2"/>
        <n v="0.01"/>
        <n v="6.6000000000000003E-2"/>
        <n v="7.0999999999999994E-2"/>
        <n v="6.0999999999999999E-2"/>
        <n v="0.1"/>
        <n v="0.13200000000000001"/>
        <n v="8.3000000000000004E-2"/>
        <n v="2.8000000000000001E-2"/>
        <n v="2.5000000000000001E-2"/>
        <n v="0.152"/>
        <n v="0.15"/>
        <n v="0.187"/>
        <n v="0.1875"/>
        <n v="0.27"/>
        <n v="4.1000000000000002E-2"/>
        <n v="3.7999999999999999E-2"/>
        <n v="0.10100000000000001"/>
      </sharedItems>
      <fieldGroup base="129">
        <rangePr autoEnd="0" startNum="0" endNum="0.25" groupInterval="0.05"/>
        <groupItems count="7">
          <s v="(空白)"/>
          <s v="0-0.05"/>
          <s v="0.05-0.1"/>
          <s v="0.1-0.15"/>
          <s v="0.15-0.2"/>
          <s v="0.2-0.25"/>
          <s v="&gt;0.25"/>
        </groupItems>
      </fieldGroup>
    </cacheField>
    <cacheField name="農福実施フラグ" numFmtId="0">
      <sharedItems containsMixedTypes="1" containsNumber="1" containsInteger="1" minValue="1" maxValue="1"/>
    </cacheField>
    <cacheField name="農福連携実施の有無" numFmtId="0">
      <sharedItems containsBlank="1" count="3">
        <s v="無"/>
        <s v="有"/>
        <m/>
      </sharedItems>
    </cacheField>
    <cacheField name="R5新規フラグ" numFmtId="0">
      <sharedItems containsString="0" containsBlank="1" containsNumber="1" containsInteger="1" minValue="1" maxValue="1"/>
    </cacheField>
    <cacheField name="農福連携開始年度" numFmtId="0">
      <sharedItems containsBlank="1"/>
    </cacheField>
    <cacheField name="農福連携収入額" numFmtId="38">
      <sharedItems containsString="0" containsBlank="1" containsNumber="1" containsInteger="1" minValue="0" maxValue="13014131"/>
    </cacheField>
    <cacheField name="農福連携全体に占める割合" numFmtId="177">
      <sharedItems containsString="0" containsBlank="1" containsNumber="1" minValue="0" maxValue="1" count="60">
        <m/>
        <n v="0.13526179774779398"/>
        <n v="0.56057102084894794"/>
        <n v="6.2893640807967881E-3"/>
        <n v="0.15364064410873624"/>
        <n v="0.23942978421084377"/>
        <n v="2.9131113270919151E-3"/>
        <n v="2.2045722015646371E-3"/>
        <n v="2.1393296081984336E-3"/>
        <n v="0.97597628315851925"/>
        <n v="0.26840018717351821"/>
        <n v="5.0470144237734567E-4"/>
        <n v="0.54939753471841701"/>
        <n v="0.53200000000000003"/>
        <n v="1.5140409573524409E-2"/>
        <n v="2.5000000000000001E-2"/>
        <n v="0.19648367042214912"/>
        <n v="0.18322922654707083"/>
        <n v="2.0607543317182234E-2"/>
        <n v="1.9970226264799183E-2"/>
        <n v="3.5968037072474895E-2"/>
        <n v="3.6513047755050029E-2"/>
        <n v="0.10189611219513395"/>
        <n v="9.4862411768242921E-2"/>
        <n v="0.27120182027054096"/>
        <n v="0.26481079027502691"/>
        <n v="0.8038732434517859"/>
        <n v="0.16263801954185164"/>
        <n v="5.6532314580483488E-2"/>
        <n v="2.1447555090232131E-2"/>
        <n v="1.5764706785865695E-2"/>
        <n v="0.25191807406554984"/>
        <n v="0.10561387831963392"/>
        <n v="8.633333685061742E-2"/>
        <n v="1.9977553310886645E-2"/>
        <n v="9.1469964175931243E-2"/>
        <n v="1.3654864860812547E-2"/>
        <n v="3.1185638314223357E-2"/>
        <n v="2.0173184889142638E-3"/>
        <n v="0.392313274397314"/>
        <n v="0.61144183093056947"/>
        <n v="5.6543737860733807E-2"/>
        <n v="0"/>
        <n v="5.502127312183596E-2"/>
        <n v="0.45489941596365996"/>
        <n v="1"/>
        <n v="4.0000000000000001E-3"/>
        <n v="0.99512936853785161"/>
        <n v="8.7363790735517123E-3"/>
        <n v="2.1150579790268499E-2"/>
        <n v="0.82107368877507192"/>
        <n v="0.28192632098104942"/>
        <n v="7.1873606370066651E-2"/>
        <n v="0.27708056925403007"/>
        <n v="9.3038850417551222E-2"/>
        <n v="0.55186097884513818"/>
        <n v="9.1595401062761084E-3"/>
        <n v="0.96360873227399269"/>
        <n v="7.1852545419360619E-2"/>
        <n v="4.2005327005991785E-2"/>
      </sharedItems>
      <fieldGroup base="135">
        <rangePr startNum="0" endNum="1" groupInterval="0.1"/>
        <groupItems count="12">
          <s v="(空白)"/>
          <s v="0-0.1"/>
          <s v="0.1-0.2"/>
          <s v="0.2-0.3"/>
          <s v="0.3-0.4"/>
          <s v="0.4-0.5"/>
          <s v="0.5-0.6"/>
          <s v="0.6-0.7"/>
          <s v="0.7-0.8"/>
          <s v="0.8-0.9"/>
          <s v="0.9-1"/>
          <s v="&gt;1"/>
        </groupItems>
      </fieldGroup>
    </cacheField>
    <cacheField name="現状・課題（総括）" numFmtId="0">
      <sharedItems containsBlank="1" longText="1"/>
    </cacheField>
    <cacheField name="課題事項①" numFmtId="0">
      <sharedItems containsBlank="1"/>
    </cacheField>
    <cacheField name="課題事項②" numFmtId="0">
      <sharedItems containsBlank="1"/>
    </cacheField>
    <cacheField name="課題事項③" numFmtId="0">
      <sharedItems containsBlank="1"/>
    </cacheField>
    <cacheField name="課題事項④" numFmtId="0">
      <sharedItems containsBlank="1"/>
    </cacheField>
    <cacheField name="課題事項⑤" numFmtId="0">
      <sharedItems containsBlank="1"/>
    </cacheField>
    <cacheField name="課題事項⑥" numFmtId="0">
      <sharedItems containsBlank="1"/>
    </cacheField>
    <cacheField name="課題事項⑦" numFmtId="0">
      <sharedItems containsBlank="1"/>
    </cacheField>
    <cacheField name="課題事項⑧" numFmtId="0">
      <sharedItems containsBlank="1"/>
    </cacheField>
    <cacheField name="課題事項⑨" numFmtId="0">
      <sharedItems containsBlank="1"/>
    </cacheField>
    <cacheField name="課題事項⑩" numFmtId="0">
      <sharedItems containsBlank="1"/>
    </cacheField>
    <cacheField name="課題事項⑪" numFmtId="0">
      <sharedItems containsBlank="1"/>
    </cacheField>
    <cacheField name="課題事項⑪の内容" numFmtId="0">
      <sharedItems containsBlank="1"/>
    </cacheField>
    <cacheField name="現状取組の評価" numFmtId="0">
      <sharedItems containsBlank="1" containsMixedTypes="1" containsNumber="1" containsInteger="1" minValue="0" maxValue="0" longText="1"/>
    </cacheField>
    <cacheField name="改善策①" numFmtId="0">
      <sharedItems containsBlank="1"/>
    </cacheField>
    <cacheField name="改善策②" numFmtId="0">
      <sharedItems containsBlank="1"/>
    </cacheField>
    <cacheField name="改善策③" numFmtId="0">
      <sharedItems containsBlank="1"/>
    </cacheField>
    <cacheField name="改善策④" numFmtId="0">
      <sharedItems containsBlank="1"/>
    </cacheField>
    <cacheField name="改善策⑤" numFmtId="0">
      <sharedItems containsBlank="1"/>
    </cacheField>
    <cacheField name="改善策⑥" numFmtId="0">
      <sharedItems containsBlank="1"/>
    </cacheField>
    <cacheField name="改善策⑦" numFmtId="0">
      <sharedItems containsBlank="1"/>
    </cacheField>
    <cacheField name="改善策⑧" numFmtId="0">
      <sharedItems containsBlank="1"/>
    </cacheField>
    <cacheField name="改善策⑨" numFmtId="0">
      <sharedItems containsBlank="1"/>
    </cacheField>
    <cacheField name="改善策⑩" numFmtId="0">
      <sharedItems containsBlank="1"/>
    </cacheField>
    <cacheField name="改善策⑪" numFmtId="0">
      <sharedItems containsBlank="1"/>
    </cacheField>
    <cacheField name="改善策⑪の内容" numFmtId="0">
      <sharedItems containsBlank="1"/>
    </cacheField>
    <cacheField name="１の活動内容" numFmtId="0">
      <sharedItems containsBlank="1"/>
    </cacheField>
    <cacheField name="１の取組事項" numFmtId="0">
      <sharedItems containsBlank="1"/>
    </cacheField>
    <cacheField name="１の具体的内容" numFmtId="0">
      <sharedItems containsBlank="1"/>
    </cacheField>
    <cacheField name="２の活動内容" numFmtId="0">
      <sharedItems containsBlank="1"/>
    </cacheField>
    <cacheField name="２の取組事項" numFmtId="0">
      <sharedItems containsBlank="1"/>
    </cacheField>
    <cacheField name="２の具体的内容" numFmtId="0">
      <sharedItems containsBlank="1"/>
    </cacheField>
    <cacheField name="３の活動内容" numFmtId="0">
      <sharedItems containsBlank="1"/>
    </cacheField>
    <cacheField name="３の取組事項" numFmtId="0">
      <sharedItems containsBlank="1" containsMixedTypes="1" containsNumber="1" containsInteger="1" minValue="0" maxValue="0"/>
    </cacheField>
    <cacheField name="３の具体的内容" numFmtId="0">
      <sharedItems containsBlank="1" containsMixedTypes="1" containsNumber="1" containsInteger="1" minValue="0" maxValue="0"/>
    </cacheField>
    <cacheField name="令和６年度の方策" numFmtId="0">
      <sharedItems containsBlank="1" longText="1"/>
    </cacheField>
    <cacheField name="令和７年度の方策" numFmtId="0">
      <sharedItems containsBlank="1" longText="1"/>
    </cacheField>
    <cacheField name="令和８年度の方策" numFmtId="0">
      <sharedItems containsBlank="1"/>
    </cacheField>
    <cacheField name="理念・運営方針共有" numFmtId="0">
      <sharedItems containsBlank="1"/>
    </cacheField>
    <cacheField name="工賃向上計画の共有" numFmtId="0">
      <sharedItems containsBlank="1"/>
    </cacheField>
    <cacheField name="１の役割" numFmtId="0">
      <sharedItems/>
    </cacheField>
    <cacheField name="１の氏名" numFmtId="0">
      <sharedItems containsBlank="1"/>
    </cacheField>
    <cacheField name="１の役職・職種" numFmtId="0">
      <sharedItems/>
    </cacheField>
    <cacheField name="２の役割" numFmtId="0">
      <sharedItems containsBlank="1"/>
    </cacheField>
    <cacheField name="２の氏名" numFmtId="0">
      <sharedItems containsBlank="1"/>
    </cacheField>
    <cacheField name="２の役職・職種" numFmtId="0">
      <sharedItems containsBlank="1"/>
    </cacheField>
    <cacheField name="３の役割" numFmtId="0">
      <sharedItems containsBlank="1"/>
    </cacheField>
    <cacheField name="３の氏名" numFmtId="0">
      <sharedItems containsBlank="1"/>
    </cacheField>
    <cacheField name="３の役職・職種" numFmtId="0">
      <sharedItems containsBlank="1"/>
    </cacheField>
    <cacheField name="４の役割" numFmtId="0">
      <sharedItems containsBlank="1"/>
    </cacheField>
    <cacheField name="４の氏名" numFmtId="0">
      <sharedItems containsBlank="1"/>
    </cacheField>
    <cacheField name="４の役職・職種" numFmtId="0">
      <sharedItems containsBlank="1"/>
    </cacheField>
    <cacheField name="５の役割" numFmtId="0">
      <sharedItems containsBlank="1"/>
    </cacheField>
    <cacheField name="５の氏名" numFmtId="0">
      <sharedItems containsBlank="1"/>
    </cacheField>
    <cacheField name="５の役職・職種" numFmtId="0">
      <sharedItems containsBlank="1"/>
    </cacheField>
    <cacheField name="６の役割" numFmtId="0">
      <sharedItems containsBlank="1"/>
    </cacheField>
    <cacheField name="６の氏名" numFmtId="0">
      <sharedItems containsBlank="1"/>
    </cacheField>
    <cacheField name="６の役職・職種" numFmtId="0">
      <sharedItems containsBlank="1"/>
    </cacheField>
    <cacheField name="７の役割" numFmtId="0">
      <sharedItems containsBlank="1"/>
    </cacheField>
    <cacheField name="７の氏名" numFmtId="0">
      <sharedItems containsBlank="1"/>
    </cacheField>
    <cacheField name="７の役職・職種" numFmtId="0">
      <sharedItems containsBlank="1"/>
    </cacheField>
    <cacheField name="８の役割" numFmtId="0">
      <sharedItems containsBlank="1"/>
    </cacheField>
    <cacheField name="８の氏名" numFmtId="0">
      <sharedItems containsBlank="1"/>
    </cacheField>
    <cacheField name="８の役職・職種" numFmtId="0">
      <sharedItems containsBlank="1"/>
    </cacheField>
    <cacheField name="９の役割" numFmtId="0">
      <sharedItems containsBlank="1"/>
    </cacheField>
    <cacheField name="９の氏名" numFmtId="0">
      <sharedItems containsBlank="1"/>
    </cacheField>
    <cacheField name="９の役職・職種" numFmtId="0">
      <sharedItems containsBlank="1"/>
    </cacheField>
    <cacheField name="１０の役割" numFmtId="0">
      <sharedItems containsBlank="1"/>
    </cacheField>
    <cacheField name="１０の氏名" numFmtId="0">
      <sharedItems containsBlank="1"/>
    </cacheField>
    <cacheField name="１０の役職・職種" numFmtId="0">
      <sharedItems containsBlank="1"/>
    </cacheField>
    <cacheField name="推進体制（人数）" numFmtId="0">
      <sharedItems containsSemiMixedTypes="0" containsString="0" containsNumber="1" containsInteger="1" minValue="0" maxValue="10" count="11">
        <n v="4"/>
        <n v="5"/>
        <n v="2"/>
        <n v="7"/>
        <n v="9"/>
        <n v="10"/>
        <n v="8"/>
        <n v="6"/>
        <n v="3"/>
        <n v="0"/>
        <n v="1"/>
      </sharedItems>
    </cacheField>
    <cacheField name="身体障害" numFmtId="0">
      <sharedItems containsString="0" containsBlank="1" containsNumber="1" containsInteger="1" minValue="1" maxValue="49"/>
    </cacheField>
    <cacheField name="知的障害" numFmtId="0">
      <sharedItems containsString="0" containsBlank="1" containsNumber="1" containsInteger="1" minValue="1" maxValue="62"/>
    </cacheField>
    <cacheField name="精神障害" numFmtId="0">
      <sharedItems containsString="0" containsBlank="1" containsNumber="1" containsInteger="1" minValue="1" maxValue="96"/>
    </cacheField>
    <cacheField name="発達障害" numFmtId="0">
      <sharedItems containsString="0" containsBlank="1" containsNumber="1" containsInteger="1" minValue="1" maxValue="23"/>
    </cacheField>
    <cacheField name="その他" numFmtId="0">
      <sharedItems containsString="0" containsBlank="1" containsNumber="1" containsInteger="1" minValue="1" maxValue="9"/>
    </cacheField>
    <cacheField name="合計" numFmtId="0">
      <sharedItems containsSemiMixedTypes="0" containsString="0" containsNumber="1" containsInteger="1" minValue="0" maxValue="113"/>
    </cacheField>
    <cacheField name="身体割合" numFmtId="177">
      <sharedItems containsString="0" containsBlank="1" containsNumber="1" minValue="0" maxValue="1" count="122">
        <n v="8.3333333333333329E-2"/>
        <n v="9.0909090909090912E-2"/>
        <n v="0"/>
        <n v="0.19047619047619047"/>
        <n v="3.0303030303030304E-2"/>
        <n v="1.3888888888888888E-2"/>
        <n v="0.12903225806451613"/>
        <n v="0.16666666666666666"/>
        <n v="0.10344827586206896"/>
        <n v="0.80952380952380953"/>
        <n v="0.16"/>
        <n v="0.41379310344827586"/>
        <n v="0.19230769230769232"/>
        <n v="2.1739130434782608E-2"/>
        <n v="6.6666666666666666E-2"/>
        <n v="0.125"/>
        <n v="4.3478260869565216E-2"/>
        <n v="0.2"/>
        <n v="5.2631578947368418E-2"/>
        <n v="7.6923076923076927E-2"/>
        <n v="0.26666666666666666"/>
        <n v="0.21212121212121213"/>
        <n v="3.5714285714285712E-2"/>
        <n v="6.8965517241379309E-2"/>
        <n v="4.7619047619047616E-2"/>
        <n v="2.8571428571428571E-2"/>
        <n v="1.6949152542372881E-2"/>
        <n v="0.1111111111111111"/>
        <n v="0.33333333333333331"/>
        <n v="0.10869565217391304"/>
        <n v="0.41666666666666669"/>
        <n v="0.1"/>
        <n v="7.1428571428571425E-2"/>
        <n v="0.4"/>
        <n v="7.407407407407407E-2"/>
        <n v="0.24"/>
        <n v="2.4390243902439025E-2"/>
        <n v="4.1666666666666664E-2"/>
        <n v="0.5"/>
        <n v="0.45454545454545453"/>
        <n v="0.9375"/>
        <n v="2.9702970297029702E-2"/>
        <n v="6.25E-2"/>
        <n v="0.60869565217391308"/>
        <n v="0.25925925925925924"/>
        <n v="4.5454545454545456E-2"/>
        <n v="0.18181818181818182"/>
        <n v="5.8823529411764705E-2"/>
        <n v="2.2222222222222223E-2"/>
        <n v="0.35483870967741937"/>
        <n v="0.10526315789473684"/>
        <n v="0.16129032258064516"/>
        <n v="3.125E-2"/>
        <n v="0.90740740740740744"/>
        <n v="4.4444444444444446E-2"/>
        <n v="0.29411764705882354"/>
        <n v="0.22727272727272727"/>
        <n v="0.42857142857142855"/>
        <n v="0.31034482758620691"/>
        <n v="5.5555555555555552E-2"/>
        <n v="0.20833333333333334"/>
        <n v="8.1632653061224483E-2"/>
        <n v="0.15384615384615385"/>
        <n v="6.4516129032258063E-2"/>
        <n v="0.13333333333333333"/>
        <n v="0.08"/>
        <n v="0.04"/>
        <n v="0.23684210526315788"/>
        <n v="0.13513513513513514"/>
        <n v="0.21428571428571427"/>
        <n v="0.21739130434782608"/>
        <n v="5.4054054054054057E-2"/>
        <n v="0.66666666666666663"/>
        <n v="0.13636363636363635"/>
        <n v="0.25"/>
        <n v="0.17857142857142858"/>
        <n v="0.375"/>
        <n v="0.9285714285714286"/>
        <n v="0.17460317460317459"/>
        <n v="9.5238095238095233E-2"/>
        <n v="0.05"/>
        <n v="0.14285714285714285"/>
        <n v="0.13043478260869565"/>
        <n v="2.7777777777777776E-2"/>
        <n v="0.27272727272727271"/>
        <n v="0.30952380952380953"/>
        <n v="0.32653061224489793"/>
        <n v="0.20408163265306123"/>
        <n v="0.29032258064516131"/>
        <n v="4.6511627906976744E-2"/>
        <n v="0.5714285714285714"/>
        <n v="1"/>
        <n v="0.30769230769230771"/>
        <n v="8.1081081081081086E-2"/>
        <n v="0.53125"/>
        <n v="0.22222222222222221"/>
        <n v="0.4375"/>
        <n v="0.11504424778761062"/>
        <n v="0.5161290322580645"/>
        <n v="0.1875"/>
        <n v="0.4642857142857143"/>
        <n v="0.2857142857142857"/>
        <n v="0.17391304347826086"/>
        <n v="0.23333333333333334"/>
        <n v="4.5045045045045043E-2"/>
        <n v="0.17142857142857143"/>
        <n v="5.1724137931034482E-2"/>
        <n v="5.0505050505050504E-2"/>
        <n v="0.35294117647058826"/>
        <n v="2.564102564102564E-2"/>
        <n v="2.4096385542168676E-2"/>
        <n v="0.12195121951219512"/>
        <n v="0.23809523809523808"/>
        <n v="1.4705882352941176E-2"/>
        <n v="7.0175438596491224E-2"/>
        <n v="3.8461538461538464E-2"/>
        <n v="0.22413793103448276"/>
        <n v="0.21052631578947367"/>
        <m/>
        <n v="0.15789473684210525"/>
        <n v="0.37931034482758619"/>
        <n v="0.17647058823529413"/>
      </sharedItems>
      <fieldGroup base="213">
        <rangePr autoStart="0" startNum="0.2" endNum="1" groupInterval="0.2"/>
        <groupItems count="6">
          <s v="&lt;0.2 または (空白)"/>
          <s v="0.2-0.4"/>
          <s v="0.4-0.6"/>
          <s v="0.6-0.8"/>
          <s v="0.8-1"/>
          <s v="&gt;1"/>
        </groupItems>
      </fieldGroup>
    </cacheField>
    <cacheField name="知的割合" numFmtId="177">
      <sharedItems containsString="0" containsBlank="1" containsNumber="1" minValue="0" maxValue="1" count="201">
        <n v="8.3333333333333329E-2"/>
        <n v="0.40909090909090912"/>
        <n v="0.8"/>
        <n v="0.80952380952380953"/>
        <n v="0.78787878787878785"/>
        <n v="1"/>
        <n v="0.1388888888888889"/>
        <n v="0.61290322580645162"/>
        <n v="0.4"/>
        <n v="0.33333333333333331"/>
        <n v="0.13793103448275862"/>
        <n v="0.93103448275862066"/>
        <n v="0"/>
        <n v="0.12195121951219512"/>
        <n v="0.6"/>
        <n v="0.37931034482758619"/>
        <n v="0.69230769230769229"/>
        <n v="6.5217391304347824E-2"/>
        <n v="0.8666666666666667"/>
        <n v="0.375"/>
        <n v="0.95652173913043481"/>
        <n v="0.97368421052631582"/>
        <n v="0.84210526315789469"/>
        <n v="0.05"/>
        <n v="0.72727272727272729"/>
        <n v="0.9285714285714286"/>
        <n v="0.2857142857142857"/>
        <n v="0.65517241379310343"/>
        <n v="0.3611111111111111"/>
        <n v="0.14634146341463414"/>
        <n v="0.7142857142857143"/>
        <n v="0.88571428571428568"/>
        <n v="0.25423728813559321"/>
        <n v="0.15"/>
        <n v="8.8235294117647065E-2"/>
        <n v="0.72222222222222221"/>
        <n v="0.61538461538461542"/>
        <n v="0.82352941176470584"/>
        <n v="0.91666666666666663"/>
        <n v="0.98"/>
        <n v="0.73333333333333328"/>
        <n v="0.29629629629629628"/>
        <n v="0.63043478260869568"/>
        <n v="0.42"/>
        <n v="0.94285714285714284"/>
        <n v="0.8214285714285714"/>
        <n v="0.43333333333333335"/>
        <n v="0.44444444444444442"/>
        <n v="0.51851851851851849"/>
        <n v="0.16"/>
        <n v="0.15384615384615385"/>
        <n v="0.83333333333333337"/>
        <n v="0.625"/>
        <n v="0.29411764705882354"/>
        <n v="0.56666666666666665"/>
        <n v="0.36363636363636365"/>
        <n v="7.9207920792079209E-2"/>
        <n v="0.6875"/>
        <n v="0.12727272727272726"/>
        <n v="0.41666666666666669"/>
        <n v="0.25"/>
        <n v="0.28260869565217389"/>
        <n v="0.8928571428571429"/>
        <n v="7.407407407407407E-2"/>
        <n v="0.21311475409836064"/>
        <n v="0.70833333333333337"/>
        <n v="0.78947368421052633"/>
        <n v="0.95454545454545459"/>
        <n v="0.45454545454545453"/>
        <n v="0.21212121212121213"/>
        <n v="0.68181818181818177"/>
        <n v="0.63636363636363635"/>
        <n v="0.70588235294117652"/>
        <n v="0.9375"/>
        <n v="6.6666666666666666E-2"/>
        <n v="0.38709677419354838"/>
        <n v="0.5"/>
        <n v="0.89473684210526316"/>
        <n v="0.12903225806451613"/>
        <n v="0.41935483870967744"/>
        <n v="0.97959183673469385"/>
        <n v="0.75"/>
        <n v="5.5555555555555552E-2"/>
        <n v="0.96875"/>
        <n v="9.3023255813953487E-2"/>
        <n v="0.1891891891891892"/>
        <n v="0.90909090909090906"/>
        <n v="0.81818181818181823"/>
        <n v="0.66666666666666663"/>
        <n v="0.93939393939393945"/>
        <n v="0.86956521739130432"/>
        <n v="0.94444444444444442"/>
        <n v="0.46666666666666667"/>
        <n v="0.17647058823529413"/>
        <n v="4.5454545454545456E-2"/>
        <n v="0.41379310344827586"/>
        <n v="0.96153846153846156"/>
        <n v="0.28000000000000003"/>
        <n v="0.32142857142857145"/>
        <n v="0.58333333333333337"/>
        <n v="0.77777777777777779"/>
        <n v="0.59090909090909094"/>
        <n v="0.20833333333333334"/>
        <n v="0.64"/>
        <n v="0.30769230769230771"/>
        <n v="0.76"/>
        <n v="0.18181818181818182"/>
        <n v="0.44897959183673469"/>
        <n v="0.7857142857142857"/>
        <n v="0.84615384615384615"/>
        <n v="0.4838709677419355"/>
        <n v="0.36"/>
        <n v="0.22580645161290322"/>
        <n v="0.24"/>
        <n v="0.36842105263157893"/>
        <n v="0.10526315789473684"/>
        <n v="0.65"/>
        <n v="0.67567567567567566"/>
        <n v="0.10714285714285714"/>
        <n v="0.16666666666666666"/>
        <n v="0.93333333333333335"/>
        <n v="0.16216216216216217"/>
        <n v="0.42857142857142855"/>
        <n v="4.3478260869565216E-2"/>
        <n v="0.6470588235294118"/>
        <n v="0.125"/>
        <n v="0.5714285714285714"/>
        <n v="9.0909090909090912E-2"/>
        <n v="0.27272727272727271"/>
        <n v="0.52380952380952384"/>
        <n v="0.32"/>
        <n v="0.23809523809523808"/>
        <n v="0.39285714285714285"/>
        <n v="0.44"/>
        <n v="0.38095238095238093"/>
        <n v="0.2608695652173913"/>
        <n v="0.26666666666666666"/>
        <n v="0.47619047619047616"/>
        <n v="0.43478260869565216"/>
        <n v="5.8823529411764705E-2"/>
        <n v="0.8125"/>
        <n v="0.88888888888888884"/>
        <n v="8.8888888888888892E-2"/>
        <n v="8.5714285714285715E-2"/>
        <n v="0.53846153846153844"/>
        <n v="0.61111111111111116"/>
        <n v="0.24324324324324326"/>
        <n v="0.04"/>
        <n v="0.23076923076923078"/>
        <n v="5.128205128205128E-2"/>
        <n v="0.24489795918367346"/>
        <n v="0.20408163265306123"/>
        <n v="3.2258064516129031E-2"/>
        <n v="0.1"/>
        <n v="0.3"/>
        <n v="0.10638297872340426"/>
        <n v="4.7619047619047616E-2"/>
        <n v="0.37209302325581395"/>
        <n v="0.11428571428571428"/>
        <n v="0.35714285714285715"/>
        <n v="0.23529411764705882"/>
        <n v="4.1666666666666664E-2"/>
        <n v="7.6923076923076927E-2"/>
        <n v="8.1081081081081086E-2"/>
        <n v="4.6875E-2"/>
        <n v="0.11764705882352941"/>
        <n v="0.22222222222222221"/>
        <n v="0.1875"/>
        <n v="9.7345132743362831E-2"/>
        <n v="6.25E-2"/>
        <n v="0.88235294117647056"/>
        <n v="0.1111111111111111"/>
        <n v="8.1632653061224483E-2"/>
        <n v="9.5238095238095233E-2"/>
        <n v="1.8181818181818181E-2"/>
        <n v="0.54545454545454541"/>
        <n v="0.7"/>
        <n v="0.13043478260869565"/>
        <n v="0.23333333333333334"/>
        <n v="0.18518518518518517"/>
        <n v="0.14285714285714285"/>
        <n v="0.46153846153846156"/>
        <n v="0.51428571428571423"/>
        <n v="6.9767441860465115E-2"/>
        <n v="0.45833333333333331"/>
        <n v="4.0404040404040407E-2"/>
        <n v="0.3235294117647059"/>
        <n v="0.10256410256410256"/>
        <n v="6.0240963855421686E-2"/>
        <n v="0.6428571428571429"/>
        <n v="5.2631578947368418E-2"/>
        <n v="0.2"/>
        <n v="0.36666666666666664"/>
        <n v="0.10344827586206896"/>
        <n v="0.31578947368421051"/>
        <n v="0.17391304347826086"/>
        <m/>
        <n v="0.15789473684210525"/>
        <n v="0.2413793103448276"/>
        <n v="2.5000000000000001E-2"/>
        <n v="0.13333333333333333"/>
      </sharedItems>
      <fieldGroup base="214">
        <rangePr autoStart="0" startNum="0.2" endNum="1" groupInterval="0.2"/>
        <groupItems count="6">
          <s v="&lt;0.2 または (空白)"/>
          <s v="0.2-0.4"/>
          <s v="0.4-0.6"/>
          <s v="0.6-0.8"/>
          <s v="0.8-1"/>
          <s v="&gt;1"/>
        </groupItems>
      </fieldGroup>
    </cacheField>
    <cacheField name="精神割合" numFmtId="177">
      <sharedItems containsString="0" containsBlank="1" containsNumber="1" minValue="0" maxValue="1" count="210">
        <n v="0.83333333333333337"/>
        <n v="0.5"/>
        <n v="0.2"/>
        <n v="0"/>
        <n v="0.18181818181818182"/>
        <n v="0.80555555555555558"/>
        <n v="0.25806451612903225"/>
        <n v="0.43333333333333335"/>
        <n v="0.66666666666666663"/>
        <n v="0.68965517241379315"/>
        <n v="3.4482758620689655E-2"/>
        <n v="0.14285714285714285"/>
        <n v="1"/>
        <n v="0.80487804878048785"/>
        <n v="0.24"/>
        <n v="0.18965517241379309"/>
        <n v="0.11538461538461539"/>
        <n v="0.91304347826086951"/>
        <n v="6.6666666666666666E-2"/>
        <n v="2.6315789473684209E-2"/>
        <n v="0.10526315789473684"/>
        <n v="0.23076923076923078"/>
        <n v="0.23333333333333334"/>
        <n v="0.85"/>
        <n v="6.0606060606060608E-2"/>
        <n v="3.5714285714285712E-2"/>
        <n v="0.4642857142857143"/>
        <n v="0.17241379310344829"/>
        <n v="0.30555555555555558"/>
        <n v="0.85365853658536583"/>
        <n v="8.5714285714285715E-2"/>
        <n v="0.67796610169491522"/>
        <n v="0.8"/>
        <n v="0.91176470588235292"/>
        <n v="0.16666666666666666"/>
        <n v="0.38461538461538464"/>
        <n v="0.17647058823529413"/>
        <n v="8.3333333333333329E-2"/>
        <n v="0.02"/>
        <n v="0.37037037037037035"/>
        <n v="0.17391304347826086"/>
        <n v="0.20833333333333334"/>
        <n v="0.44"/>
        <n v="5.7142857142857141E-2"/>
        <n v="0.10714285714285714"/>
        <n v="0.26666666666666666"/>
        <n v="0.1111111111111111"/>
        <n v="0.40740740740740738"/>
        <n v="0.78048780487804881"/>
        <n v="0.84615384615384615"/>
        <n v="0.125"/>
        <n v="0.25"/>
        <n v="0.20588235294117646"/>
        <n v="0.3"/>
        <n v="6.25E-2"/>
        <n v="0.85148514851485146"/>
        <n v="0.49090909090909091"/>
        <n v="0.41666666666666669"/>
        <n v="0.625"/>
        <n v="0.10869565217391304"/>
        <n v="0.59259259259259256"/>
        <n v="0.4098360655737705"/>
        <n v="0.29166666666666669"/>
        <n v="0.21052631578947367"/>
        <n v="0.36363636363636365"/>
        <n v="0.75757575757575757"/>
        <n v="0.22727272727272727"/>
        <n v="0.27272727272727271"/>
        <n v="0.91111111111111109"/>
        <n v="9.6774193548387094E-2"/>
        <n v="0.44117647058823528"/>
        <n v="0.54545454545454541"/>
        <n v="0.61290322580645162"/>
        <n v="0.45161290322580644"/>
        <n v="4.3478260869565216E-2"/>
        <n v="0.375"/>
        <n v="2.0408163265306121E-2"/>
        <n v="0.21875"/>
        <n v="3.7037037037037035E-2"/>
        <n v="5.2631578947368418E-2"/>
        <n v="3.125E-2"/>
        <n v="0.7441860465116279"/>
        <n v="0.59459459459459463"/>
        <n v="0.91666666666666663"/>
        <n v="3.0303030303030304E-2"/>
        <n v="8.6956521739130432E-2"/>
        <n v="5.5555555555555552E-2"/>
        <n v="0.48888888888888887"/>
        <n v="0.70588235294117652"/>
        <n v="0.47058823529411764"/>
        <n v="0.3125"/>
        <n v="0.72727272727272729"/>
        <n v="0.13793103448275862"/>
        <n v="3.8461538461538464E-2"/>
        <n v="0.72"/>
        <n v="0.33333333333333331"/>
        <n v="0.27586206896551724"/>
        <n v="0.54166666666666663"/>
        <n v="0.16"/>
        <n v="0.57692307692307687"/>
        <n v="0.63636363636363635"/>
        <n v="0.36734693877551022"/>
        <n v="0.13333333333333333"/>
        <n v="0.56000000000000005"/>
        <n v="7.6923076923076927E-2"/>
        <n v="0.5161290322580645"/>
        <n v="0.48"/>
        <n v="0.21428571428571427"/>
        <n v="0.28000000000000003"/>
        <n v="0.26315789473684209"/>
        <n v="6.8965517241379309E-2"/>
        <n v="0.78947368421052633"/>
        <n v="0.1891891891891892"/>
        <n v="0.6071428571428571"/>
        <n v="0.78260869565217395"/>
        <n v="0.19047619047619047"/>
        <n v="0.78378378378378377"/>
        <n v="0.35714285714285715"/>
        <n v="0.82608695652173914"/>
        <n v="0.8125"/>
        <n v="0.51515151515151514"/>
        <n v="0.42857142857142855"/>
        <n v="7.1428571428571425E-2"/>
        <n v="0.4"/>
        <n v="0.68181818181818177"/>
        <n v="0.72222222222222221"/>
        <n v="0.32142857142857145"/>
        <n v="0.36"/>
        <n v="0.11764705882352941"/>
        <n v="0.7"/>
        <n v="0.47619047619047616"/>
        <n v="0.60869565217391308"/>
        <n v="0.6"/>
        <n v="0.34782608695652173"/>
        <n v="0.97222222222222221"/>
        <n v="0.82352941176470584"/>
        <n v="0.38095238095238093"/>
        <n v="0.57777777777777772"/>
        <n v="0.59090909090909094"/>
        <n v="0.68571428571428572"/>
        <n v="0.70270270270270274"/>
        <n v="0.69230769230769229"/>
        <n v="0.79487179487179482"/>
        <n v="0.5714285714285714"/>
        <n v="0.65"/>
        <n v="0.82978723404255317"/>
        <n v="0.40476190476190477"/>
        <n v="0.75"/>
        <n v="0.53488372093023251"/>
        <n v="0.77272727272727271"/>
        <n v="0.2857142857142857"/>
        <n v="0.74285714285714288"/>
        <n v="0.76470588235294112"/>
        <n v="0.79166666666666663"/>
        <n v="0.81081081081081086"/>
        <n v="0.40625"/>
        <n v="0.6470588235294118"/>
        <n v="0.29629629629629628"/>
        <n v="0.64583333333333337"/>
        <n v="0.76991150442477874"/>
        <n v="0.32258064516129031"/>
        <n v="0.6875"/>
        <n v="0.5625"/>
        <n v="0.22222222222222221"/>
        <n v="0.55555555555555558"/>
        <n v="0.17857142857142858"/>
        <n v="0.69387755102040816"/>
        <n v="0.8571428571428571"/>
        <n v="0.83636363636363631"/>
        <n v="0.45454545454545453"/>
        <n v="0.05"/>
        <n v="0.61904761904761907"/>
        <n v="0.56521739130434778"/>
        <n v="0.81481481481481477"/>
        <n v="0.62857142857142856"/>
        <n v="0.86486486486486491"/>
        <n v="0.31428571428571428"/>
        <n v="0.73076923076923073"/>
        <n v="0.65116279069767447"/>
        <n v="0.7931034482758621"/>
        <n v="0.95918367346938771"/>
        <n v="0.15"/>
        <n v="0.90909090909090906"/>
        <n v="0.51851851851851849"/>
        <n v="0.38235294117647056"/>
        <n v="0.13636363636363635"/>
        <n v="0.74358974358974361"/>
        <n v="0.84337349397590367"/>
        <n v="0.6097560975609756"/>
        <n v="0.8970588235294118"/>
        <n v="0.89473684210526316"/>
        <n v="0.7142857142857143"/>
        <n v="0.80701754385964908"/>
        <n v="0.67241379310344829"/>
        <n v="0.31818181818181818"/>
        <n v="0.89743589743589747"/>
        <n v="0.42105263157894735"/>
        <n v="0.47826086956521741"/>
        <n v="0.88888888888888884"/>
        <m/>
        <n v="0.63157894736842102"/>
        <n v="0.40909090909090912"/>
        <n v="0.37931034482758619"/>
        <n v="0.875"/>
        <n v="0.94117647058823528"/>
        <n v="0.1875"/>
        <n v="0.6428571428571429"/>
        <n v="0.92"/>
        <n v="0.52941176470588236"/>
        <n v="0.73333333333333328"/>
      </sharedItems>
      <fieldGroup base="215">
        <rangePr autoStart="0" startNum="0.2" endNum="1" groupInterval="0.2"/>
        <groupItems count="6">
          <s v="&lt;0.2 または (空白)"/>
          <s v="0.2-0.4"/>
          <s v="0.4-0.6"/>
          <s v="0.6-0.8"/>
          <s v="0.8-1"/>
          <s v="&gt;1"/>
        </groupItems>
      </fieldGroup>
    </cacheField>
    <cacheField name="発達割合" numFmtId="177">
      <sharedItems containsString="0" containsBlank="1" containsNumber="1" minValue="0" maxValue="0.38181818181818183" count="74">
        <n v="0"/>
        <n v="1.3888888888888888E-2"/>
        <n v="6.8965517241379309E-2"/>
        <n v="3.4482758620689655E-2"/>
        <n v="4.7619047619047616E-2"/>
        <n v="7.3170731707317069E-2"/>
        <n v="1.7241379310344827E-2"/>
        <n v="0.1"/>
        <n v="0.17857142857142858"/>
        <n v="0.10344827586206896"/>
        <n v="0.25"/>
        <n v="5.0847457627118647E-2"/>
        <n v="0.05"/>
        <n v="6.6666666666666666E-2"/>
        <n v="4.3478260869565216E-2"/>
        <n v="0.04"/>
        <n v="3.3333333333333333E-2"/>
        <n v="0.1111111111111111"/>
        <n v="0.16"/>
        <n v="4.878048780487805E-2"/>
        <n v="2.9702970297029702E-2"/>
        <n v="0.125"/>
        <n v="0.38181818181818183"/>
        <n v="8.3333333333333329E-2"/>
        <n v="7.407407407407407E-2"/>
        <n v="0.37704918032786883"/>
        <n v="5.8823529411764705E-2"/>
        <n v="0.13636363636363635"/>
        <n v="0.12903225806451613"/>
        <n v="3.2258064516129031E-2"/>
        <n v="4.6511627906976744E-2"/>
        <n v="0.13513513513513514"/>
        <n v="0.27586206896551724"/>
        <n v="7.1428571428571425E-2"/>
        <n v="3.8461538461538464E-2"/>
        <n v="4.5454545454545456E-2"/>
        <n v="0.12121212121212122"/>
        <n v="0.10204081632653061"/>
        <n v="0.19354838709677419"/>
        <n v="0.2"/>
        <n v="3.5714285714285712E-2"/>
        <n v="0.13157894736842105"/>
        <n v="4.1666666666666664E-2"/>
        <n v="0.13043478260869565"/>
        <n v="0.11764705882352941"/>
        <n v="6.25E-2"/>
        <n v="0.08"/>
        <n v="0.17777777777777778"/>
        <n v="0.22857142857142856"/>
        <n v="9.0909090909090912E-2"/>
        <n v="0.16666666666666666"/>
        <n v="0.10256410256410256"/>
        <n v="6.3829787234042548E-2"/>
        <n v="0.11428571428571428"/>
        <n v="7.6923076923076927E-2"/>
        <n v="0.17647058823529413"/>
        <n v="0.14814814814814814"/>
        <n v="0.18181818181818182"/>
        <n v="6.1224489795918366E-2"/>
        <n v="5.4545454545454543E-2"/>
        <n v="2.8571428571428571E-2"/>
        <n v="0.23255813953488372"/>
        <n v="0.33333333333333331"/>
        <n v="4.0816326530612242E-2"/>
        <n v="0.20833333333333334"/>
        <n v="0.18518518518518517"/>
        <n v="0.12820512820512819"/>
        <n v="7.2289156626506021E-2"/>
        <n v="0.12195121951219512"/>
        <n v="5.2631578947368418E-2"/>
        <n v="0.13333333333333333"/>
        <n v="0.23076923076923078"/>
        <m/>
        <n v="0.32"/>
      </sharedItems>
      <fieldGroup base="216">
        <rangePr autoStart="0" autoEnd="0" startNum="0.2" endNum="1" groupInterval="0.2"/>
        <groupItems count="6">
          <s v="&lt;0.2 または (空白)"/>
          <s v="0.2-0.4"/>
          <s v="0.4-0.6"/>
          <s v="0.6-0.8"/>
          <s v="0.8-1"/>
          <s v="&gt;1"/>
        </groupItems>
      </fieldGroup>
    </cacheField>
    <cacheField name="その他割合" numFmtId="177">
      <sharedItems containsString="0" containsBlank="1" containsNumber="1" minValue="0" maxValue="1" count="53">
        <n v="0"/>
        <n v="2.7777777777777776E-2"/>
        <n v="7.1428571428571425E-2"/>
        <n v="4.7619047619047616E-2"/>
        <n v="4.3478260869565216E-2"/>
        <n v="3.5714285714285712E-2"/>
        <n v="3.3333333333333333E-2"/>
        <n v="9.9009900990099011E-3"/>
        <n v="8.3333333333333329E-2"/>
        <n v="4.5454545454545456E-2"/>
        <n v="3.2258064516129031E-2"/>
        <n v="6.4516129032258063E-2"/>
        <n v="0.11627906976744186"/>
        <n v="8.1081081081081086E-2"/>
        <n v="5.8823529411764705E-2"/>
        <n v="0.10344827586206896"/>
        <n v="4.1666666666666664E-2"/>
        <n v="7.6923076923076927E-2"/>
        <n v="0.04"/>
        <n v="3.0303030303030304E-2"/>
        <n v="0.16666666666666666"/>
        <n v="0.10714285714285714"/>
        <n v="0.3"/>
        <n v="8.6956521739130432E-2"/>
        <n v="1"/>
        <n v="4.4444444444444446E-2"/>
        <n v="6.6666666666666666E-2"/>
        <n v="5.128205128205128E-2"/>
        <n v="2.0408163265306121E-2"/>
        <n v="0.14285714285714285"/>
        <n v="3.8461538461538464E-2"/>
        <n v="2.7027027027027029E-2"/>
        <n v="1.5625E-2"/>
        <n v="0.1111111111111111"/>
        <n v="1.7699115044247787E-2"/>
        <n v="0.18181818181818182"/>
        <n v="9.6774193548387094E-2"/>
        <n v="0.2"/>
        <n v="0.33333333333333331"/>
        <n v="5.7142857142857141E-2"/>
        <n v="2.2727272727272728E-2"/>
        <n v="9.0090090090090089E-3"/>
        <n v="1.7241379310344827E-2"/>
        <n v="9.5238095238095233E-2"/>
        <n v="0.15"/>
        <n v="2.4390243902439025E-2"/>
        <n v="0.05"/>
        <n v="1.7543859649122806E-2"/>
        <n v="0.36363636363636365"/>
        <n v="0.30434782608695654"/>
        <m/>
        <n v="5.2631578947368418E-2"/>
        <n v="0.40909090909090912"/>
      </sharedItems>
      <fieldGroup base="217">
        <rangePr autoStart="0" startNum="0.2" endNum="1" groupInterval="0.2"/>
        <groupItems count="6">
          <s v="&lt;0.2 または (空白)"/>
          <s v="0.2-0.4"/>
          <s v="0.4-0.6"/>
          <s v="0.6-0.8"/>
          <s v="0.8-1"/>
          <s v="&gt;1"/>
        </groupItems>
      </fieldGroup>
    </cacheField>
    <cacheField name="独居" numFmtId="0">
      <sharedItems containsSemiMixedTypes="0" containsString="0" containsNumber="1" containsInteger="1" minValue="0" maxValue="71"/>
    </cacheField>
    <cacheField name="家族と同居" numFmtId="0">
      <sharedItems containsSemiMixedTypes="0" containsString="0" containsNumber="1" containsInteger="1" minValue="0" maxValue="78"/>
    </cacheField>
    <cacheField name="施設入所等" numFmtId="0">
      <sharedItems containsSemiMixedTypes="0" containsString="0" containsNumber="1" containsInteger="1" minValue="0" maxValue="49"/>
    </cacheField>
    <cacheField name="合計2" numFmtId="0">
      <sharedItems containsSemiMixedTypes="0" containsString="0" containsNumber="1" containsInteger="1" minValue="0" maxValue="113"/>
    </cacheField>
    <cacheField name="区分１" numFmtId="0">
      <sharedItems containsSemiMixedTypes="0" containsString="0" containsNumber="1" containsInteger="1" minValue="0" maxValue="5"/>
    </cacheField>
    <cacheField name="区分２" numFmtId="0">
      <sharedItems containsSemiMixedTypes="0" containsString="0" containsNumber="1" containsInteger="1" minValue="0" maxValue="17"/>
    </cacheField>
    <cacheField name="区分３" numFmtId="0">
      <sharedItems containsSemiMixedTypes="0" containsString="0" containsNumber="1" containsInteger="1" minValue="0" maxValue="30"/>
    </cacheField>
    <cacheField name="区分４" numFmtId="0">
      <sharedItems containsSemiMixedTypes="0" containsString="0" containsNumber="1" containsInteger="1" minValue="0" maxValue="27"/>
    </cacheField>
    <cacheField name="区分５" numFmtId="0">
      <sharedItems containsSemiMixedTypes="0" containsString="0" containsNumber="1" containsInteger="1" minValue="0" maxValue="9"/>
    </cacheField>
    <cacheField name="区分６" numFmtId="0">
      <sharedItems containsSemiMixedTypes="0" containsString="0" containsNumber="1" containsInteger="1" minValue="0" maxValue="8"/>
    </cacheField>
    <cacheField name="非該当" numFmtId="0">
      <sharedItems containsSemiMixedTypes="0" containsString="0" containsNumber="1" containsInteger="1" minValue="0" maxValue="110"/>
    </cacheField>
    <cacheField name="合計3" numFmtId="0">
      <sharedItems containsSemiMixedTypes="0" containsString="0" containsNumber="1" containsInteger="1" minValue="0" maxValue="113"/>
    </cacheField>
    <cacheField name="18歳未満" numFmtId="0">
      <sharedItems containsSemiMixedTypes="0" containsString="0" containsNumber="1" containsInteger="1" minValue="0" maxValue="1"/>
    </cacheField>
    <cacheField name="18歳～24歳" numFmtId="0">
      <sharedItems containsSemiMixedTypes="0" containsString="0" containsNumber="1" containsInteger="1" minValue="0" maxValue="28"/>
    </cacheField>
    <cacheField name="25歳～34歳" numFmtId="0">
      <sharedItems containsSemiMixedTypes="0" containsString="0" containsNumber="1" containsInteger="1" minValue="0" maxValue="38"/>
    </cacheField>
    <cacheField name="35歳～44歳" numFmtId="0">
      <sharedItems containsSemiMixedTypes="0" containsString="0" containsNumber="1" containsInteger="1" minValue="0" maxValue="50"/>
    </cacheField>
    <cacheField name="45歳～54歳" numFmtId="0">
      <sharedItems containsSemiMixedTypes="0" containsString="0" containsNumber="1" containsInteger="1" minValue="0" maxValue="31"/>
    </cacheField>
    <cacheField name="55歳～64歳" numFmtId="0">
      <sharedItems containsSemiMixedTypes="0" containsString="0" containsNumber="1" containsInteger="1" minValue="0" maxValue="21"/>
    </cacheField>
    <cacheField name="65歳以上" numFmtId="0">
      <sharedItems containsSemiMixedTypes="0" containsString="0" containsNumber="1" containsInteger="1" minValue="0" maxValue="35"/>
    </cacheField>
    <cacheField name="合　　　　計" numFmtId="0">
      <sharedItems containsSemiMixedTypes="0" containsString="0" containsNumber="1" containsInteger="1" minValue="0" maxValue="113"/>
    </cacheField>
    <cacheField name="①はい" numFmtId="0">
      <sharedItems containsString="0" containsBlank="1" containsNumber="1" containsInteger="1" minValue="0" maxValue="64"/>
    </cacheField>
    <cacheField name="①いいえ" numFmtId="0">
      <sharedItems containsString="0" containsBlank="1" containsNumber="1" containsInteger="1" minValue="0" maxValue="31"/>
    </cacheField>
    <cacheField name="①どちらとも" numFmtId="0">
      <sharedItems containsString="0" containsBlank="1" containsNumber="1" containsInteger="1" minValue="0" maxValue="42"/>
    </cacheField>
    <cacheField name="①合計" numFmtId="0">
      <sharedItems containsString="0" containsBlank="1" containsNumber="1" containsInteger="1" minValue="1" maxValue="113"/>
    </cacheField>
    <cacheField name="満足度①" numFmtId="177">
      <sharedItems containsString="0" containsBlank="1" containsNumber="1" minValue="0" maxValue="1"/>
    </cacheField>
    <cacheField name="②はい" numFmtId="0">
      <sharedItems containsString="0" containsBlank="1" containsNumber="1" containsInteger="1" minValue="0" maxValue="78"/>
    </cacheField>
    <cacheField name="②いいえ" numFmtId="0">
      <sharedItems containsString="0" containsBlank="1" containsNumber="1" containsInteger="1" minValue="0" maxValue="26"/>
    </cacheField>
    <cacheField name="②どちらとも" numFmtId="0">
      <sharedItems containsString="0" containsBlank="1" containsNumber="1" containsInteger="1" minValue="0" maxValue="43"/>
    </cacheField>
    <cacheField name="②合計" numFmtId="0">
      <sharedItems containsString="0" containsBlank="1" containsNumber="1" containsInteger="1" minValue="1" maxValue="113"/>
    </cacheField>
    <cacheField name="満足度②" numFmtId="177">
      <sharedItems containsString="0" containsBlank="1" containsNumber="1" minValue="0" maxValue="1"/>
    </cacheField>
    <cacheField name="③はい" numFmtId="0">
      <sharedItems containsString="0" containsBlank="1" containsNumber="1" containsInteger="1" minValue="0" maxValue="87"/>
    </cacheField>
    <cacheField name="③いいえ" numFmtId="0">
      <sharedItems containsString="0" containsBlank="1" containsNumber="1" containsInteger="1" minValue="0" maxValue="19"/>
    </cacheField>
    <cacheField name="③どちらとも" numFmtId="0">
      <sharedItems containsString="0" containsBlank="1" containsNumber="1" containsInteger="1" minValue="0" maxValue="68"/>
    </cacheField>
    <cacheField name="③合計" numFmtId="0">
      <sharedItems containsString="0" containsBlank="1" containsNumber="1" containsInteger="1" minValue="1" maxValue="113"/>
    </cacheField>
    <cacheField name="満足度③" numFmtId="177">
      <sharedItems containsString="0" containsBlank="1" containsNumber="1" minValue="0" maxValue="1"/>
    </cacheField>
    <cacheField name="④はい" numFmtId="0">
      <sharedItems containsString="0" containsBlank="1" containsNumber="1" containsInteger="1" minValue="0" maxValue="96"/>
    </cacheField>
    <cacheField name="④いいえ" numFmtId="0">
      <sharedItems containsString="0" containsBlank="1" containsNumber="1" containsInteger="1" minValue="0" maxValue="13"/>
    </cacheField>
    <cacheField name="④どちらとも" numFmtId="0">
      <sharedItems containsString="0" containsBlank="1" containsNumber="1" containsInteger="1" minValue="0" maxValue="68"/>
    </cacheField>
    <cacheField name="④合計" numFmtId="0">
      <sharedItems containsString="0" containsBlank="1" containsNumber="1" containsInteger="1" minValue="1" maxValue="113"/>
    </cacheField>
    <cacheField name="満足度④" numFmtId="177">
      <sharedItems containsString="0" containsBlank="1" containsNumber="1" minValue="0" maxValue="1"/>
    </cacheField>
    <cacheField name="⑤はい" numFmtId="0">
      <sharedItems containsString="0" containsBlank="1" containsNumber="1" containsInteger="1" minValue="0" maxValue="78"/>
    </cacheField>
    <cacheField name="⑤いいえ" numFmtId="0">
      <sharedItems containsString="0" containsBlank="1" containsNumber="1" containsInteger="1" minValue="0" maxValue="26"/>
    </cacheField>
    <cacheField name="⑤どちらとも" numFmtId="0">
      <sharedItems containsString="0" containsBlank="1" containsNumber="1" containsInteger="1" minValue="0" maxValue="38"/>
    </cacheField>
    <cacheField name="⑤合計" numFmtId="0">
      <sharedItems containsString="0" containsBlank="1" containsNumber="1" containsInteger="1" minValue="1" maxValue="113"/>
    </cacheField>
    <cacheField name="満足度⑤" numFmtId="177">
      <sharedItems containsString="0" containsBlank="1" containsNumber="1" minValue="0" maxValue="1"/>
    </cacheField>
    <cacheField name="⑥はい" numFmtId="0">
      <sharedItems containsString="0" containsBlank="1" containsNumber="1" containsInteger="1" minValue="1" maxValue="76"/>
    </cacheField>
    <cacheField name="⑥いいえ" numFmtId="0">
      <sharedItems containsString="0" containsBlank="1" containsNumber="1" containsInteger="1" minValue="0" maxValue="15"/>
    </cacheField>
    <cacheField name="⑥どちらとも" numFmtId="0">
      <sharedItems containsString="0" containsBlank="1" containsNumber="1" containsInteger="1" minValue="0" maxValue="33"/>
    </cacheField>
    <cacheField name="⑥合計" numFmtId="0">
      <sharedItems containsString="0" containsBlank="1" containsNumber="1" containsInteger="1" minValue="1" maxValue="113"/>
    </cacheField>
    <cacheField name="満足度⑥" numFmtId="177">
      <sharedItems containsString="0" containsBlank="1" containsNumber="1" minValue="0.13636363636363635" maxValue="1" count="145">
        <n v="0.75"/>
        <n v="0.68181818181818177"/>
        <n v="0.9"/>
        <n v="0.65"/>
        <m/>
        <n v="0.70967741935483875"/>
        <n v="0.66666666666666663"/>
        <n v="0.90322580645161288"/>
        <n v="1"/>
        <n v="0.95"/>
        <n v="0.89655172413793105"/>
        <n v="0.95652173913043481"/>
        <n v="0.82051282051282048"/>
        <n v="0.8666666666666667"/>
        <n v="0.61111111111111116"/>
        <n v="0.86956521739130432"/>
        <n v="0.7"/>
        <n v="0.82222222222222219"/>
        <n v="0.84615384615384615"/>
        <n v="0.8"/>
        <n v="0.82608695652173914"/>
        <n v="0.93333333333333335"/>
        <n v="0.91428571428571426"/>
        <n v="0.41666666666666669"/>
        <n v="0.76666666666666672"/>
        <n v="0.80487804878048785"/>
        <n v="0.60606060606060608"/>
        <n v="0.9285714285714286"/>
        <n v="0.63636363636363635"/>
        <n v="0.6"/>
        <n v="0.52777777777777779"/>
        <n v="0.625"/>
        <n v="0.68292682926829273"/>
        <n v="0.63157894736842102"/>
        <n v="0.80555555555555558"/>
        <n v="0.49152542372881358"/>
        <n v="0.84210526315789469"/>
        <n v="0.83333333333333337"/>
        <n v="0.73684210526315785"/>
        <n v="0.70588235294117652"/>
        <n v="0.92"/>
        <n v="0.93478260869565222"/>
        <n v="0.72727272727272729"/>
        <n v="0.9642857142857143"/>
        <n v="0.82499999999999996"/>
        <n v="0.86363636363636365"/>
        <n v="0.73333333333333328"/>
        <n v="0.8571428571428571"/>
        <n v="0.7142857142857143"/>
        <n v="0.96296296296296291"/>
        <n v="0.52380952380952384"/>
        <n v="0.41935483870967744"/>
        <n v="0.94444444444444442"/>
        <n v="0.91666666666666663"/>
        <n v="0.76470588235294112"/>
        <n v="0.90909090909090906"/>
        <n v="0.9375"/>
        <n v="0.88135593220338981"/>
        <n v="0.58333333333333337"/>
        <n v="0.76923076923076927"/>
        <n v="0.65217391304347827"/>
        <n v="0.5714285714285714"/>
        <n v="0.5901639344262295"/>
        <n v="0.45238095238095238"/>
        <n v="0.75757575757575757"/>
        <n v="0.875"/>
        <n v="0.70833333333333337"/>
        <n v="0.5161290322580645"/>
        <n v="0.67647058823529416"/>
        <n v="0.81818181818181823"/>
        <n v="0.94736842105263153"/>
        <n v="0.25806451612903225"/>
        <n v="0.73913043478260865"/>
        <n v="0.81632653061224492"/>
        <n v="0.5"/>
        <n v="0.86842105263157898"/>
        <n v="0.88888888888888884"/>
        <n v="0.72222222222222221"/>
        <n v="0.89473684210526316"/>
        <n v="0.54545454545454541"/>
        <n v="0.77777777777777779"/>
        <n v="0.59090909090909094"/>
        <n v="0.4"/>
        <n v="0.79069767441860461"/>
        <n v="0.58823529411764708"/>
        <n v="0.72"/>
        <n v="0.80769230769230771"/>
        <n v="0.8928571428571429"/>
        <n v="0.88"/>
        <n v="0.53846153846153844"/>
        <n v="0.91836734693877553"/>
        <n v="0.76"/>
        <n v="0.82352941176470584"/>
        <n v="0.94117647058823528"/>
        <n v="0.78947368421052633"/>
        <n v="0.80952380952380953"/>
        <n v="0.92592592592592593"/>
        <n v="0.42105263157894735"/>
        <n v="0.60869565217391308"/>
        <n v="0.95238095238095233"/>
        <n v="0.967741935483871"/>
        <n v="0.68421052631578949"/>
        <n v="0.6428571428571429"/>
        <n v="0.42857142857142855"/>
        <n v="0.76190476190476186"/>
        <n v="0.8214285714285714"/>
        <n v="0.8125"/>
        <n v="0.45833333333333331"/>
        <n v="0.96825396825396826"/>
        <n v="0.46666666666666667"/>
        <n v="0.90476190476190477"/>
        <n v="0.53333333333333333"/>
        <n v="0.54054054054054057"/>
        <n v="0.47619047619047616"/>
        <n v="0.65517241379310343"/>
        <n v="0.93877551020408168"/>
        <n v="0.84848484848484851"/>
        <n v="0.2857142857142857"/>
        <n v="0.41176470588235292"/>
        <n v="0.33333333333333331"/>
        <n v="0.7857142857142857"/>
        <n v="0.61290322580645162"/>
        <n v="0.67256637168141598"/>
        <n v="0.6875"/>
        <n v="0.91304347826086951"/>
        <n v="0.95918367346938771"/>
        <n v="0.78260869565217395"/>
        <n v="0.5636363636363636"/>
        <n v="0.3"/>
        <n v="0.95454545454545459"/>
        <n v="0.44444444444444442"/>
        <n v="0.73469387755102045"/>
        <n v="0.88372093023255816"/>
        <n v="0.13636363636363635"/>
        <n v="0.76315789473684215"/>
        <n v="0.89743589743589747"/>
        <n v="0.83116883116883122"/>
        <n v="0.97560975609756095"/>
        <n v="0.55932203389830504"/>
        <n v="0.89189189189189189"/>
        <n v="0.69230769230769229"/>
        <n v="0.88235294117647056"/>
        <n v="0.95833333333333337"/>
        <n v="0.4375"/>
        <n v="0.24"/>
      </sharedItems>
      <fieldGroup base="267">
        <rangePr autoStart="0" startNum="0.2" endNum="1" groupInterval="0.1"/>
        <groupItems count="10">
          <s v="&lt;0.2 または (空白)"/>
          <s v="0.2-0.3"/>
          <s v="0.3-0.4"/>
          <s v="0.4-0.5"/>
          <s v="0.5-0.6"/>
          <s v="0.6-0.7"/>
          <s v="0.7-0.8"/>
          <s v="0.8-0.9"/>
          <s v="0.9-1"/>
          <s v="&gt;1"/>
        </groupItems>
      </fieldGroup>
    </cacheField>
    <cacheField name="合計（はい）" numFmtId="0">
      <sharedItems containsString="0" containsBlank="1" containsNumber="1" containsInteger="1" minValue="1" maxValue="479"/>
    </cacheField>
    <cacheField name="合計（いいえ）" numFmtId="0">
      <sharedItems containsString="0" containsBlank="1" containsNumber="1" containsInteger="1" minValue="0" maxValue="77"/>
    </cacheField>
    <cacheField name="合計（どちらともいえない）" numFmtId="0">
      <sharedItems containsString="0" containsBlank="1" containsNumber="1" containsInteger="1" minValue="0" maxValue="292"/>
    </cacheField>
    <cacheField name="合計（合計）" numFmtId="0">
      <sharedItems containsString="0" containsBlank="1" containsNumber="1" containsInteger="1" minValue="6" maxValue="678"/>
    </cacheField>
    <cacheField name="満足度（合計）" numFmtId="177">
      <sharedItems containsString="0" containsBlank="1" containsNumber="1" minValue="4.5454545454545456E-2"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4">
  <r>
    <d v="2024-04-26T00:00:00"/>
    <n v="4"/>
    <x v="0"/>
    <s v="特定非営利活動法人さざなみ"/>
    <s v="松浦　利郎"/>
    <n v="3411100419"/>
    <s v="オレンジ作業所"/>
    <n v="7222324"/>
    <x v="0"/>
    <s v="〒722-2324 尾道市因島田熊町３９２２番地２"/>
    <x v="0"/>
    <s v="村井信悟"/>
    <s v="堀川法行"/>
    <s v="0845-22-6856"/>
    <s v="orange-sagyosho@bz03.plala.or.jp"/>
    <s v="月額"/>
    <n v="9000"/>
    <x v="0"/>
    <n v="11243"/>
    <n v="20513"/>
    <n v="20833"/>
    <n v="21154"/>
    <n v="2470544"/>
    <n v="2163914"/>
    <n v="306630"/>
    <n v="0"/>
    <n v="0"/>
    <n v="2470544"/>
    <x v="0"/>
    <n v="259265"/>
    <n v="316574"/>
    <n v="0"/>
    <n v="0"/>
    <n v="115"/>
    <n v="1852"/>
    <x v="0"/>
    <n v="240"/>
    <n v="12"/>
    <n v="1894705"/>
    <x v="0"/>
    <x v="0"/>
    <n v="259"/>
    <n v="2500000"/>
    <n v="2183426"/>
    <n v="316574"/>
    <n v="0"/>
    <n v="0"/>
    <n v="2500000"/>
    <n v="1920000"/>
    <n v="280000"/>
    <n v="300000"/>
    <n v="0"/>
    <n v="0"/>
    <n v="1855"/>
    <n v="7330"/>
    <n v="240"/>
    <n v="12"/>
    <n v="1920000"/>
    <n v="20513"/>
    <n v="262"/>
    <n v="2525000"/>
    <n v="2225000"/>
    <n v="300000"/>
    <n v="0"/>
    <n v="0"/>
    <n v="2525000"/>
    <n v="1950000"/>
    <n v="300000"/>
    <n v="275000"/>
    <n v="0"/>
    <n v="0"/>
    <n v="1860"/>
    <n v="7350"/>
    <n v="240"/>
    <n v="12"/>
    <n v="1950000"/>
    <n v="20833"/>
    <n v="265"/>
    <n v="2550000"/>
    <n v="2275000"/>
    <n v="275000"/>
    <n v="0"/>
    <n v="0"/>
    <n v="2550000"/>
    <n v="1980000"/>
    <n v="320000"/>
    <n v="250000"/>
    <n v="0"/>
    <n v="0"/>
    <n v="1865"/>
    <n v="7370"/>
    <n v="240"/>
    <n v="12"/>
    <n v="1980000"/>
    <n v="21154"/>
    <n v="269"/>
    <m/>
    <m/>
    <m/>
    <m/>
    <m/>
    <m/>
    <m/>
    <m/>
    <s v="○"/>
    <m/>
    <m/>
    <m/>
    <s v="○"/>
    <m/>
    <m/>
    <m/>
    <s v="○"/>
    <s v="配達（ヤマト運輸(株)DM便等の配達作業）_x000a_各種バザー（地域まつり、文化祭）等_x000a_物販品販売（カタログ注文）等"/>
    <x v="0"/>
    <n v="1165620"/>
    <s v="公民館、公衆トイレ等の清掃作業_x000a_（尾道市等からの受託事業）"/>
    <s v="○"/>
    <x v="0"/>
    <n v="851664"/>
    <s v="配達（ヤマト運輸(株)DM便等の配達作業）_x000a_各種バザー（地域まつり、文化祭）等_x000a_物販品販売（カタログ注文）等"/>
    <s v="○"/>
    <x v="0"/>
    <n v="146630"/>
    <s v="各種1次加工作業_x000a_（市内各種民間企業からの受託事業、下請事業）_x000a_（パチンコ台解体、DM封入、袋詰等の内職作業）"/>
    <s v="－"/>
    <x v="0"/>
    <s v=""/>
    <x v="0"/>
    <x v="0"/>
    <s v=""/>
    <x v="0"/>
    <m/>
    <m/>
    <m/>
    <x v="0"/>
    <s v="①　公民館、公衆トイレ等の清掃作業（尾道市等からの受託事業） → 売上目標達成 → 拡大_x000a_　　・令和6年度より新事業（作業）を2件新規追加受注_x000a_②　各種1次加工作業（市内各種民間企業からの受託事業、下請事業） → 売上目標未達成 → 拡大_x000a_　　・コロナ禍の影響、及び施設内受託事業、下請事業の受注先社内体制変更（合理化推進等）等に_x000a_　　　伴い受注量減少_x000a_　　・施設内外ともに新規事業開拓に努め、受託事業、下請事業の受注拡大をめざす_x000a_③　クロネコDM便、宅急便配達作業（ヤマト運輸(株)からの受託事業） → 売上目標達成 → 廃止_x000a_　　・令和6年1月末を以て契約終了、令和6年2月よりこの作業はなくなったため、これに代わる新規_x000a_　　　事業開拓に努め、受注拡大をめざす_x000a_④　紙パック再生紙漉き作業（名刺、はがき等製造、販売）　紙パック回収作業（再生紙漉き使用分_x000a_　　の余りはリサイクル業者へ販売）等　その他の販売事業（地域行事等でのバザー販売、カタログ_x000a_　　販売等）→ 売上目標未達成 → 拡大_x000a_　　・前年度比較で作業量、売上額微増_x000a_　　・自主製品（紙パック再生紙漉き製品）の売上額減少、各種バザー出店回数4、カタログ販売売上_x000a_　　　額微増"/>
    <m/>
    <s v="○"/>
    <s v="○"/>
    <s v="○"/>
    <m/>
    <s v="○"/>
    <s v="○"/>
    <s v="○"/>
    <s v="○"/>
    <s v="○"/>
    <m/>
    <m/>
    <s v="①　公民館、公衆トイレ等の清掃作業（尾道市等からの受託事業） → 売上目標達成 → 拡大_x000a_　　・令和6年度より新事業（作業）を2件新規追加受注_x000a_②　各種1次加工作業（市内各種民間企業からの受託事業、下請事業） → 売上目標未達成 → 拡大_x000a_　　・コロナ禍の影響、及び施設内受託事業、下請事業の受注先社内体制変更（合理化推進等）等に_x000a_　　　伴い受注量減少_x000a_　　・施設内外ともに新規事業開拓に努め、受託事業、下請事業の受注拡大をめざす_x000a_③　クロネコDM便、宅急便配達作業（ヤマト運輸(株)からの受託事業） → 売上目標達成 → 廃止_x000a_　　・令和6年1月末を以て契約終了、令和6年2月よりこの作業はなくなったため、これに代わる新規_x000a_　　　事業開拓に努め、受注拡大をめざす_x000a_④　紙パック再生紙漉き作業（名刺、はがき等製造、販売）　紙パック回収作業（再生紙漉き使用分_x000a_　　の余りはリサイクル業者へ販売）等　その他の販売事業（地域行事等でのバザー販売、カタログ_x000a_　　販売等）→ 売上目標未達成 → 拡大_x000a_　　・前年度比較で作業量、売上額微増_x000a_　　・自主製品（紙パック再生紙漉き製品）の売上額減少、各種バザー出店回数4、カタログ販売売上_x000a_　　　額微増"/>
    <m/>
    <s v="○"/>
    <m/>
    <s v="○"/>
    <m/>
    <m/>
    <m/>
    <m/>
    <s v="○"/>
    <s v="○"/>
    <m/>
    <m/>
    <s v="各種1次加工作業（市内各種民間企業からの受託事業、下請事業）"/>
    <s v="②販路開拓"/>
    <s v="・施設内外ともに新規事業開拓に努め、受託事業、下請事業の受注拡大をめざす"/>
    <s v="クロネコDM便、宅急便配達作業（ヤマト運輸(株)からの受託事業）"/>
    <s v="②販路開拓"/>
    <s v="・令和6年1月末を以て契約終了、令和6年2月よりこの作業はなくなったため、これに_x000a_　代わる新規事業開拓に努め、受注拡大をめざす"/>
    <s v="その他の販売事業（地域行事等でのバザー販売、カタログ販売等）"/>
    <s v="③販売力の向上"/>
    <s v="・各種バザー出店回数拡大、カタログ販売受注数拡大に努め、バザー販売、カタログ_x000a_　販売それぞれの売上額増加をめざす"/>
    <s v="①　公民館、公衆トイレ等の清掃作業（尾道市等からの受託事業） → 受注拡大をめざす_x000a_②　各種1次加工作業（市内各種民間企業からの受託事業、下請事業） → 受注拡大をめざす_x000a_③　クロネコDM便、宅急便配達作業（ヤマト運輸(株)からの受託事業） → これに代わる新規事業開_x000a_　　拓に努め、受注拡大をめざす_x000a_④　その他の販売事業（地域行事等でのバザー販売、カタログ販売等）→ 受注拡大をめざす"/>
    <s v="①　公民館、公衆トイレ等の清掃作業（尾道市等からの受託事業） → 受注拡大をめざす_x000a_②　各種1次加工作業（市内各種民間企業からの受託事業、下請事業） → 受注拡大をめざす_x000a_③　クロネコDM便、宅急便配達作業（ヤマト運輸(株)からの受託事業） → これに代わる新規事業開_x000a_　　拓に努め、受注拡大をめざす_x000a_④　その他の販売事業（地域行事等でのバザー販売、カタログ販売等）→ 受注拡大をめざす"/>
    <s v="①　公民館、公衆トイレ等の清掃作業（尾道市等からの受託事業） → 受注拡大をめざす_x000a_②　各種1次加工作業（市内各種民間企業からの受託事業、下請事業） → 受注拡大をめざす_x000a_③　クロネコDM便、宅急便配達作業（ヤマト運輸(株)からの受託事業） → これに代わる新規事業開_x000a_　　拓に努め、受注拡大をめざす_x000a_④　その他の販売事業（地域行事等でのバザー販売、カタログ販売等）→ 受注拡大をめざす"/>
    <s v="共有した"/>
    <s v="共有した"/>
    <s v="統括責任者"/>
    <s v="村井信悟"/>
    <s v="管理者"/>
    <s v="指導員"/>
    <s v="堀川法行"/>
    <s v="職業指導員"/>
    <s v="工賃向上計画指導員"/>
    <s v="井上幸"/>
    <s v="サービス管理責任者"/>
    <s v="指導員"/>
    <s v="宮地由美子"/>
    <s v="生活支援員"/>
    <m/>
    <m/>
    <m/>
    <m/>
    <m/>
    <m/>
    <m/>
    <m/>
    <m/>
    <m/>
    <m/>
    <m/>
    <m/>
    <m/>
    <m/>
    <m/>
    <m/>
    <m/>
    <x v="0"/>
    <n v="1"/>
    <n v="1"/>
    <n v="10"/>
    <m/>
    <m/>
    <n v="12"/>
    <x v="0"/>
    <x v="0"/>
    <x v="0"/>
    <x v="0"/>
    <x v="0"/>
    <n v="4"/>
    <n v="8"/>
    <n v="0"/>
    <n v="12"/>
    <n v="0"/>
    <n v="1"/>
    <n v="0"/>
    <n v="1"/>
    <n v="0"/>
    <n v="0"/>
    <n v="10"/>
    <n v="12"/>
    <n v="0"/>
    <n v="0"/>
    <n v="0"/>
    <n v="1"/>
    <n v="3"/>
    <n v="4"/>
    <n v="4"/>
    <n v="12"/>
    <n v="9"/>
    <n v="1"/>
    <n v="2"/>
    <n v="12"/>
    <n v="0.75"/>
    <n v="12"/>
    <n v="0"/>
    <n v="0"/>
    <n v="12"/>
    <n v="1"/>
    <n v="8"/>
    <n v="0"/>
    <n v="4"/>
    <n v="12"/>
    <n v="0.66666666666666663"/>
    <n v="8"/>
    <n v="0"/>
    <n v="4"/>
    <n v="12"/>
    <n v="0.66666666666666663"/>
    <n v="8"/>
    <n v="1"/>
    <n v="3"/>
    <n v="12"/>
    <n v="0.66666666666666663"/>
    <n v="9"/>
    <n v="0"/>
    <n v="3"/>
    <n v="12"/>
    <x v="0"/>
    <n v="54"/>
    <n v="2"/>
    <n v="16"/>
    <n v="72"/>
    <n v="0.75"/>
  </r>
  <r>
    <d v="2024-04-18T00:00:00"/>
    <n v="5"/>
    <x v="0"/>
    <s v="特定非営利活動法人ローズマリー"/>
    <s v="平山　助成"/>
    <n v="3411100427"/>
    <s v="しまなみ瀬戸田夢工房"/>
    <n v="7222405"/>
    <x v="0"/>
    <s v="〒722-2405 尾道市瀬戸田町福田539-2"/>
    <x v="0"/>
    <s v="藤尾　武久"/>
    <s v="藤尾　武久"/>
    <s v="0845-27-2270"/>
    <s v="yumekoubou@sunny.ocn.ne.jp"/>
    <s v="月額"/>
    <n v="12000"/>
    <x v="1"/>
    <n v="10243"/>
    <n v="25104"/>
    <n v="27690"/>
    <n v="30574"/>
    <n v="9858068"/>
    <n v="9858068"/>
    <n v="0"/>
    <n v="0"/>
    <n v="0"/>
    <n v="9858068"/>
    <x v="1"/>
    <n v="5387629"/>
    <n v="253112"/>
    <n v="0"/>
    <n v="0"/>
    <n v="255"/>
    <n v="4006"/>
    <x v="1"/>
    <n v="255"/>
    <n v="12"/>
    <n v="4217327"/>
    <x v="1"/>
    <x v="1"/>
    <n v="208"/>
    <n v="10000000"/>
    <n v="10000000"/>
    <n v="0"/>
    <n v="0"/>
    <n v="0"/>
    <n v="10000000"/>
    <n v="4850000"/>
    <n v="5000000"/>
    <n v="150000"/>
    <n v="0"/>
    <n v="0"/>
    <n v="4090"/>
    <n v="20450"/>
    <n v="255"/>
    <n v="12"/>
    <n v="4850000"/>
    <n v="25104"/>
    <n v="237"/>
    <n v="10500000"/>
    <n v="10500000"/>
    <n v="0"/>
    <n v="0"/>
    <n v="0"/>
    <n v="10500000"/>
    <n v="5250000"/>
    <n v="5000000"/>
    <n v="250000"/>
    <n v="0"/>
    <n v="0"/>
    <n v="3970"/>
    <n v="19850"/>
    <n v="252"/>
    <n v="12"/>
    <n v="5250000"/>
    <n v="27690"/>
    <n v="264"/>
    <n v="11000000"/>
    <n v="11000000"/>
    <n v="0"/>
    <n v="0"/>
    <n v="0"/>
    <n v="11000000"/>
    <n v="5650000"/>
    <n v="5150000"/>
    <n v="200000"/>
    <n v="0"/>
    <n v="0"/>
    <n v="3850"/>
    <n v="19250"/>
    <n v="250"/>
    <n v="12"/>
    <n v="5650000"/>
    <n v="30574"/>
    <n v="294"/>
    <m/>
    <m/>
    <m/>
    <s v="○"/>
    <s v="○"/>
    <m/>
    <m/>
    <m/>
    <s v="○"/>
    <s v="○"/>
    <s v="○"/>
    <s v="○"/>
    <s v="○"/>
    <s v="○"/>
    <s v="○"/>
    <m/>
    <m/>
    <m/>
    <x v="1"/>
    <n v="2680280"/>
    <s v="草刈り、除草剤、ゴミ捨て、観光地清掃など"/>
    <s v="○"/>
    <x v="1"/>
    <n v="2158927"/>
    <s v="空き缶、屑鉄等回収・分別作業"/>
    <s v="－"/>
    <x v="1"/>
    <n v="1577151"/>
    <s v="自動販売機のジュース売り上げ"/>
    <s v="－"/>
    <x v="0"/>
    <s v=""/>
    <x v="0"/>
    <x v="0"/>
    <n v="1"/>
    <x v="1"/>
    <m/>
    <s v="平成30年度"/>
    <n v="1333420"/>
    <x v="1"/>
    <s v="利用者の高齢化が進み、作業能力の低下、又は作業に入れない事が増えてきている。そのため、職員の負担が大きくなってきている。"/>
    <m/>
    <m/>
    <m/>
    <m/>
    <m/>
    <s v="○"/>
    <s v="○"/>
    <s v="○"/>
    <m/>
    <m/>
    <m/>
    <m/>
    <s v="経費削減、見直し、作業代の値上げ、また、作業受注を増やし工賃アップにつなげた。"/>
    <m/>
    <m/>
    <s v="○"/>
    <s v="○"/>
    <m/>
    <m/>
    <m/>
    <m/>
    <s v="○"/>
    <m/>
    <m/>
    <m/>
    <s v="リサイクル事業"/>
    <s v="⑨管理者・職員への意識啓発"/>
    <s v="リサイクル可能な物の知識を増やす。"/>
    <s v="その他施設外就労"/>
    <s v="③販売力の向上"/>
    <s v="作業受注を増やす。"/>
    <s v="農作業請負"/>
    <s v="⑨管理者・職員への意識啓発"/>
    <s v="天候に左右されない作業を考える"/>
    <s v="研修会の参加やミーティングの開催により職員の意識改革。リサイクル相場の確認や業者とのやりとり、勉強会などで知識向上、税理士の先生に経営相談にのってもらい経費削減・見直しをしていく"/>
    <s v="研修の参加やミーティング開催、職員情報共有や業者との連携、勉強会による知識向上、税理士の先生に経営相談にのってもらい経費削減・見直し、セールストークを磨き、営業度合いを増やしていき、作業受注数を増やす努力をしていく"/>
    <s v="勉強会や、ミーティング、研修会の参加により職員の知識向上を図り、税理士の先生に経営相談にのってもらい経費削減・見直し、セールストークを磨き、顧客の要望を聞き取り、営業日数をふやして作業受注数を増やす努力をし、新規顧客には値上げ、今の顧客にも値上げの交渉をし実施していく"/>
    <s v="共有した"/>
    <s v="共有した"/>
    <s v="統括責任者"/>
    <s v="藤尾　武久"/>
    <s v="管理者"/>
    <s v="個別支援計画作成"/>
    <s v="森　由佳利"/>
    <s v="サービス管理責任者"/>
    <s v="技術指導・職業支援"/>
    <s v="中村　壮志"/>
    <s v="職業支援員"/>
    <s v="日常生活の相談・指導"/>
    <s v="波戸岡　義夫"/>
    <s v="生活支援員"/>
    <s v="技術指導・職業支援"/>
    <s v="竹中　友哉"/>
    <s v="職業支援員"/>
    <m/>
    <m/>
    <m/>
    <m/>
    <m/>
    <m/>
    <m/>
    <m/>
    <m/>
    <m/>
    <m/>
    <m/>
    <m/>
    <m/>
    <m/>
    <x v="1"/>
    <n v="2"/>
    <n v="9"/>
    <n v="11"/>
    <m/>
    <m/>
    <n v="22"/>
    <x v="1"/>
    <x v="1"/>
    <x v="1"/>
    <x v="0"/>
    <x v="0"/>
    <n v="8"/>
    <n v="14"/>
    <n v="0"/>
    <n v="22"/>
    <n v="0"/>
    <n v="2"/>
    <n v="3"/>
    <n v="0"/>
    <n v="0"/>
    <n v="0"/>
    <n v="17"/>
    <n v="22"/>
    <n v="0"/>
    <n v="0"/>
    <n v="3"/>
    <n v="1"/>
    <n v="3"/>
    <n v="13"/>
    <n v="2"/>
    <n v="22"/>
    <n v="16"/>
    <n v="1"/>
    <n v="5"/>
    <n v="22"/>
    <n v="0.72727272727272729"/>
    <n v="12"/>
    <n v="0"/>
    <n v="10"/>
    <n v="22"/>
    <n v="0.54545454545454541"/>
    <n v="19"/>
    <n v="0"/>
    <n v="3"/>
    <n v="22"/>
    <n v="0.86363636363636365"/>
    <n v="17"/>
    <n v="0"/>
    <n v="5"/>
    <n v="22"/>
    <n v="0.77272727272727271"/>
    <n v="17"/>
    <n v="0"/>
    <n v="5"/>
    <n v="22"/>
    <n v="0.77272727272727271"/>
    <n v="15"/>
    <n v="0"/>
    <n v="7"/>
    <n v="22"/>
    <x v="1"/>
    <n v="96"/>
    <n v="1"/>
    <n v="35"/>
    <n v="132"/>
    <n v="0.72727272727272729"/>
  </r>
  <r>
    <d v="2024-04-26T00:00:00"/>
    <n v="6"/>
    <x v="1"/>
    <s v="社会福祉法人大崎福祉会"/>
    <s v="藤原　貞弘"/>
    <n v="3413900030"/>
    <s v="指定障害福祉サービス事業所ふれあい工房"/>
    <n v="7250303"/>
    <x v="1"/>
    <s v="〒725-0303 豊田郡大崎上島町大串３０３２番地２"/>
    <x v="1"/>
    <s v="大林　晃"/>
    <s v="木村　智"/>
    <s v="0846-67-5666"/>
    <s v="seikatsu@osakifukushikai.jp"/>
    <s v="月額"/>
    <n v="36000"/>
    <x v="2"/>
    <n v="3626"/>
    <n v="40476"/>
    <n v="41667"/>
    <n v="42857"/>
    <n v="14235647"/>
    <n v="14235647"/>
    <n v="0"/>
    <n v="0"/>
    <n v="0"/>
    <n v="14235647"/>
    <x v="2"/>
    <n v="10907087"/>
    <n v="0"/>
    <n v="0"/>
    <n v="0"/>
    <n v="108"/>
    <n v="1851"/>
    <x v="2"/>
    <n v="267"/>
    <n v="12"/>
    <n v="3328560"/>
    <x v="2"/>
    <x v="2"/>
    <n v="300"/>
    <n v="14500000"/>
    <n v="14500000"/>
    <n v="0"/>
    <n v="0"/>
    <n v="0"/>
    <n v="14500000"/>
    <n v="3400000"/>
    <n v="11100000"/>
    <n v="0"/>
    <n v="0"/>
    <n v="0"/>
    <n v="1851"/>
    <m/>
    <n v="267"/>
    <n v="12"/>
    <n v="3400000"/>
    <n v="40476"/>
    <m/>
    <n v="14700000"/>
    <n v="14700000"/>
    <n v="0"/>
    <n v="0"/>
    <n v="0"/>
    <n v="14700000"/>
    <n v="3500000"/>
    <n v="11200000"/>
    <n v="0"/>
    <n v="0"/>
    <n v="0"/>
    <n v="1851"/>
    <m/>
    <n v="267"/>
    <n v="12"/>
    <n v="3500000"/>
    <n v="41667"/>
    <m/>
    <n v="15000000"/>
    <n v="15000000"/>
    <n v="0"/>
    <n v="0"/>
    <n v="0"/>
    <n v="15000000"/>
    <n v="3600000"/>
    <n v="11400000"/>
    <n v="0"/>
    <n v="0"/>
    <n v="0"/>
    <n v="1851"/>
    <m/>
    <n v="267"/>
    <n v="12"/>
    <n v="3600000"/>
    <n v="42857"/>
    <m/>
    <m/>
    <s v="○"/>
    <m/>
    <m/>
    <m/>
    <m/>
    <m/>
    <m/>
    <m/>
    <m/>
    <m/>
    <m/>
    <m/>
    <m/>
    <m/>
    <m/>
    <m/>
    <m/>
    <x v="2"/>
    <n v="14235647"/>
    <s v="直営店及び移動販売でのパンの製造・販売"/>
    <s v="－"/>
    <x v="2"/>
    <m/>
    <m/>
    <m/>
    <x v="2"/>
    <m/>
    <m/>
    <m/>
    <x v="1"/>
    <s v=""/>
    <x v="0"/>
    <x v="0"/>
    <s v=""/>
    <x v="0"/>
    <m/>
    <m/>
    <m/>
    <x v="0"/>
    <s v="コロナ終息によって店舗での客足は戻ってきており、売上自体は上向きとなっているが、一方で職員の減少に伴う作業負担により、販売先自体は縮小しているのが現状である。_x000a_また、円安やインフレによる材料費・光熱費等の値上げを販売価格に十分に転嫁できておらず、利益を圧迫している。_x000a_"/>
    <m/>
    <s v="○"/>
    <m/>
    <m/>
    <m/>
    <m/>
    <m/>
    <s v="○"/>
    <m/>
    <m/>
    <m/>
    <m/>
    <s v="_x000a_令和5年度については、コロナによる大幅な売上減から徐々に店舗での売上が上向きになったことで、目標工賃額に対し達成額は上回っている。"/>
    <m/>
    <m/>
    <m/>
    <s v="○"/>
    <s v="○"/>
    <m/>
    <m/>
    <m/>
    <m/>
    <m/>
    <m/>
    <m/>
    <s v="職員配置の効率化"/>
    <s v="⑤他事業所とのネットワークの構築"/>
    <s v="法人内他事業所との連携・統合を進め、各事業所での作業の効率化をあげる。"/>
    <s v="商品の値上げ"/>
    <s v="④販売価格の見直し"/>
    <s v="お客様への理解を得ながら、経費に比例した商品の値上げを行う。"/>
    <m/>
    <m/>
    <m/>
    <s v="・販売商品の値上げによって、十分な利益を確保し工賃の向上を目指す。_x000a_・法人内他事業所との連携を高め、職員不足を解消するための計画を立案する。"/>
    <s v="・6年度の計画を踏まえて就労系事業の一本化を実施する。"/>
    <s v="・7年度に実施予定の内容について、継続及び修正を行い更なる効率化を目指す。"/>
    <s v="共有した"/>
    <s v="共有した"/>
    <s v="統括責任者"/>
    <s v="大林晃"/>
    <s v="管理者"/>
    <s v="サービス提供責任者"/>
    <s v="木村智"/>
    <s v="課長"/>
    <s v="現場責任者"/>
    <s v="末田広樹"/>
    <s v="リーダー"/>
    <s v="現場職員"/>
    <s v="梅田志保"/>
    <s v="目標工賃達成指導員"/>
    <s v="現場職員"/>
    <s v="小田彩香"/>
    <s v="目標工賃達成指導員"/>
    <m/>
    <m/>
    <m/>
    <m/>
    <m/>
    <m/>
    <m/>
    <m/>
    <m/>
    <m/>
    <m/>
    <m/>
    <m/>
    <m/>
    <m/>
    <x v="1"/>
    <m/>
    <n v="8"/>
    <n v="2"/>
    <m/>
    <m/>
    <n v="10"/>
    <x v="2"/>
    <x v="2"/>
    <x v="2"/>
    <x v="0"/>
    <x v="0"/>
    <n v="0"/>
    <n v="8"/>
    <n v="2"/>
    <n v="10"/>
    <n v="1"/>
    <n v="3"/>
    <n v="3"/>
    <n v="1"/>
    <n v="0"/>
    <n v="0"/>
    <n v="2"/>
    <n v="10"/>
    <n v="0"/>
    <n v="0"/>
    <n v="3"/>
    <n v="2"/>
    <n v="3"/>
    <n v="2"/>
    <n v="0"/>
    <n v="10"/>
    <n v="8"/>
    <n v="0"/>
    <n v="2"/>
    <n v="10"/>
    <n v="0.8"/>
    <n v="6"/>
    <n v="1"/>
    <n v="3"/>
    <n v="10"/>
    <n v="0.6"/>
    <n v="8"/>
    <n v="0"/>
    <n v="2"/>
    <n v="10"/>
    <n v="0.8"/>
    <n v="9"/>
    <n v="1"/>
    <n v="0"/>
    <n v="10"/>
    <n v="0.9"/>
    <n v="10"/>
    <n v="0"/>
    <n v="0"/>
    <n v="10"/>
    <n v="1"/>
    <n v="9"/>
    <n v="0"/>
    <n v="1"/>
    <n v="10"/>
    <x v="2"/>
    <n v="50"/>
    <n v="2"/>
    <n v="8"/>
    <n v="60"/>
    <n v="0.83333333333333337"/>
  </r>
  <r>
    <d v="2024-04-28T00:00:00"/>
    <n v="8"/>
    <x v="1"/>
    <s v="社会福祉法人やぎ"/>
    <s v="菅井　直也"/>
    <n v="3410203909"/>
    <s v="八木園"/>
    <n v="7310232"/>
    <x v="2"/>
    <s v="〒731-0232 広島市安佐北区亀山南三丁目１５番２８号"/>
    <x v="0"/>
    <s v="春木　強"/>
    <s v="南　和代"/>
    <s v="082-516-7173"/>
    <s v="yagien@celery.ocn.ne.jp"/>
    <s v="月額"/>
    <n v="10000"/>
    <x v="3"/>
    <n v="-2086"/>
    <n v="8125"/>
    <n v="8333"/>
    <n v="8542"/>
    <n v="1671520"/>
    <n v="1671520"/>
    <n v="0"/>
    <n v="0"/>
    <n v="0"/>
    <n v="1671520"/>
    <x v="3"/>
    <n v="0"/>
    <n v="0"/>
    <n v="0"/>
    <n v="0"/>
    <n v="260"/>
    <n v="4220"/>
    <x v="3"/>
    <n v="240"/>
    <n v="12"/>
    <n v="1671520"/>
    <x v="3"/>
    <x v="3"/>
    <n v="79"/>
    <n v="1950000"/>
    <n v="1950000"/>
    <n v="0"/>
    <n v="0"/>
    <n v="0"/>
    <n v="1950000"/>
    <n v="1950000"/>
    <n v="0"/>
    <n v="0"/>
    <n v="0"/>
    <n v="0"/>
    <n v="4800"/>
    <n v="24000"/>
    <n v="240"/>
    <n v="12"/>
    <n v="1950000"/>
    <n v="8125"/>
    <n v="81"/>
    <n v="2000000"/>
    <n v="2000000"/>
    <n v="0"/>
    <n v="0"/>
    <n v="0"/>
    <n v="2000000"/>
    <n v="2000000"/>
    <n v="0"/>
    <n v="0"/>
    <n v="0"/>
    <n v="0"/>
    <n v="4800"/>
    <n v="24000"/>
    <n v="240"/>
    <n v="12"/>
    <n v="2000000"/>
    <n v="8333"/>
    <n v="83"/>
    <n v="2050000"/>
    <n v="2050000"/>
    <n v="0"/>
    <n v="0"/>
    <n v="0"/>
    <n v="2050000"/>
    <n v="2050000"/>
    <n v="0"/>
    <n v="0"/>
    <n v="0"/>
    <n v="0"/>
    <n v="4800"/>
    <n v="24000"/>
    <n v="240"/>
    <n v="12"/>
    <n v="2050000"/>
    <n v="8542"/>
    <n v="85"/>
    <m/>
    <m/>
    <m/>
    <m/>
    <m/>
    <m/>
    <m/>
    <m/>
    <m/>
    <s v="○"/>
    <m/>
    <m/>
    <s v="○"/>
    <m/>
    <m/>
    <m/>
    <m/>
    <m/>
    <x v="3"/>
    <n v="401157"/>
    <s v="クリーニング後の作業服を繕い畳む作業"/>
    <s v="－"/>
    <x v="3"/>
    <n v="153418"/>
    <s v="縫製製品(パジャマ)をアイロンかけ梱包を行う作業"/>
    <s v="－"/>
    <x v="0"/>
    <n v="144288"/>
    <s v="子ども服の値札付け、おもちゃの清掃等を行う作業"/>
    <s v="－"/>
    <x v="1"/>
    <s v=""/>
    <x v="0"/>
    <x v="0"/>
    <s v=""/>
    <x v="0"/>
    <m/>
    <m/>
    <m/>
    <x v="0"/>
    <s v="作業の出来る利用者は一般就労・株式が経営する工賃の高い事業所に流れて、以前に比べ利用者が作業をし工賃を得るという意識が希薄になっている。"/>
    <m/>
    <m/>
    <m/>
    <m/>
    <m/>
    <s v="○"/>
    <s v="○"/>
    <m/>
    <s v="○"/>
    <m/>
    <m/>
    <m/>
    <s v="請負作業に限界を感じているが自主製品開発以前に設備投資する余力がない。"/>
    <m/>
    <s v="○"/>
    <m/>
    <m/>
    <s v="○"/>
    <s v="○"/>
    <m/>
    <m/>
    <s v="○"/>
    <m/>
    <m/>
    <m/>
    <s v="利用者のアート作品の販売強化"/>
    <s v="②販路開拓"/>
    <s v="商品力の向上と地域のイベントでの販売強化"/>
    <s v="請負作業の一元化"/>
    <s v="⑥作業工程の見直し"/>
    <s v="複数の企業から請負作業をいただいているがこれを一元化しより採算の良い作業に移行していく"/>
    <s v="他事業所で販売している製品の委託販売"/>
    <s v="⑤他事業所とのネットワークの構築"/>
    <s v="現在協議中であるが他事業所製品を委託販売することで販路拡大と協力体制の構築を目指す"/>
    <s v="コロナ禍後今まで自粛されていたイベントが復活しつつある。令和６年度はイベントに積極的に参加し知名度を高める活動に重点を置く"/>
    <s v="利用者のアート作品の商品化、前年度高めた知名度を生かし販売力強化に結び付けることや他事業所との連携も強化していく"/>
    <m/>
    <s v="共有していない"/>
    <s v="共有していない"/>
    <s v="統括責任者"/>
    <s v="春木　強"/>
    <s v="管理者"/>
    <s v="現場責任者"/>
    <s v="南　和代"/>
    <s v="目標工賃達成指導員"/>
    <m/>
    <m/>
    <m/>
    <m/>
    <m/>
    <m/>
    <m/>
    <m/>
    <m/>
    <m/>
    <m/>
    <m/>
    <m/>
    <m/>
    <m/>
    <m/>
    <m/>
    <m/>
    <m/>
    <m/>
    <m/>
    <m/>
    <m/>
    <m/>
    <x v="2"/>
    <n v="4"/>
    <n v="17"/>
    <m/>
    <m/>
    <m/>
    <n v="21"/>
    <x v="3"/>
    <x v="3"/>
    <x v="3"/>
    <x v="0"/>
    <x v="0"/>
    <n v="2"/>
    <n v="17"/>
    <n v="2"/>
    <n v="21"/>
    <n v="1"/>
    <n v="1"/>
    <n v="7"/>
    <n v="6"/>
    <n v="2"/>
    <n v="0"/>
    <n v="4"/>
    <n v="21"/>
    <n v="0"/>
    <n v="4"/>
    <n v="8"/>
    <n v="4"/>
    <n v="2"/>
    <n v="1"/>
    <n v="2"/>
    <n v="21"/>
    <n v="7"/>
    <n v="9"/>
    <n v="4"/>
    <n v="20"/>
    <n v="0.35"/>
    <n v="14"/>
    <n v="1"/>
    <n v="5"/>
    <n v="20"/>
    <n v="0.7"/>
    <n v="8"/>
    <n v="10"/>
    <n v="2"/>
    <n v="20"/>
    <n v="0.4"/>
    <n v="12"/>
    <n v="6"/>
    <n v="2"/>
    <n v="20"/>
    <n v="0.6"/>
    <n v="7"/>
    <n v="3"/>
    <n v="10"/>
    <n v="20"/>
    <n v="0.35"/>
    <n v="13"/>
    <n v="3"/>
    <n v="4"/>
    <n v="20"/>
    <x v="3"/>
    <n v="61"/>
    <n v="32"/>
    <n v="27"/>
    <n v="120"/>
    <n v="0.5083333333333333"/>
  </r>
  <r>
    <d v="2024-04-27T00:00:00"/>
    <n v="9"/>
    <x v="0"/>
    <s v="特定非営利活動法人ぽでーる"/>
    <s v="宮久保　憲治"/>
    <n v="3410500619"/>
    <s v="すてっぷ　ぽこ・あ・ぽこ"/>
    <n v="7370154"/>
    <x v="3"/>
    <s v="〒737-0154 呉市仁方桟橋通10-3"/>
    <x v="2"/>
    <s v="伊牟田　真治"/>
    <s v="倉田　美奈子"/>
    <s v="0823-79-5119"/>
    <s v="hop_step_jump_pocoapoco@ybb.ne.jp"/>
    <s v="月額"/>
    <n v="6000"/>
    <x v="4"/>
    <n v="3928"/>
    <n v="10256"/>
    <n v="10256"/>
    <n v="10256"/>
    <n v="2755500"/>
    <n v="2755500"/>
    <n v="0"/>
    <n v="0"/>
    <n v="0"/>
    <n v="2755500"/>
    <x v="4"/>
    <n v="8832"/>
    <n v="408036"/>
    <n v="0"/>
    <n v="63207"/>
    <n v="363"/>
    <n v="5893"/>
    <x v="4"/>
    <n v="309"/>
    <n v="12"/>
    <n v="2275425"/>
    <x v="4"/>
    <x v="4"/>
    <n v="173"/>
    <n v="3000000"/>
    <n v="3000000"/>
    <n v="0"/>
    <n v="0"/>
    <n v="0"/>
    <n v="3000000"/>
    <n v="2400000"/>
    <n v="100000"/>
    <n v="400000"/>
    <n v="0"/>
    <n v="100000"/>
    <n v="6000"/>
    <n v="13000"/>
    <n v="309"/>
    <n v="12"/>
    <n v="2400000"/>
    <n v="10256"/>
    <n v="185"/>
    <n v="3000000"/>
    <n v="3000000"/>
    <n v="0"/>
    <n v="0"/>
    <n v="0"/>
    <n v="3000000"/>
    <n v="2400000"/>
    <n v="100000"/>
    <n v="400000"/>
    <n v="0"/>
    <n v="100000"/>
    <n v="6000"/>
    <n v="13000"/>
    <n v="309"/>
    <n v="12"/>
    <n v="2400000"/>
    <n v="10256"/>
    <n v="185"/>
    <n v="3000000"/>
    <n v="3000000"/>
    <n v="0"/>
    <n v="0"/>
    <n v="0"/>
    <n v="3000000"/>
    <n v="2400000"/>
    <n v="100000"/>
    <n v="400000"/>
    <n v="0"/>
    <n v="100000"/>
    <n v="6000"/>
    <n v="13000"/>
    <n v="309"/>
    <n v="12"/>
    <n v="2400000"/>
    <n v="10256"/>
    <n v="185"/>
    <m/>
    <m/>
    <m/>
    <m/>
    <m/>
    <m/>
    <m/>
    <m/>
    <s v="○"/>
    <m/>
    <s v="○"/>
    <m/>
    <s v="○"/>
    <m/>
    <s v="○"/>
    <m/>
    <m/>
    <m/>
    <x v="4"/>
    <n v="807126"/>
    <s v="牡蠣の貝殻通し"/>
    <s v="－"/>
    <x v="3"/>
    <n v="820125"/>
    <s v="建築資材の組み立て"/>
    <s v="－"/>
    <x v="3"/>
    <n v="507300"/>
    <s v="公園掃除"/>
    <s v="○"/>
    <x v="0"/>
    <s v=""/>
    <x v="0"/>
    <x v="0"/>
    <s v=""/>
    <x v="0"/>
    <m/>
    <m/>
    <m/>
    <x v="0"/>
    <s v="・牡蠣の貝殻通しは、継続取引先があり、安定した売上を確保できている。_x000a_・建築資材の組み立ては、例年にない受注をしたが、来年以降の安定的な受注の見通しができない。_x000a_・雑貨類の販売のため、イベント出展しているが、魅力的な商品構成に欠けている。_x000a_・事業所内で利用者が障がい特性によりできる作業が限られており、新たな事業を検討する必要がある。"/>
    <s v="○"/>
    <m/>
    <m/>
    <m/>
    <m/>
    <m/>
    <m/>
    <s v="○"/>
    <s v="○"/>
    <m/>
    <s v="○"/>
    <s v="受託企業の受注量により発注量が決まるため、年間を通じての見通しができない。"/>
    <s v="・建築資材の組み立ては、例年にない受注ができ、利用者の工賃向上につながった。_x000a_・牡蠣の貝殻通しは、作業内容を見直すことで、年間を通じて安定した収入を得ることができた。_x000a_・現在の活動では作業に入れない利用者もいるので、利用者の特性に応じた仕事を増やすため、新たな仕事の受注や商品の製作を検討する必要がある。"/>
    <s v="○"/>
    <s v="○"/>
    <s v="○"/>
    <m/>
    <m/>
    <s v="○"/>
    <m/>
    <s v="○"/>
    <s v="○"/>
    <m/>
    <m/>
    <m/>
    <s v="牡蠣の貝殻通し"/>
    <s v="⑥作業工程の見直し"/>
    <s v="利用者の障がい特性に応じて作業内容を見直すことにより、作業量を増やしていく。"/>
    <s v="建築資材の組み立て"/>
    <s v="⑥作業工程の見直し"/>
    <s v="利用者の障がい特性に応じて作業内容を見直すことにより、作業量を増やしていく。"/>
    <s v="アクセサリー雑貨の製造・販売"/>
    <s v="①商品企画力の向上"/>
    <s v="魅力あるアクセサリーの製造に取り組み、イベント出展等に積極的に参加し、売上増と知名度の向上に取り組む。"/>
    <s v="・魅力ある商品の開発に取り組み、地域イベントへ出店することで、利用者のモチベーションの向上と売上の増加に取り組む。_x000a_・既存の受託事業については、作業内容の見直しや作業環境の改善に取り組み、"/>
    <m/>
    <m/>
    <m/>
    <m/>
    <s v="統括責任者"/>
    <s v="伊牟田　真治"/>
    <s v="管理者"/>
    <s v="個別支援計画の策定"/>
    <s v="竹内　恵美子"/>
    <s v="サービス管理責任者"/>
    <s v="技術指導や職業訓練"/>
    <s v="橋村　亜矢"/>
    <s v="職業指導員"/>
    <s v="日常生活の相談・指導"/>
    <s v="山田　耕平"/>
    <s v="生活指導員"/>
    <m/>
    <m/>
    <m/>
    <m/>
    <m/>
    <m/>
    <m/>
    <m/>
    <m/>
    <m/>
    <m/>
    <m/>
    <m/>
    <m/>
    <m/>
    <m/>
    <m/>
    <m/>
    <x v="0"/>
    <n v="1"/>
    <n v="26"/>
    <n v="6"/>
    <m/>
    <m/>
    <n v="33"/>
    <x v="4"/>
    <x v="4"/>
    <x v="4"/>
    <x v="0"/>
    <x v="0"/>
    <n v="1"/>
    <n v="25"/>
    <n v="7"/>
    <n v="33"/>
    <n v="0"/>
    <n v="8"/>
    <n v="11"/>
    <n v="10"/>
    <n v="0"/>
    <n v="1"/>
    <n v="3"/>
    <n v="33"/>
    <n v="1"/>
    <n v="1"/>
    <n v="14"/>
    <n v="8"/>
    <n v="5"/>
    <n v="2"/>
    <n v="2"/>
    <n v="33"/>
    <m/>
    <m/>
    <m/>
    <m/>
    <m/>
    <m/>
    <m/>
    <m/>
    <m/>
    <m/>
    <m/>
    <m/>
    <m/>
    <m/>
    <m/>
    <m/>
    <m/>
    <m/>
    <m/>
    <m/>
    <m/>
    <m/>
    <m/>
    <m/>
    <m/>
    <m/>
    <m/>
    <m/>
    <m/>
    <x v="4"/>
    <m/>
    <m/>
    <m/>
    <m/>
    <m/>
  </r>
  <r>
    <d v="2024-04-23T00:00:00"/>
    <n v="10"/>
    <x v="1"/>
    <s v="社会福祉法人広島岳心会"/>
    <s v="白川　泰山"/>
    <n v="3410500627"/>
    <s v="デイセンターのろさん"/>
    <n v="7370161"/>
    <x v="3"/>
    <s v="〒737-0161 呉市郷原町12380番地181"/>
    <x v="3"/>
    <s v="廣本　典幸"/>
    <s v="岡田　浄美"/>
    <s v="0823-77-1717"/>
    <s v="info@norosangakuen.or.jp"/>
    <s v="月額"/>
    <n v="22000"/>
    <x v="5"/>
    <n v="12584"/>
    <n v="36241"/>
    <n v="37525"/>
    <n v="38652"/>
    <n v="18340206"/>
    <n v="18340206"/>
    <n v="0"/>
    <n v="0"/>
    <n v="0"/>
    <n v="18340206"/>
    <x v="5"/>
    <n v="10040061"/>
    <n v="0"/>
    <n v="0"/>
    <n v="0"/>
    <n v="377"/>
    <n v="7016"/>
    <x v="5"/>
    <n v="351"/>
    <n v="12"/>
    <n v="8300145"/>
    <x v="5"/>
    <x v="5"/>
    <n v="256"/>
    <n v="19960000"/>
    <n v="19960000"/>
    <n v="0"/>
    <n v="0"/>
    <n v="0"/>
    <n v="19960000"/>
    <n v="8350000"/>
    <n v="11610000"/>
    <n v="0"/>
    <n v="0"/>
    <n v="0"/>
    <n v="6900"/>
    <n v="31740"/>
    <n v="360"/>
    <n v="12"/>
    <n v="8350000"/>
    <n v="36241"/>
    <n v="263"/>
    <n v="20160000"/>
    <n v="20160000"/>
    <n v="0"/>
    <n v="0"/>
    <n v="0"/>
    <n v="20160000"/>
    <n v="8961000"/>
    <n v="11199000"/>
    <n v="0"/>
    <n v="0"/>
    <n v="0"/>
    <n v="7150"/>
    <n v="32980"/>
    <n v="360"/>
    <n v="12"/>
    <n v="8961000"/>
    <n v="37525"/>
    <n v="272"/>
    <n v="20360000"/>
    <n v="20360000"/>
    <n v="0"/>
    <n v="0"/>
    <n v="0"/>
    <n v="20360000"/>
    <n v="9230000"/>
    <n v="11130000"/>
    <n v="0"/>
    <n v="0"/>
    <n v="0"/>
    <n v="7150"/>
    <n v="32980"/>
    <n v="360"/>
    <n v="12"/>
    <n v="9230000"/>
    <n v="38652"/>
    <n v="280"/>
    <m/>
    <m/>
    <m/>
    <m/>
    <s v="○"/>
    <m/>
    <m/>
    <m/>
    <s v="○"/>
    <m/>
    <m/>
    <m/>
    <m/>
    <m/>
    <m/>
    <m/>
    <s v="○"/>
    <s v="カキ養殖用連の作成"/>
    <x v="5"/>
    <n v="8247061"/>
    <s v="花壇管理など"/>
    <s v="○"/>
    <x v="4"/>
    <n v="7181018"/>
    <s v="建物清掃・草刈りなど"/>
    <s v="○"/>
    <x v="4"/>
    <n v="2033927"/>
    <s v="花苗等の販売"/>
    <s v="－"/>
    <x v="0"/>
    <s v=""/>
    <x v="0"/>
    <x v="0"/>
    <n v="1"/>
    <x v="1"/>
    <m/>
    <s v="平成6年度"/>
    <n v="10280988"/>
    <x v="2"/>
    <s v="【現状】事業所内作業として、育苗・カキ養殖用連の作成。施設外就労として、花壇等管理業務・屋内外の清掃を実施。施設外就労のウエイトが高く、外部からの委託業務が多く、地域貢献も兼ねた作業が実施できている_x000a__x000a_【課題】外部からの作業に頼っている部分が大きく、契約（契約金）を継続できるか受け身的な立場である分、不安がある_x000a_利用者のストレングスを活かした作業ができているか、適切な支援が十分にできているか_x000a_"/>
    <m/>
    <m/>
    <m/>
    <m/>
    <m/>
    <s v="○"/>
    <m/>
    <s v="○"/>
    <s v="○"/>
    <m/>
    <m/>
    <m/>
    <s v="前年度と比較して、作業内容の一部を自主生産から仕入れに変更したことにより、必要経費の部分を抑えることができた。これにより売り上げが減額になっても、支出も減額になったため、工賃が減額になることはなく、目標を達成することができた。_x000a_また、新規作業も開拓使、収入の減額部分を多少でも補えるようにした"/>
    <m/>
    <s v="○"/>
    <m/>
    <m/>
    <m/>
    <s v="○"/>
    <m/>
    <m/>
    <m/>
    <m/>
    <m/>
    <m/>
    <s v="育苗"/>
    <s v="⑥作業工程の見直し"/>
    <s v="花苗の仕入れと自主生産のバランスを考えながら、ランニングコストや効率よく利用者が作業ができるよう、作業工程の明確化を含めた見える化を進める"/>
    <s v="花壇等管理"/>
    <s v="②販路開拓"/>
    <s v="花壇の管理だけでなく、プランター管理の受注を拡大するための営業活動を実施。この作業は利用者の個別対応が可能なので、スキルアップの機会としても活用する"/>
    <s v="清掃業務"/>
    <s v="②販路開拓"/>
    <s v="新規事業の受け入れを実施。職員の負担もあるが、利用者にとって更なる経験ができるよう、新しい作業工程の取り組みなどを個別に行っていく"/>
    <s v="新規事業の受け入れや販路の拡大を行いながら、利用者個人のスキルアップにつながる個別対応を継続していく。"/>
    <s v="利用者同士でも「教える」「助け合う」ということができるような体制づくりを行い、相互の作業能力向上により、気持ちに余裕を持ちながら作業効率が上がるように進めていく。"/>
    <s v="利用者の特性を活かした支援を実施することで、それぞれの利用者の効率を上げることにつなげる。これにより作業全体を進める現場の能力の向上につなげ、新規事業の受注ができるだけの力をつけていく。"/>
    <s v="共有した"/>
    <s v="共有していない"/>
    <s v="統括責任者"/>
    <s v="廣本　典幸"/>
    <s v="管理者"/>
    <s v="個別支援計画書作成"/>
    <s v="岡田　浄美"/>
    <s v="サービス管理責任者"/>
    <s v="生活面の相談や支援"/>
    <s v="金子　敬文"/>
    <s v="生活支援員"/>
    <s v="作業工程の見直しなど"/>
    <s v="藤本　和稔"/>
    <s v="生活支援員"/>
    <s v="作業工程の見直しなど"/>
    <s v="小櫻　創造"/>
    <s v="生活支援員"/>
    <s v="作業工程の見直しなど"/>
    <s v="古賀　希義"/>
    <s v="職業指導員"/>
    <s v="スキルアップのための指導"/>
    <s v="濱安　勝巳"/>
    <s v="目標工賃達成指導員"/>
    <m/>
    <m/>
    <m/>
    <m/>
    <m/>
    <m/>
    <m/>
    <m/>
    <m/>
    <x v="3"/>
    <m/>
    <n v="34"/>
    <m/>
    <m/>
    <m/>
    <n v="34"/>
    <x v="2"/>
    <x v="5"/>
    <x v="3"/>
    <x v="0"/>
    <x v="0"/>
    <n v="1"/>
    <n v="24"/>
    <n v="9"/>
    <n v="34"/>
    <n v="1"/>
    <n v="8"/>
    <n v="6"/>
    <n v="12"/>
    <n v="4"/>
    <n v="0"/>
    <n v="3"/>
    <n v="34"/>
    <n v="0"/>
    <n v="5"/>
    <n v="7"/>
    <n v="2"/>
    <n v="13"/>
    <n v="4"/>
    <n v="3"/>
    <n v="34"/>
    <n v="22"/>
    <n v="0"/>
    <n v="9"/>
    <n v="31"/>
    <n v="0.70967741935483875"/>
    <n v="22"/>
    <n v="1"/>
    <n v="8"/>
    <n v="31"/>
    <n v="0.70967741935483875"/>
    <n v="21"/>
    <n v="1"/>
    <n v="9"/>
    <n v="31"/>
    <n v="0.67741935483870963"/>
    <n v="21"/>
    <n v="2"/>
    <n v="8"/>
    <n v="31"/>
    <n v="0.67741935483870963"/>
    <n v="21"/>
    <n v="0"/>
    <n v="10"/>
    <n v="31"/>
    <n v="0.67741935483870963"/>
    <n v="22"/>
    <n v="0"/>
    <n v="9"/>
    <n v="31"/>
    <x v="5"/>
    <n v="129"/>
    <n v="4"/>
    <n v="53"/>
    <n v="186"/>
    <n v="0.69354838709677424"/>
  </r>
  <r>
    <d v="2024-04-27T00:00:00"/>
    <n v="11"/>
    <x v="1"/>
    <s v="社会福祉法人ふれんず"/>
    <s v="堀　久眞"/>
    <n v="3410500635"/>
    <s v="ひかり作業所"/>
    <n v="7370046"/>
    <x v="3"/>
    <s v="〒737-0046 呉市中通一丁目２番３８号"/>
    <x v="4"/>
    <s v="山本　一男"/>
    <s v="山本　一男"/>
    <s v="0823-23-8676"/>
    <s v="hikariws@furenz.or.jp"/>
    <s v="月額"/>
    <n v="7000"/>
    <x v="6"/>
    <n v="7004"/>
    <n v="13955"/>
    <n v="14038"/>
    <n v="14049"/>
    <n v="7203956"/>
    <n v="7203956"/>
    <n v="0"/>
    <n v="0"/>
    <n v="0"/>
    <n v="7203956"/>
    <x v="6"/>
    <n v="429917"/>
    <n v="186754"/>
    <n v="0"/>
    <n v="0"/>
    <n v="751"/>
    <n v="9545"/>
    <x v="6"/>
    <n v="244"/>
    <n v="12"/>
    <n v="6587285"/>
    <x v="6"/>
    <x v="6"/>
    <n v="220"/>
    <n v="6960000"/>
    <n v="6960000"/>
    <n v="0"/>
    <n v="0"/>
    <n v="0"/>
    <n v="6960000"/>
    <n v="6531000"/>
    <n v="429000"/>
    <n v="0"/>
    <n v="0"/>
    <n v="0"/>
    <n v="9300"/>
    <n v="28960"/>
    <n v="239"/>
    <n v="12"/>
    <n v="6531000"/>
    <n v="13955"/>
    <n v="226"/>
    <n v="6965000"/>
    <n v="6965000"/>
    <n v="0"/>
    <n v="0"/>
    <n v="0"/>
    <n v="6965000"/>
    <n v="6536000"/>
    <n v="429000"/>
    <n v="0"/>
    <n v="0"/>
    <n v="0"/>
    <n v="9300"/>
    <n v="28960"/>
    <n v="240"/>
    <n v="12"/>
    <n v="6536000"/>
    <n v="14038"/>
    <n v="226"/>
    <n v="6970000"/>
    <n v="6970000"/>
    <n v="0"/>
    <n v="0"/>
    <n v="0"/>
    <n v="6970000"/>
    <n v="6541000"/>
    <n v="429000"/>
    <n v="0"/>
    <n v="0"/>
    <n v="0"/>
    <n v="9300"/>
    <n v="28960"/>
    <n v="240"/>
    <n v="12"/>
    <n v="6541000"/>
    <n v="14049"/>
    <n v="226"/>
    <s v="○"/>
    <m/>
    <m/>
    <s v="○"/>
    <m/>
    <m/>
    <m/>
    <m/>
    <s v="○"/>
    <m/>
    <m/>
    <m/>
    <s v="○"/>
    <m/>
    <m/>
    <m/>
    <s v="○"/>
    <s v="自動販売機の手数料"/>
    <x v="0"/>
    <n v="3536621"/>
    <s v="・市が管理している公園の清掃_x000a_・市の建物の清掃，ワックスがけ_x000a_・民間老人施設のエアコンのフィルター清掃"/>
    <s v="－"/>
    <x v="3"/>
    <n v="1906562"/>
    <s v="・ビス へ ビニタイを巻いて束ねる_x000a_・シャープペンシルの部品の組み立て_x000a_・DMの袋詰め　など"/>
    <s v="－"/>
    <x v="5"/>
    <n v="1263374"/>
    <s v="・自動販売機の販売手数料"/>
    <s v="－"/>
    <x v="1"/>
    <s v=""/>
    <x v="0"/>
    <x v="0"/>
    <s v=""/>
    <x v="0"/>
    <m/>
    <m/>
    <m/>
    <x v="0"/>
    <s v="工賃の基になるものは，主に内職と施設及び公園等の清掃が主で，自主製品の製造は僅かで，内職については時期によって受注量が変動するため，年間を通しての工賃総額が不安定なところ。"/>
    <s v="○"/>
    <s v="○"/>
    <m/>
    <s v="○"/>
    <m/>
    <m/>
    <s v="○"/>
    <m/>
    <m/>
    <m/>
    <m/>
    <m/>
    <s v="目標工賃達成指導員を設置し，新たな仕事の獲得を試みたが叶わず，既存の内職の一部について，単価アップのみの成果に終わっただけで，評価は低い。"/>
    <m/>
    <s v="○"/>
    <m/>
    <m/>
    <s v="○"/>
    <m/>
    <m/>
    <m/>
    <m/>
    <m/>
    <m/>
    <m/>
    <s v="クッキー・マドレーヌの製造"/>
    <s v="②販路開拓"/>
    <s v="呉市役所などのイベントに出展し，販売機会を増やす。"/>
    <s v="さをり織りの生地を使用して，小物雑貨を作成"/>
    <s v="②販路開拓"/>
    <s v="呉市役所などのイベントに出展し，製品の周知を図り，売り上げを増やす。"/>
    <s v="ビルの空調のフィルター清掃"/>
    <s v="⑪その他"/>
    <s v="現在受注している場所以外の開拓。"/>
    <s v="・現在の受注分を確保した上で，利用者が出来る作業を探す_x000a_・難しい話になるが，少しでも工賃単価の高い仕事にシフトする"/>
    <s v="・他の作業所と連携して，イベント出展等を行い，販路の拡大や増加に取り組む_x000a_・現在受注中の内職の増量を依頼する"/>
    <s v="・他の作業所と連携して，イベント出展等を行い，販路の拡大や増加に取り組む_x000a_・現在受注中の内職の増量を依頼する"/>
    <s v="共有した"/>
    <s v="共有した"/>
    <s v="統括責任者"/>
    <s v="山本　一男"/>
    <s v="管理者"/>
    <s v="個別支援計画の作成"/>
    <s v="三浦　美穂"/>
    <s v="サービス管理責任者"/>
    <s v="個別支援計画の作成"/>
    <s v="沼崎　美恵"/>
    <s v="サービス管理責任者"/>
    <s v="日常生活の相談・指導"/>
    <s v="原岡　和洋"/>
    <s v="所長・生活支援員"/>
    <s v="日常生活の相談・指導"/>
    <s v="稲葉　真由美"/>
    <s v="所長・生活支援員"/>
    <m/>
    <m/>
    <m/>
    <m/>
    <m/>
    <m/>
    <m/>
    <m/>
    <m/>
    <m/>
    <m/>
    <m/>
    <m/>
    <m/>
    <m/>
    <x v="1"/>
    <n v="1"/>
    <n v="10"/>
    <n v="58"/>
    <n v="1"/>
    <n v="2"/>
    <n v="72"/>
    <x v="5"/>
    <x v="6"/>
    <x v="5"/>
    <x v="1"/>
    <x v="1"/>
    <n v="24"/>
    <n v="40"/>
    <n v="8"/>
    <n v="72"/>
    <n v="1"/>
    <n v="11"/>
    <n v="7"/>
    <n v="2"/>
    <n v="0"/>
    <n v="0"/>
    <n v="51"/>
    <n v="72"/>
    <n v="0"/>
    <n v="4"/>
    <n v="4"/>
    <n v="8"/>
    <n v="29"/>
    <n v="19"/>
    <n v="8"/>
    <n v="72"/>
    <n v="25"/>
    <n v="2"/>
    <n v="12"/>
    <n v="39"/>
    <n v="0.64102564102564108"/>
    <n v="27"/>
    <n v="1"/>
    <n v="11"/>
    <n v="39"/>
    <n v="0.69230769230769229"/>
    <n v="32"/>
    <n v="1"/>
    <n v="6"/>
    <n v="39"/>
    <n v="0.82051282051282048"/>
    <n v="31"/>
    <n v="1"/>
    <n v="7"/>
    <n v="39"/>
    <n v="0.79487179487179482"/>
    <n v="28"/>
    <n v="2"/>
    <n v="9"/>
    <n v="39"/>
    <n v="0.71794871794871795"/>
    <n v="26"/>
    <n v="3"/>
    <n v="10"/>
    <n v="39"/>
    <x v="6"/>
    <n v="169"/>
    <n v="10"/>
    <n v="55"/>
    <n v="234"/>
    <n v="0.72222222222222221"/>
  </r>
  <r>
    <d v="2024-04-30T00:00:00"/>
    <n v="12"/>
    <x v="0"/>
    <s v="特定非営利活動法人どりーむ"/>
    <s v="大林　英子"/>
    <n v="3410500643"/>
    <s v="どりーむ"/>
    <n v="7370112"/>
    <x v="3"/>
    <s v="〒737-0112 呉市広古新開3丁目3番11号"/>
    <x v="0"/>
    <s v="今村　隆太"/>
    <s v="今村　隆太"/>
    <s v="0823-74-3180"/>
    <s v="dream.r.imamura@gmail.com"/>
    <s v="月額"/>
    <n v="15100"/>
    <x v="7"/>
    <n v="2382"/>
    <n v="17886"/>
    <n v="18089"/>
    <n v="18293"/>
    <n v="5336705"/>
    <n v="4647084"/>
    <n v="689615"/>
    <n v="0"/>
    <n v="6"/>
    <n v="5336705"/>
    <x v="7"/>
    <n v="0"/>
    <n v="977630"/>
    <n v="0"/>
    <n v="16600"/>
    <n v="326"/>
    <n v="5915"/>
    <x v="7"/>
    <n v="287"/>
    <n v="12"/>
    <n v="4342475"/>
    <x v="7"/>
    <x v="7"/>
    <n v="311"/>
    <n v="5677630"/>
    <n v="4700000"/>
    <n v="977630"/>
    <n v="0"/>
    <n v="0"/>
    <n v="5677630"/>
    <n v="4400000"/>
    <n v="0"/>
    <n v="1277630"/>
    <n v="0"/>
    <n v="0"/>
    <n v="5900"/>
    <n v="14000"/>
    <n v="289"/>
    <n v="12"/>
    <n v="4400000"/>
    <n v="17886"/>
    <n v="314"/>
    <n v="6027630"/>
    <n v="4750000"/>
    <n v="1277630"/>
    <n v="0"/>
    <n v="0"/>
    <n v="6027630"/>
    <n v="4450000"/>
    <n v="0"/>
    <n v="1577630"/>
    <n v="0"/>
    <n v="0"/>
    <n v="5900"/>
    <n v="14000"/>
    <n v="289"/>
    <n v="12"/>
    <n v="4450000"/>
    <n v="18089"/>
    <n v="318"/>
    <n v="6377630"/>
    <n v="4800000"/>
    <n v="1577630"/>
    <n v="0"/>
    <n v="0"/>
    <n v="6377630"/>
    <n v="4500000"/>
    <n v="0"/>
    <n v="1877630"/>
    <n v="0"/>
    <n v="0"/>
    <n v="5900"/>
    <n v="14000"/>
    <n v="289"/>
    <n v="12"/>
    <n v="4500000"/>
    <n v="18293"/>
    <n v="321"/>
    <m/>
    <m/>
    <m/>
    <m/>
    <m/>
    <m/>
    <m/>
    <s v="○"/>
    <s v="○"/>
    <m/>
    <s v="○"/>
    <m/>
    <s v="○"/>
    <s v="○"/>
    <m/>
    <m/>
    <s v="○"/>
    <s v="花苗、野菜苗の生産・販売"/>
    <x v="6"/>
    <n v="1764050"/>
    <s v="花苗、野菜苗の生産販売や公共施設の植栽維持管理等"/>
    <s v="○"/>
    <x v="4"/>
    <n v="1677500"/>
    <s v="公共施設の清掃作業(除草、ゴミ拾い、トイレ掃除他)"/>
    <s v="○"/>
    <x v="0"/>
    <n v="540740"/>
    <s v="基盤の解体作業(レアメタル取り外し、分別)"/>
    <s v="－"/>
    <x v="0"/>
    <s v=""/>
    <x v="0"/>
    <x v="0"/>
    <s v=""/>
    <x v="0"/>
    <m/>
    <m/>
    <m/>
    <x v="0"/>
    <s v="既存作業の生産性向上と既存商品の品質改良と販路拡大_x000a_新商品の開発とPR"/>
    <s v="○"/>
    <m/>
    <m/>
    <m/>
    <m/>
    <m/>
    <m/>
    <m/>
    <m/>
    <s v="○"/>
    <m/>
    <m/>
    <s v="県主催の工賃向上研修に加え市独自の研修に継続的に参加し、随時生産性向上に努め、新サービスによる新商品を開発していく"/>
    <s v="○"/>
    <m/>
    <s v="○"/>
    <m/>
    <s v="○"/>
    <m/>
    <m/>
    <m/>
    <m/>
    <s v="○"/>
    <m/>
    <m/>
    <s v="園芸作業"/>
    <s v="③販売力の向上"/>
    <s v="どの職員が販売に行っても同程度の売り上げを出せるよう商品説明用POPの充実と接客技能の習得"/>
    <s v="園芸作業"/>
    <s v="⑪その他"/>
    <s v="さらに品質を改良し、適正価格で販売する_x000a_一般の方に対しても花壇の植栽等営業をする"/>
    <s v="印刷業務"/>
    <s v="①商品企画力の向上"/>
    <s v="創作活動を通して書道や絵画に取組み、ハンドタオル等に印刷し販売することで商品開発に努める"/>
    <s v="商品説明用POPを展示することでお客様にわかりやすくし基本的な接客技能を周知することで交流の機会を増やします_x000a_利用者様の作品を印刷し販売することで地域啓発にも努め、事業所の周知に取組む"/>
    <s v="接客技能と生活能力をリンクさせ日頃から取り組むことで自然と挨拶ができるようにする_x000a_専門家の助言を受ける機会を設けさらなる品質改良に努める"/>
    <s v="企業との連携を図り定期的な収入を確保する_x000a_地域啓発及び地域交流を積極的に行い事業所を知ってもらうことで商品及び役務のPRを図る"/>
    <s v="共有した"/>
    <s v="共有した"/>
    <s v="統括責任者"/>
    <s v="今村　隆太"/>
    <s v="管理者・サビ管"/>
    <m/>
    <s v="大林　英子"/>
    <s v="生活支援員"/>
    <m/>
    <s v="山中　真一"/>
    <s v="職業指導員"/>
    <m/>
    <s v="今村　由香里"/>
    <s v="生活支援員"/>
    <m/>
    <s v="渥見　淳"/>
    <s v="職業指導員"/>
    <m/>
    <s v="長澤　秀樹"/>
    <s v="職業指導員"/>
    <m/>
    <s v="福原　義信"/>
    <s v="生活支援員"/>
    <m/>
    <s v="上田　ゆかり"/>
    <s v="目標工賃達成指導員"/>
    <m/>
    <s v="大坪　美智子"/>
    <s v="目標工賃達成指導員"/>
    <m/>
    <m/>
    <m/>
    <x v="4"/>
    <n v="4"/>
    <n v="19"/>
    <n v="8"/>
    <m/>
    <m/>
    <n v="31"/>
    <x v="6"/>
    <x v="7"/>
    <x v="6"/>
    <x v="0"/>
    <x v="0"/>
    <n v="5"/>
    <n v="24"/>
    <n v="2"/>
    <n v="31"/>
    <n v="0"/>
    <n v="5"/>
    <n v="4"/>
    <n v="7"/>
    <n v="2"/>
    <n v="0"/>
    <n v="13"/>
    <n v="31"/>
    <n v="0"/>
    <n v="5"/>
    <n v="9"/>
    <n v="4"/>
    <n v="7"/>
    <n v="5"/>
    <n v="1"/>
    <n v="31"/>
    <n v="24"/>
    <n v="0"/>
    <n v="7"/>
    <n v="31"/>
    <n v="0.77419354838709675"/>
    <n v="29"/>
    <n v="1"/>
    <n v="1"/>
    <n v="31"/>
    <n v="0.93548387096774188"/>
    <n v="25"/>
    <n v="0"/>
    <n v="6"/>
    <n v="31"/>
    <n v="0.80645161290322576"/>
    <n v="29"/>
    <n v="0"/>
    <n v="2"/>
    <n v="31"/>
    <n v="0.93548387096774188"/>
    <n v="30"/>
    <n v="0"/>
    <n v="1"/>
    <n v="31"/>
    <n v="0.967741935483871"/>
    <n v="28"/>
    <n v="0"/>
    <n v="3"/>
    <n v="31"/>
    <x v="7"/>
    <n v="165"/>
    <n v="1"/>
    <n v="20"/>
    <n v="186"/>
    <n v="0.88709677419354838"/>
  </r>
  <r>
    <d v="2024-04-30T00:00:00"/>
    <n v="13"/>
    <x v="0"/>
    <s v="特定非営利活動法人地域ネットくれんど"/>
    <s v="小河　努"/>
    <n v="3410500650"/>
    <s v="ジョバンニ"/>
    <n v="7372512"/>
    <x v="3"/>
    <s v="〒737-2512 呉市安浦町安登西一丁目４番１０号"/>
    <x v="0"/>
    <s v="岩畔　祐樹"/>
    <s v="広兼　絵里奈"/>
    <s v="0823-27-3399"/>
    <s v="jobanni@kurend.com"/>
    <s v="月額"/>
    <n v="25000"/>
    <x v="8"/>
    <n v="20237"/>
    <n v="46144"/>
    <n v="47377"/>
    <n v="48646"/>
    <n v="23666535"/>
    <n v="19800094"/>
    <n v="2367144"/>
    <n v="1499297"/>
    <n v="0"/>
    <n v="23666535"/>
    <x v="8"/>
    <n v="13405047"/>
    <n v="1426575"/>
    <n v="420745"/>
    <n v="0"/>
    <n v="329"/>
    <n v="3931"/>
    <x v="8"/>
    <n v="255"/>
    <n v="12"/>
    <n v="8414168"/>
    <x v="8"/>
    <x v="8"/>
    <n v="567"/>
    <n v="21857320"/>
    <n v="20010000"/>
    <n v="1426575"/>
    <n v="420745"/>
    <n v="0"/>
    <n v="21857320"/>
    <n v="10410000"/>
    <n v="10027320"/>
    <n v="1000000"/>
    <n v="420000"/>
    <n v="0"/>
    <n v="4783"/>
    <n v="18260"/>
    <n v="255"/>
    <n v="12"/>
    <n v="10410000"/>
    <n v="46144"/>
    <n v="570"/>
    <n v="22570000"/>
    <n v="21150000"/>
    <n v="1000000"/>
    <n v="420000"/>
    <n v="0"/>
    <n v="22570000"/>
    <n v="11200000"/>
    <n v="10050000"/>
    <n v="900000"/>
    <n v="420000"/>
    <n v="0"/>
    <n v="5000"/>
    <n v="19268"/>
    <n v="255"/>
    <n v="12"/>
    <n v="11200000"/>
    <n v="47377"/>
    <n v="581"/>
    <n v="22920000"/>
    <n v="21600000"/>
    <n v="900000"/>
    <n v="420000"/>
    <n v="0"/>
    <n v="22920000"/>
    <n v="11500000"/>
    <n v="10100000"/>
    <n v="900000"/>
    <n v="420000"/>
    <n v="0"/>
    <n v="5000"/>
    <n v="19268"/>
    <n v="255"/>
    <n v="12"/>
    <n v="11500000"/>
    <n v="48646"/>
    <n v="597"/>
    <m/>
    <m/>
    <s v="○"/>
    <s v="○"/>
    <s v="○"/>
    <m/>
    <s v="○"/>
    <m/>
    <s v="○"/>
    <m/>
    <m/>
    <m/>
    <m/>
    <m/>
    <s v="○"/>
    <s v="○"/>
    <s v="○"/>
    <s v="犬のおやつ、人参の皮むき（下請）"/>
    <x v="7"/>
    <n v="17124798"/>
    <s v="食堂の運営（調理、接客等）"/>
    <s v="－"/>
    <x v="5"/>
    <n v="1722878"/>
    <s v="お弁当の製造、配達"/>
    <s v="－"/>
    <x v="1"/>
    <n v="602606"/>
    <s v="味噌作り、お茶作り"/>
    <s v="－"/>
    <x v="0"/>
    <s v=""/>
    <x v="0"/>
    <x v="0"/>
    <n v="1"/>
    <x v="1"/>
    <m/>
    <s v="平成29年度"/>
    <n v="124530"/>
    <x v="3"/>
    <s v="・食堂はランチタイムはほぼ満席になり安定した売り上げがあるが、ランチタイム前後のカフェタイムの来客数が少ない。コーヒーやケーキの見直しを行ったので、ＳＮＳでの発信にも力を入れ、来客に繋げたい。_x000a_・おかず味噌やお茶を作っているが、さらなる売上増を目指してパッケージをリニューアルする。_x000a_・企業の下請けではなく、さらなる売上増を見込める新しい仕事を開発したい。"/>
    <m/>
    <m/>
    <s v="○"/>
    <s v="○"/>
    <m/>
    <m/>
    <m/>
    <m/>
    <m/>
    <m/>
    <s v="○"/>
    <s v="パッケージをリニューアルする。"/>
    <s v="・物価上昇に伴い原価率を見直し、食事や弁当等の販売価格の値上げをしたり、冬場の目玉定食（牡蠣フライ定食）提供したりして、売り上げを増やすことができた。_x000a_・地域の方が新たに畑を貸してくれたり、畑作業の効率化を求め耕運を購入したりした。また畑作業に携わる利用者が増え、新たにジャガイモや大豆を植え育てている。_x000a_・犬のおやつ会議を定期的に開くようになり、商品開発を進めているところである。"/>
    <s v="○"/>
    <m/>
    <m/>
    <m/>
    <m/>
    <s v="○"/>
    <m/>
    <m/>
    <m/>
    <m/>
    <s v="○"/>
    <s v="社内も含め、商品宣伝の拡大"/>
    <s v="カフェタイムにおけるコーヒー、ケーキの販売"/>
    <s v="⑪その他"/>
    <s v="店の外にも大きくポスターを掲示し、宣伝する。_x000a_SNSを活用し、魅力的な商品を発信する。"/>
    <s v="人参の皮むき"/>
    <s v="⑪その他"/>
    <s v="企業の下請けなのであまり売上に繋がっていないため、別の新しい仕事に変更することを検討していく。"/>
    <s v="犬のおやつ"/>
    <s v="①商品企画力の向上"/>
    <s v="クッキーの種類を増やし、ジャーキーを製造販売することで売り上げを伸ばす。"/>
    <s v="・ポスターとSNSでの宣伝に力を入れていく。_x000a_・新しいメニューのアイデア収集のために、アンテナを常に張っておく。_x000a_・法人内のABFプロジェクト（新しいメニューに向けて情報を出し合い、福祉就労等の充実を目指すもの）を充実させる。"/>
    <s v="・ポスターとSNSでの宣伝に力を入れていく。_x000a_・新しいメニューのアイデア収集のために、アンテナを常に張っておく。_x000a_・引き続き安定して生活工賃を渡せるよう、現在のメニューを維持していく。_x000a_・農作物のメニュー展開を実現させる。"/>
    <s v="・ポスターとSNSでの宣伝に力を入れていく。_x000a_・新しいメニューのアイデア収集のために、アンテナを常に張っておく。_x000a_・引き続き安定して生活工賃を渡せるよう、現在のメニューを維持していく。_x000a_・農作物のメニュー展開を実現させ、売り上げアップを目指す。"/>
    <s v="共有した"/>
    <s v="共有した"/>
    <s v="統括責任者"/>
    <s v="岩畔　祐樹"/>
    <s v="管理者"/>
    <s v="価格交渉・営業"/>
    <s v="木原　望"/>
    <s v="目標工賃達成指導員"/>
    <s v="作業フォロー"/>
    <s v="植松　由貴奈"/>
    <s v="職業指導員"/>
    <s v="技術指導"/>
    <s v="渡邊　理加"/>
    <s v="職業指導員"/>
    <s v="作業工程管理"/>
    <s v="中市後　千秋"/>
    <s v="生活支援員"/>
    <s v="作業フォロー"/>
    <s v="吉尾　弘実"/>
    <s v="生活支援員、調理員"/>
    <s v="作業工程管理"/>
    <s v="川口　亜起子"/>
    <s v="職業指導員、調理員"/>
    <s v="技術指導"/>
    <s v="古宮　恵子"/>
    <s v="調理員"/>
    <s v="作業フォロー"/>
    <s v="河原　八枝子"/>
    <s v="調理員"/>
    <s v="日常生活の相談"/>
    <s v="入江　晴美"/>
    <s v="生活支援員"/>
    <x v="5"/>
    <n v="5"/>
    <n v="12"/>
    <n v="13"/>
    <m/>
    <m/>
    <n v="30"/>
    <x v="7"/>
    <x v="8"/>
    <x v="7"/>
    <x v="0"/>
    <x v="0"/>
    <n v="8"/>
    <n v="20"/>
    <n v="2"/>
    <n v="30"/>
    <n v="0"/>
    <n v="5"/>
    <n v="5"/>
    <n v="3"/>
    <n v="0"/>
    <n v="0"/>
    <n v="17"/>
    <n v="30"/>
    <n v="0"/>
    <n v="0"/>
    <n v="4"/>
    <n v="10"/>
    <n v="5"/>
    <n v="7"/>
    <n v="4"/>
    <n v="30"/>
    <n v="14"/>
    <n v="1"/>
    <n v="0"/>
    <n v="15"/>
    <n v="0.93333333333333335"/>
    <n v="14"/>
    <n v="1"/>
    <n v="0"/>
    <n v="15"/>
    <n v="0.93333333333333335"/>
    <n v="14"/>
    <n v="1"/>
    <n v="0"/>
    <n v="15"/>
    <n v="0.93333333333333335"/>
    <n v="14"/>
    <n v="1"/>
    <n v="0"/>
    <n v="15"/>
    <n v="0.93333333333333335"/>
    <n v="12"/>
    <n v="3"/>
    <n v="0"/>
    <n v="15"/>
    <n v="0.8"/>
    <n v="15"/>
    <n v="0"/>
    <n v="0"/>
    <n v="15"/>
    <x v="8"/>
    <n v="83"/>
    <n v="7"/>
    <n v="0"/>
    <n v="90"/>
    <n v="0.92222222222222228"/>
  </r>
  <r>
    <d v="2024-04-15T00:00:00"/>
    <n v="14"/>
    <x v="2"/>
    <s v="医療法人社団恵宣会"/>
    <s v="西村　一彦"/>
    <n v="3410700094"/>
    <s v="虹工房"/>
    <n v="7250012"/>
    <x v="4"/>
    <s v="〒725-0012 竹原市下野町2402-1"/>
    <x v="0"/>
    <s v="桐山　順子"/>
    <s v="桐山　順子"/>
    <s v="0846-22-2227"/>
    <s v="niji-@keisenkai.info"/>
    <s v="月額"/>
    <n v="16000"/>
    <x v="9"/>
    <n v="11972"/>
    <n v="24194"/>
    <n v="24578"/>
    <n v="24962"/>
    <n v="8181268"/>
    <n v="8181268"/>
    <n v="0"/>
    <n v="0"/>
    <n v="0"/>
    <n v="8181268"/>
    <x v="9"/>
    <n v="1937882"/>
    <n v="0"/>
    <n v="0"/>
    <n v="0"/>
    <n v="247"/>
    <n v="4517"/>
    <x v="9"/>
    <n v="243"/>
    <n v="12"/>
    <n v="6243386"/>
    <x v="9"/>
    <x v="9"/>
    <n v="341"/>
    <n v="8200000"/>
    <n v="8200000"/>
    <n v="0"/>
    <n v="0"/>
    <n v="0"/>
    <n v="8200000"/>
    <n v="6300000"/>
    <n v="1900000"/>
    <n v="0"/>
    <n v="0"/>
    <n v="0"/>
    <n v="5255"/>
    <n v="18314"/>
    <n v="243"/>
    <n v="12"/>
    <n v="6300000"/>
    <n v="24194"/>
    <n v="344"/>
    <n v="8300000"/>
    <n v="8300000"/>
    <n v="0"/>
    <n v="0"/>
    <n v="0"/>
    <n v="8300000"/>
    <n v="6400000"/>
    <n v="1900000"/>
    <n v="0"/>
    <n v="0"/>
    <n v="0"/>
    <n v="5255"/>
    <n v="18314"/>
    <n v="243"/>
    <n v="12"/>
    <n v="6400000"/>
    <n v="24578"/>
    <n v="349"/>
    <n v="8400000"/>
    <n v="8400000"/>
    <n v="0"/>
    <n v="0"/>
    <n v="0"/>
    <n v="8400000"/>
    <n v="6500000"/>
    <n v="1900000"/>
    <n v="0"/>
    <n v="0"/>
    <n v="0"/>
    <n v="5255"/>
    <n v="18314"/>
    <n v="243"/>
    <n v="12"/>
    <n v="6500000"/>
    <n v="24962"/>
    <n v="355"/>
    <m/>
    <m/>
    <m/>
    <s v="○"/>
    <m/>
    <s v="○"/>
    <m/>
    <s v="○"/>
    <m/>
    <m/>
    <m/>
    <s v="○"/>
    <s v="○"/>
    <m/>
    <m/>
    <m/>
    <m/>
    <m/>
    <x v="8"/>
    <n v="4523070"/>
    <s v="野菜の皮むき作業"/>
    <s v="－"/>
    <x v="6"/>
    <n v="1083420"/>
    <s v="オリジナル商品の作成・販売"/>
    <s v="－"/>
    <x v="6"/>
    <n v="868725"/>
    <s v="ダストバックの印刷"/>
    <s v="－"/>
    <x v="1"/>
    <s v=""/>
    <x v="0"/>
    <x v="0"/>
    <s v=""/>
    <x v="0"/>
    <m/>
    <m/>
    <m/>
    <x v="0"/>
    <s v="当事業所のある市町では内職作業を受注できる企業先が少なく市を超えて引き取り納品に行っている現状であり受取りや納品に時間がかかっている。"/>
    <m/>
    <s v="○"/>
    <m/>
    <s v="○"/>
    <m/>
    <m/>
    <m/>
    <s v="○"/>
    <m/>
    <m/>
    <m/>
    <m/>
    <s v="受注単価の高い内職に絞ることで受注量を拡大し収入増を得ることができた。"/>
    <m/>
    <m/>
    <s v="○"/>
    <m/>
    <m/>
    <s v="○"/>
    <m/>
    <m/>
    <m/>
    <s v="○"/>
    <m/>
    <m/>
    <s v="食品加工"/>
    <s v="⑥作業工程の見直し"/>
    <s v="受注量には波があるため年間を通して収入が下がることのないように安定した受注量を目指す。"/>
    <s v="販売力の強化"/>
    <s v="⑩市町・企業、他事業所との連携"/>
    <s v="地域イベントや市町キャンペーンのみならず近隣事業所などへのアプローチを強化しオリジナル商品の売り上げ増を目指す。"/>
    <s v="内職作業"/>
    <s v="⑥作業工程の見直し"/>
    <s v="ミスを少なくし、正確に製品を仕上げて早期納品することで次回への受注に繋げたい。"/>
    <s v="内職収入を安定させるために現状の作業工程を見直し作業の効率化を図る。優先調達を含め市町への働きかけを行いより多くの機会の獲得をする。"/>
    <s v="収入の安定を図るため各事業所への働きかけを行う。（単価のアップ・作業種類を増やす。）"/>
    <s v="利用者の高齢化を見据えて作業内容の拡充をすると共に利用者確保に努める。"/>
    <s v="共有した"/>
    <s v="共有した"/>
    <s v="統括責任者"/>
    <s v="桐山　順子"/>
    <s v="管理者"/>
    <m/>
    <s v="西野　国子"/>
    <s v="生活支援員"/>
    <m/>
    <s v="浜本　不二日"/>
    <s v="職業指導員"/>
    <m/>
    <s v="今井　玖美"/>
    <s v="職業指導員"/>
    <m/>
    <s v="中原　美雪"/>
    <s v="職業指導員"/>
    <m/>
    <m/>
    <m/>
    <m/>
    <m/>
    <m/>
    <m/>
    <m/>
    <m/>
    <m/>
    <m/>
    <m/>
    <m/>
    <m/>
    <m/>
    <x v="1"/>
    <m/>
    <n v="8"/>
    <n v="16"/>
    <m/>
    <m/>
    <n v="24"/>
    <x v="2"/>
    <x v="9"/>
    <x v="8"/>
    <x v="0"/>
    <x v="0"/>
    <n v="3"/>
    <n v="11"/>
    <n v="10"/>
    <n v="24"/>
    <n v="0"/>
    <n v="0"/>
    <n v="0"/>
    <n v="0"/>
    <n v="0"/>
    <n v="0"/>
    <n v="24"/>
    <n v="24"/>
    <n v="0"/>
    <n v="1"/>
    <n v="1"/>
    <n v="2"/>
    <n v="5"/>
    <n v="13"/>
    <n v="2"/>
    <n v="24"/>
    <n v="14"/>
    <n v="0"/>
    <n v="6"/>
    <n v="20"/>
    <n v="0.7"/>
    <n v="15"/>
    <n v="1"/>
    <n v="4"/>
    <n v="20"/>
    <n v="0.75"/>
    <n v="19"/>
    <n v="1"/>
    <n v="0"/>
    <n v="20"/>
    <n v="0.95"/>
    <n v="15"/>
    <n v="1"/>
    <n v="4"/>
    <n v="20"/>
    <n v="0.75"/>
    <n v="16"/>
    <n v="2"/>
    <n v="2"/>
    <n v="20"/>
    <n v="0.8"/>
    <n v="19"/>
    <n v="0"/>
    <n v="1"/>
    <n v="20"/>
    <x v="9"/>
    <n v="98"/>
    <n v="5"/>
    <n v="17"/>
    <n v="120"/>
    <n v="0.81666666666666665"/>
  </r>
  <r>
    <d v="2024-04-26T00:00:00"/>
    <n v="15"/>
    <x v="1"/>
    <s v="社会福祉法人若竹会"/>
    <s v="脇田　惠子"/>
    <n v="3410700102"/>
    <s v="障害福祉サービス事業所若竹"/>
    <n v="7250023"/>
    <x v="4"/>
    <s v="〒725-0023 竹原市田ノ浦三丁目２番６号"/>
    <x v="5"/>
    <s v="脇田　惠子"/>
    <s v="小島　尚美"/>
    <s v="0846-22-4440"/>
    <s v="cookiehouse-wakatake@nifty.com"/>
    <s v="月額"/>
    <n v="30000"/>
    <x v="10"/>
    <n v="10585"/>
    <n v="41667"/>
    <n v="42871"/>
    <n v="43353"/>
    <n v="21097977"/>
    <n v="21097977"/>
    <n v="0"/>
    <n v="0"/>
    <n v="0"/>
    <n v="21097977"/>
    <x v="10"/>
    <n v="10403147"/>
    <n v="515435"/>
    <n v="1315694"/>
    <n v="0"/>
    <n v="282"/>
    <n v="5265"/>
    <x v="10"/>
    <n v="290"/>
    <n v="12"/>
    <n v="8863701"/>
    <x v="10"/>
    <x v="10"/>
    <n v="290"/>
    <n v="24000000"/>
    <n v="20000000"/>
    <n v="0"/>
    <n v="4000000"/>
    <n v="0"/>
    <n v="24000000"/>
    <n v="8800000"/>
    <n v="11200000"/>
    <n v="0"/>
    <n v="0"/>
    <n v="4000000"/>
    <n v="5100"/>
    <n v="28000"/>
    <n v="290"/>
    <n v="12"/>
    <n v="8800000"/>
    <n v="41667"/>
    <n v="314"/>
    <n v="20300000"/>
    <n v="20000000"/>
    <n v="300000"/>
    <n v="0"/>
    <n v="0"/>
    <n v="20300000"/>
    <n v="8900000"/>
    <n v="11400000"/>
    <n v="0"/>
    <n v="0"/>
    <n v="0"/>
    <n v="5000"/>
    <n v="27000"/>
    <n v="290"/>
    <n v="12"/>
    <n v="8900000"/>
    <n v="42871"/>
    <n v="330"/>
    <n v="20500000"/>
    <n v="20000000"/>
    <n v="500000"/>
    <n v="0"/>
    <n v="0"/>
    <n v="20500000"/>
    <n v="9000000"/>
    <n v="11500000"/>
    <n v="0"/>
    <n v="0"/>
    <n v="0"/>
    <n v="5000"/>
    <n v="26000"/>
    <n v="290"/>
    <n v="12"/>
    <n v="9000000"/>
    <n v="43353"/>
    <n v="346"/>
    <s v="○"/>
    <m/>
    <m/>
    <m/>
    <m/>
    <m/>
    <m/>
    <m/>
    <s v="○"/>
    <m/>
    <m/>
    <m/>
    <s v="○"/>
    <m/>
    <m/>
    <m/>
    <m/>
    <m/>
    <x v="9"/>
    <n v="13906673"/>
    <s v="クッキー、健康茶等の製造販売（売店あり）及び委託販売（４件）等"/>
    <s v="－"/>
    <x v="4"/>
    <n v="4573656"/>
    <s v="竹原市公園等除草委託３件、市内病院等除草委託５件の除草、清掃作業"/>
    <s v="○"/>
    <x v="0"/>
    <n v="1314838"/>
    <s v="委託紙袋制作、大仕入れ等の委託、及び若竹製品の袋作り等"/>
    <s v="－"/>
    <x v="0"/>
    <s v=""/>
    <x v="0"/>
    <x v="0"/>
    <s v=""/>
    <x v="0"/>
    <m/>
    <m/>
    <m/>
    <x v="0"/>
    <s v="○クッキー売上については、委託4件の売上が好調で、今期は予算を上回る売上高となった。委託先に依っては次々と新商品開発の依頼があるために、職員の負担が増えている傾向がある。　　　　　　　　　　○利用者の高齢化が進み、深刻な病や骨折など理由で入院件数が増えている。そのため、利用者の外作業への参加者が特に減少している。"/>
    <m/>
    <m/>
    <m/>
    <s v="○"/>
    <m/>
    <s v="○"/>
    <s v="○"/>
    <s v="○"/>
    <m/>
    <m/>
    <m/>
    <m/>
    <s v="○クッキー売上は今までの実績から、売店販売高が伸びている、委託先での販売高も伸びている　　　　　　○丁寧な作業実績から、新規の内職依頼があるが、袋代金の有料化により、袋作りについては現象傾向にある。　　　　　　　　　　　　　　　　　　　　　　　　　　　　　　　　　　　　　　　　　　　　　　　○入院等の理由により、1月～3月の通所人数が減少した関係で、予算通りの工賃支払い額に到達しなかったが、新規の平均工賃計算方法により、平均工賃が上がった。"/>
    <s v="○"/>
    <s v="○"/>
    <s v="○"/>
    <s v="○"/>
    <m/>
    <s v="○"/>
    <m/>
    <m/>
    <m/>
    <m/>
    <s v="○"/>
    <s v="職員の増員"/>
    <s v="①菓子製造販売"/>
    <s v="⑥作業工程の見直し"/>
    <s v="今期の剰余金を設備等整備費に積立し、合計額で瞬間冷凍機、真空包装機を備える"/>
    <s v="①菓子製造販売"/>
    <s v="⑥作業工程の見直し"/>
    <s v="瞬間冷凍の商品の保存に適度な温度で保管できる冷凍庫を備える"/>
    <s v="⑨清掃"/>
    <s v="⑪その他"/>
    <s v="非常勤職員の雇用数を増やして作業に対応する"/>
    <s v="○瞬間冷凍をするための作業工程の見直し　　　　　　　　　　　　　　　　　　　　　　　　　　　　　　　　　　　　○非常勤職員の増員　　　　　　　　　　　　　　　　　　　　　　　　　　　　　　　　　　　　　　　　　　○夏場の作業環境の検証"/>
    <s v="○瞬間冷凍商品の販売への取組の検証　　　　　　　　　　　　　　　　　　　　　　　　　　　　　　　　　　　　　　○売上の検証"/>
    <s v="○売上販路拡大及び定着の検証"/>
    <s v="共有した"/>
    <s v="共有していない"/>
    <s v="統括責任者"/>
    <s v="脇田　惠子"/>
    <s v="管理者"/>
    <s v="目標工賃達成指導員"/>
    <s v="住吉　綾子"/>
    <s v="職業指導員"/>
    <s v="内職作業責任者"/>
    <s v="江島　千枝"/>
    <s v="生活支援員"/>
    <s v="クッキー工房工程案作成"/>
    <s v="井上沙誉子"/>
    <s v="職業指導員"/>
    <s v="クッキー工房指導係"/>
    <s v="淺井 友美"/>
    <s v="〃"/>
    <s v="クッキー工房指導係補助"/>
    <s v="屋敷　陽子"/>
    <s v="〃"/>
    <s v="外作業責任者"/>
    <s v="岩本　美幸"/>
    <s v="〃"/>
    <s v="外作業補助"/>
    <s v="中川　博文"/>
    <s v="〃"/>
    <m/>
    <m/>
    <m/>
    <m/>
    <m/>
    <m/>
    <x v="6"/>
    <n v="3"/>
    <n v="4"/>
    <n v="20"/>
    <n v="2"/>
    <m/>
    <n v="29"/>
    <x v="8"/>
    <x v="10"/>
    <x v="9"/>
    <x v="2"/>
    <x v="0"/>
    <n v="11"/>
    <n v="14"/>
    <n v="4"/>
    <n v="29"/>
    <n v="1"/>
    <n v="2"/>
    <n v="6"/>
    <n v="2"/>
    <n v="0"/>
    <n v="0"/>
    <n v="18"/>
    <n v="29"/>
    <n v="0"/>
    <n v="0"/>
    <n v="3"/>
    <n v="5"/>
    <n v="7"/>
    <n v="9"/>
    <n v="5"/>
    <n v="29"/>
    <n v="11"/>
    <n v="0"/>
    <n v="10"/>
    <n v="21"/>
    <n v="0.52380952380952384"/>
    <n v="18"/>
    <n v="1"/>
    <n v="2"/>
    <n v="21"/>
    <n v="0.8571428571428571"/>
    <n v="16"/>
    <n v="0"/>
    <n v="5"/>
    <n v="21"/>
    <n v="0.76190476190476186"/>
    <n v="15"/>
    <n v="0"/>
    <n v="6"/>
    <n v="21"/>
    <n v="0.7142857142857143"/>
    <n v="15"/>
    <n v="0"/>
    <n v="6"/>
    <n v="21"/>
    <n v="0.7142857142857143"/>
    <n v="14"/>
    <n v="1"/>
    <n v="6"/>
    <n v="21"/>
    <x v="6"/>
    <n v="89"/>
    <n v="2"/>
    <n v="35"/>
    <n v="126"/>
    <n v="0.70634920634920639"/>
  </r>
  <r>
    <d v="2024-04-15T00:00:00"/>
    <n v="16"/>
    <x v="1"/>
    <s v="社会福祉法人平成会"/>
    <s v="赤坂　秀則"/>
    <n v="3410700110"/>
    <s v="多機能型事業所あさひ"/>
    <n v="7250012"/>
    <x v="4"/>
    <s v="〒725-0012 竹原市下野町字大応3356-1"/>
    <x v="6"/>
    <s v="斎藤滋春"/>
    <s v="得平航貴"/>
    <s v="0846-24-6012"/>
    <s v="asahi@nishinoike.or.jp"/>
    <s v="月額"/>
    <n v="25700"/>
    <x v="11"/>
    <n v="2685"/>
    <n v="29534"/>
    <n v="30449"/>
    <n v="31250"/>
    <n v="24428615"/>
    <n v="24428615"/>
    <n v="0"/>
    <n v="0"/>
    <n v="0"/>
    <n v="24428615"/>
    <x v="11"/>
    <n v="15470190"/>
    <n v="0"/>
    <n v="0"/>
    <n v="0"/>
    <n v="348"/>
    <n v="7096"/>
    <x v="11"/>
    <n v="270"/>
    <n v="12"/>
    <n v="8958425"/>
    <x v="11"/>
    <x v="11"/>
    <n v="230"/>
    <n v="24000000"/>
    <n v="24000000"/>
    <n v="0"/>
    <n v="0"/>
    <n v="0"/>
    <n v="24000000"/>
    <n v="9250000"/>
    <n v="14750000"/>
    <n v="0"/>
    <n v="0"/>
    <n v="0"/>
    <n v="7000"/>
    <n v="38500"/>
    <n v="269"/>
    <n v="12"/>
    <n v="9250000"/>
    <n v="29534"/>
    <n v="240"/>
    <n v="25000000"/>
    <n v="25000000"/>
    <n v="0"/>
    <n v="0"/>
    <n v="0"/>
    <n v="25000000"/>
    <n v="9500000"/>
    <n v="15000000"/>
    <n v="0"/>
    <n v="500000"/>
    <n v="0"/>
    <n v="7000"/>
    <n v="38500"/>
    <n v="270"/>
    <n v="12"/>
    <n v="9500000"/>
    <n v="30449"/>
    <n v="247"/>
    <n v="25000000"/>
    <n v="25000000"/>
    <n v="0"/>
    <n v="0"/>
    <n v="0"/>
    <n v="25000000"/>
    <n v="9750000"/>
    <n v="15250000"/>
    <n v="0"/>
    <n v="0"/>
    <n v="0"/>
    <n v="7000"/>
    <n v="38500"/>
    <n v="270"/>
    <n v="12"/>
    <n v="9750000"/>
    <n v="31250"/>
    <n v="253"/>
    <s v="○"/>
    <m/>
    <m/>
    <m/>
    <m/>
    <m/>
    <m/>
    <m/>
    <s v="○"/>
    <m/>
    <m/>
    <m/>
    <s v="○"/>
    <m/>
    <s v="○"/>
    <m/>
    <m/>
    <m/>
    <x v="6"/>
    <n v="7925090"/>
    <s v="給食提供"/>
    <s v="－"/>
    <x v="7"/>
    <n v="6494155"/>
    <s v="チョコレート製造・販売"/>
    <s v="－"/>
    <x v="3"/>
    <n v="3144902"/>
    <s v="工業部品の組み立て"/>
    <s v="○"/>
    <x v="0"/>
    <s v=""/>
    <x v="0"/>
    <x v="0"/>
    <s v=""/>
    <x v="0"/>
    <m/>
    <m/>
    <m/>
    <x v="0"/>
    <s v="安定した収入を得るための施設外就労先の確保が出来ていない。今まで請け負っていた就労先が１か所無くなったため、新規の就労先の確保が直近の課題である。"/>
    <m/>
    <m/>
    <m/>
    <m/>
    <s v="○"/>
    <s v="○"/>
    <s v="○"/>
    <s v="○"/>
    <s v="○"/>
    <s v="○"/>
    <m/>
    <m/>
    <s v="今まで請け負っていた施設外就労先が経営不振の為、作業中止となり、利用者の工賃向上が難しくなった。代わりに、売り上げ確保のため、事業所主体で広島県内の福祉事業所を巻き込んで、自主製品の販売会を企画し、開催した。その結果、自主製品の売り上げが向上しただけではなく、継続的な販売会の実施・他の事業所とのつながり・新たな顧客を確保することにつながった。"/>
    <s v="○"/>
    <s v="○"/>
    <s v="○"/>
    <m/>
    <s v="○"/>
    <m/>
    <m/>
    <m/>
    <s v="○"/>
    <s v="○"/>
    <m/>
    <m/>
    <s v="自主製品の販売会"/>
    <s v="②販路開拓"/>
    <s v="既存の自主製品の販路拡大・顧客確保のため、イベントを実施し、多くの方々に製品の魅力を知ってもらう。"/>
    <s v="施設外就労"/>
    <s v="⑩市町・企業、他事業所との連携"/>
    <s v="事業所周辺の企業で新たな施設外就労先の確保する。"/>
    <s v="利用者個人に合う仕事の業務委託"/>
    <s v="⑪その他"/>
    <s v="各利用者にアセスメントを行い、利用者の強みが活かせる業務を事業所で請負い、利用者の工賃向上、利用者の居場所を増やす。"/>
    <s v="・自主製品の販路拡大・顧客確保のため、自主製品を販売するイベントを実施し、多くの方々に製品の魅力を知ってもらう。自主製品・カフェのファンを多く作り、リピートをつくる戦略を立てる。_x000a_・事業所周辺の企業で新たな施設外就労先の確保する。_x000a_・各利用者にアセスメントを行い、利用者の強みが活かせる業務を事業所で請負い、利用者の工賃向上、利用者の居場所を増やす。"/>
    <s v="・自主製品の販路拡大・顧客確保のため、イベントを実施し、多くの方々に製品の魅力を知ってもらう。_x000a_・自主製品に使用している包装紙等の材料のグレードを上げて、商品単価UPを試みる。_x000a_・事業所周辺の企業で新たな施設外就労先からの安定した作業受注を確保する。_x000a_・アセスメント結果を元に、個別指導による作業成熟度upへ取り組む。"/>
    <s v="・自主製品の販路拡大・顧客確保のため、イベントを実施し、多くの方に製品の魅力を知ってもらう。_x000a_・自主製品の品質向上に伴い、卸先への単価交渉を行い、売り上げupを目指す。_x000a_・事業所周辺の企業で新たな施設外就労先の確保する。_x000a_・アセスメント結果を元に、個別指導による作業成熟度upへの取り組みを行い、安定した生産活動を行う。"/>
    <s v="共有した"/>
    <s v="共有した"/>
    <s v="統括責任者"/>
    <s v="斎藤　滋春"/>
    <s v="管理者"/>
    <s v="サービス管理責任者"/>
    <s v="岩岡　智之"/>
    <s v="主任"/>
    <s v="生活支援員"/>
    <s v="菅　拓哉"/>
    <m/>
    <s v="生活支援員"/>
    <s v="得平　航貴"/>
    <m/>
    <s v="生活支援員"/>
    <s v="津川　奈緒子"/>
    <m/>
    <s v="職業指導員"/>
    <s v="森川　真知子"/>
    <m/>
    <s v="職業指導員"/>
    <s v="村上　元子"/>
    <m/>
    <s v="職業指導員"/>
    <s v="三宅　明子"/>
    <m/>
    <s v="目標工賃達成指導員"/>
    <s v="山本　一馬"/>
    <m/>
    <s v="目標工賃達成指導員"/>
    <s v="村上　敦"/>
    <m/>
    <x v="5"/>
    <m/>
    <n v="27"/>
    <n v="1"/>
    <n v="1"/>
    <m/>
    <n v="29"/>
    <x v="2"/>
    <x v="11"/>
    <x v="10"/>
    <x v="3"/>
    <x v="0"/>
    <n v="4"/>
    <n v="16"/>
    <n v="9"/>
    <n v="29"/>
    <n v="0"/>
    <n v="4"/>
    <n v="6"/>
    <n v="10"/>
    <n v="3"/>
    <n v="0"/>
    <n v="6"/>
    <n v="29"/>
    <n v="0"/>
    <n v="1"/>
    <n v="11"/>
    <n v="7"/>
    <n v="3"/>
    <n v="3"/>
    <n v="4"/>
    <n v="29"/>
    <n v="22"/>
    <n v="4"/>
    <n v="3"/>
    <n v="29"/>
    <n v="0.75862068965517238"/>
    <n v="22"/>
    <n v="4"/>
    <n v="3"/>
    <n v="29"/>
    <n v="0.75862068965517238"/>
    <n v="23"/>
    <n v="2"/>
    <n v="4"/>
    <n v="29"/>
    <n v="0.7931034482758621"/>
    <n v="20"/>
    <n v="4"/>
    <n v="5"/>
    <n v="29"/>
    <n v="0.68965517241379315"/>
    <n v="26"/>
    <n v="0"/>
    <n v="3"/>
    <n v="29"/>
    <n v="0.89655172413793105"/>
    <n v="26"/>
    <n v="1"/>
    <n v="2"/>
    <n v="29"/>
    <x v="10"/>
    <n v="139"/>
    <n v="15"/>
    <n v="20"/>
    <n v="174"/>
    <n v="0.79885057471264365"/>
  </r>
  <r>
    <d v="2024-04-25T00:00:00"/>
    <n v="17"/>
    <x v="1"/>
    <s v="社会福祉法人三原のぞみの会"/>
    <s v="小林　隆伸"/>
    <n v="3410900363"/>
    <s v="チューリップ"/>
    <n v="7230046"/>
    <x v="5"/>
    <s v="〒723-0046 三原市明神二丁目14-37"/>
    <x v="0"/>
    <s v="佐藤　和也"/>
    <s v="佐藤　和也"/>
    <s v="0848-64-7407"/>
    <s v="tulip@mihara-nozomi.jp"/>
    <s v="月額"/>
    <n v="23000"/>
    <x v="12"/>
    <n v="4379"/>
    <n v="27903"/>
    <n v="28427"/>
    <n v="28951"/>
    <n v="11417389"/>
    <n v="11417389"/>
    <n v="0"/>
    <n v="0"/>
    <n v="0"/>
    <n v="11417389"/>
    <x v="12"/>
    <n v="5372124"/>
    <n v="0"/>
    <n v="0"/>
    <n v="0"/>
    <n v="251"/>
    <n v="4968"/>
    <x v="12"/>
    <n v="270"/>
    <n v="12"/>
    <n v="6045265"/>
    <x v="12"/>
    <x v="12"/>
    <n v="203"/>
    <n v="11929200"/>
    <n v="11929200"/>
    <n v="0"/>
    <n v="0"/>
    <n v="0"/>
    <n v="11929200"/>
    <n v="6529200"/>
    <n v="5400000"/>
    <n v="0"/>
    <n v="0"/>
    <n v="0"/>
    <n v="5240"/>
    <n v="31440"/>
    <n v="269"/>
    <n v="12"/>
    <n v="6529200"/>
    <n v="27903"/>
    <n v="208"/>
    <n v="12061900"/>
    <n v="12061900"/>
    <n v="0"/>
    <n v="0"/>
    <n v="0"/>
    <n v="12061900"/>
    <n v="6651900"/>
    <n v="5410000"/>
    <n v="0"/>
    <n v="0"/>
    <n v="0"/>
    <n v="5240"/>
    <n v="31440"/>
    <n v="269"/>
    <n v="12"/>
    <n v="6651900"/>
    <n v="28427"/>
    <n v="212"/>
    <n v="12194500"/>
    <n v="12194500"/>
    <n v="0"/>
    <n v="0"/>
    <n v="0"/>
    <n v="12194500"/>
    <n v="6774500"/>
    <n v="5420000"/>
    <n v="0"/>
    <n v="0"/>
    <n v="0"/>
    <n v="5240"/>
    <n v="31440"/>
    <n v="269"/>
    <n v="12"/>
    <n v="6774500"/>
    <n v="28951"/>
    <n v="215"/>
    <m/>
    <m/>
    <m/>
    <m/>
    <s v="○"/>
    <m/>
    <m/>
    <m/>
    <s v="○"/>
    <m/>
    <m/>
    <m/>
    <m/>
    <s v="○"/>
    <s v="○"/>
    <m/>
    <m/>
    <m/>
    <x v="1"/>
    <n v="3549166"/>
    <s v="工場内請負作業（食品廃棄、リサイクル）、施設内請負作業（段ボール袋入れ）"/>
    <s v="○"/>
    <x v="4"/>
    <n v="2225180"/>
    <s v="個人宅清掃作業、施設外請負作業（ホテル清掃）"/>
    <s v="○"/>
    <x v="7"/>
    <n v="1756700"/>
    <s v="施設内洗車機運営事業"/>
    <s v="○"/>
    <x v="0"/>
    <s v=""/>
    <x v="0"/>
    <x v="0"/>
    <n v="1"/>
    <x v="1"/>
    <m/>
    <s v="令和2年度"/>
    <n v="1754175"/>
    <x v="4"/>
    <s v="人員体制が変わった為、早急に人材の育成を行っていく必要がある。生産活動については清掃作業や、農家等の下請け作業について年々依頼数が増えてきており、繁忙期に作業が集中しすぎており職員の作業負担が増えてきている。また、洗車場については令和5年度に建て替えを行ったが全盛期の売り上げには達しておらず顧客への認知度が十分でない。事業所内で農耕を行っており繁忙期を避けた品種の育成を行っているが適切な量の栽培を行うことが出来ておらず栽培量を増やす必要がある。"/>
    <m/>
    <m/>
    <m/>
    <m/>
    <m/>
    <m/>
    <m/>
    <s v="○"/>
    <m/>
    <m/>
    <m/>
    <m/>
    <s v="新たに依頼された清掃作業や、その他下請け作業をこなすことが出来た。またチューリップの洗車場に新たに洗車機を導入した。これらの結果売り上げアップそれによる平均工賃アップを行うことが出来た。"/>
    <s v="○"/>
    <s v="○"/>
    <s v="○"/>
    <m/>
    <m/>
    <s v="○"/>
    <m/>
    <m/>
    <m/>
    <m/>
    <m/>
    <m/>
    <s v="就労活動全般"/>
    <s v="⑪その他"/>
    <s v="社内コミュニケーションを密に取りながら人材育成を早急に行っていく。"/>
    <s v="洗車場"/>
    <s v="③販売力の向上"/>
    <s v="令和5年度に建て替えを行った洗車機についてチラシの配布や、キャンペーンの開催などを行い顧客数を増やしていく。"/>
    <s v="農耕"/>
    <s v="⑪その他"/>
    <s v="閑散期における適切な量の野菜の栽培を行う。事業所内で話をしながら適切な品種の選定を行っていく。"/>
    <s v="・洗車場の顧客認知度アップの為の施策（チラシ配り、キャンペーンの開催）を行っていく。_x000a_・閑散期における野菜栽培の品種検討を行い実際に栽培してみる。_x000a_・人材育成を行い作業負担を軽減する。"/>
    <s v="・洗車場売り上げアップの為の価格見直しや、その他施策を考え実施していく。_x000a_・閑散期における野菜栽培の課題を再点検し適切な量の栽培を行うことが出来るようにする。_x000a_・授産全体で効率化を図る為の機械等の購入を検討する。"/>
    <s v="・効率的に収益を上げることが出来る生産活動を獲得し既存の生産活動と入れ替えを行っていく。"/>
    <s v="共有した"/>
    <s v="共有した"/>
    <s v="統括責任者"/>
    <s v="佐藤　和也"/>
    <s v="管理者"/>
    <s v="統括責任者"/>
    <s v="吉本　和史"/>
    <s v="サービス管理責任者"/>
    <m/>
    <m/>
    <m/>
    <m/>
    <m/>
    <m/>
    <m/>
    <m/>
    <m/>
    <m/>
    <m/>
    <m/>
    <m/>
    <m/>
    <m/>
    <m/>
    <m/>
    <m/>
    <m/>
    <m/>
    <m/>
    <m/>
    <m/>
    <m/>
    <x v="2"/>
    <n v="17"/>
    <m/>
    <n v="3"/>
    <n v="1"/>
    <m/>
    <n v="21"/>
    <x v="9"/>
    <x v="12"/>
    <x v="11"/>
    <x v="4"/>
    <x v="0"/>
    <n v="2"/>
    <n v="19"/>
    <n v="0"/>
    <n v="21"/>
    <n v="2"/>
    <n v="4"/>
    <n v="5"/>
    <n v="4"/>
    <n v="0"/>
    <n v="0"/>
    <n v="6"/>
    <n v="21"/>
    <n v="0"/>
    <n v="1"/>
    <n v="9"/>
    <n v="3"/>
    <n v="5"/>
    <n v="1"/>
    <n v="2"/>
    <n v="21"/>
    <n v="20"/>
    <n v="0"/>
    <n v="0"/>
    <n v="20"/>
    <n v="1"/>
    <n v="18"/>
    <n v="2"/>
    <n v="0"/>
    <n v="20"/>
    <n v="0.9"/>
    <n v="21"/>
    <n v="0"/>
    <n v="0"/>
    <n v="21"/>
    <n v="1"/>
    <n v="19"/>
    <n v="0"/>
    <n v="0"/>
    <n v="19"/>
    <n v="1"/>
    <n v="21"/>
    <n v="0"/>
    <n v="0"/>
    <n v="21"/>
    <n v="1"/>
    <n v="20"/>
    <n v="0"/>
    <n v="0"/>
    <n v="20"/>
    <x v="8"/>
    <n v="119"/>
    <n v="2"/>
    <n v="0"/>
    <n v="121"/>
    <n v="0.98347107438016534"/>
  </r>
  <r>
    <d v="2024-04-11T00:00:00"/>
    <n v="18"/>
    <x v="2"/>
    <s v="医療法人仁康会"/>
    <s v="谷本　雄謙"/>
    <n v="3410900371"/>
    <s v="ワークハウスさくら草"/>
    <n v="7292361"/>
    <x v="5"/>
    <s v="〒729-2361 三原市小泉町4234-1番地"/>
    <x v="5"/>
    <s v="半畑慎次郎"/>
    <s v="半畑慎次郎"/>
    <s v="0848-66-0802"/>
    <s v="sakura@jinkokai.jp"/>
    <s v="月額"/>
    <n v="26000"/>
    <x v="13"/>
    <n v="11093"/>
    <n v="37045"/>
    <n v="36667"/>
    <n v="36304"/>
    <n v="16850000"/>
    <n v="16700000"/>
    <n v="0"/>
    <n v="0"/>
    <n v="150000"/>
    <n v="16850000"/>
    <x v="13"/>
    <n v="5271050"/>
    <n v="900000"/>
    <n v="900000"/>
    <n v="120000"/>
    <n v="347"/>
    <n v="6672"/>
    <x v="13"/>
    <n v="308"/>
    <n v="12"/>
    <n v="9658950"/>
    <x v="13"/>
    <x v="13"/>
    <n v="365"/>
    <n v="17000000"/>
    <n v="16850000"/>
    <n v="0"/>
    <n v="0"/>
    <n v="150000"/>
    <n v="17000000"/>
    <n v="9780000"/>
    <n v="5300000"/>
    <n v="900000"/>
    <n v="900000"/>
    <n v="120000"/>
    <n v="6800"/>
    <n v="26700"/>
    <n v="310"/>
    <n v="12"/>
    <n v="9780000"/>
    <n v="37045"/>
    <n v="366"/>
    <n v="17050000"/>
    <n v="16900000"/>
    <n v="0"/>
    <n v="0"/>
    <n v="150000"/>
    <n v="17050000"/>
    <n v="9900000"/>
    <n v="5230000"/>
    <n v="900000"/>
    <n v="900000"/>
    <n v="120000"/>
    <n v="6950"/>
    <n v="26950"/>
    <n v="310"/>
    <n v="12"/>
    <n v="9900000"/>
    <n v="36667"/>
    <n v="367"/>
    <n v="17200000"/>
    <n v="17050000"/>
    <n v="0"/>
    <n v="0"/>
    <n v="150000"/>
    <n v="17200000"/>
    <n v="10020000"/>
    <n v="5260000"/>
    <n v="900000"/>
    <n v="900000"/>
    <n v="120000"/>
    <n v="7100"/>
    <n v="27200"/>
    <n v="310"/>
    <n v="12"/>
    <n v="10020000"/>
    <n v="36304"/>
    <n v="368"/>
    <s v="○"/>
    <s v="○"/>
    <m/>
    <m/>
    <s v="○"/>
    <m/>
    <m/>
    <m/>
    <s v="○"/>
    <s v="○"/>
    <s v="○"/>
    <m/>
    <m/>
    <m/>
    <m/>
    <m/>
    <m/>
    <m/>
    <x v="2"/>
    <n v="10902149"/>
    <s v="隣接病院入院患者様朝食用パンの製造。"/>
    <s v="－"/>
    <x v="8"/>
    <n v="1224000"/>
    <s v="隣接病院より洗濯物回収、たたんで配達。"/>
    <s v="－"/>
    <x v="7"/>
    <n v="933000"/>
    <s v="隣接病院周辺の清掃。"/>
    <s v="－"/>
    <x v="1"/>
    <s v=""/>
    <x v="0"/>
    <x v="0"/>
    <s v=""/>
    <x v="0"/>
    <m/>
    <m/>
    <m/>
    <x v="0"/>
    <s v="・隣接病院の協力もあり、製パン、清掃、洗車は、安定した収入が確保できている。_x000a_・高齢者が増えてきている為、高齢者向け軽作業を検討する必要がある。_x000a_・製パンについては原材料費の高騰により、値上げを実施したが今後も注視し検討する必要がある。"/>
    <m/>
    <s v="○"/>
    <m/>
    <m/>
    <m/>
    <s v="○"/>
    <s v="○"/>
    <m/>
    <m/>
    <m/>
    <m/>
    <m/>
    <s v="・感染症の影響が若干あるものの、大きく収入を落とすことなく目標工賃は上回っている。_x000a_・洗車、清掃などの室外作業に入れない利用者が増えてきている為、室内で着席のままできる作業_x000a_　を検討する必要がある。"/>
    <m/>
    <s v="○"/>
    <s v="○"/>
    <s v="○"/>
    <m/>
    <s v="○"/>
    <m/>
    <m/>
    <m/>
    <m/>
    <m/>
    <m/>
    <s v="製パン"/>
    <s v="④販売価格の見直し"/>
    <s v="物価高騰に注視し随時検討する必要がある。"/>
    <s v="軽作業（昆布巻き）"/>
    <s v="⑥作業工程の見直し"/>
    <s v="高齢者向けに、まずは作業工程の見直しをすると同時に、新たな軽作業を検討する。"/>
    <s v="製パン"/>
    <s v="③販売力の向上"/>
    <s v="地域企業及び市町主催行事への出店、独自のイベント企画を実施する。"/>
    <s v="中断、延期していたイベントにコロナ前同様参加し出店する。"/>
    <s v="地域住民と連携し独自のイベントを開催（パンの店頭販売）するために情報収集と宣伝を実施する。"/>
    <s v="独自のイベントを定期的に実施し、内容を拡充させる為（地域住民を対象とした廃品回収、移動販売車の誘致など）職員から随時アイデアを出し合い、形にする。"/>
    <s v="共有した"/>
    <s v="共有した"/>
    <s v="統括責任者"/>
    <s v="半畑慎次郎"/>
    <s v="管理者"/>
    <s v="個別支援計画の作成"/>
    <s v="山崎太郎"/>
    <s v="サービス管理責任者"/>
    <s v="作業工程の管理"/>
    <s v="飯塚由似"/>
    <s v="目標工賃達成指導員"/>
    <s v="技術指導"/>
    <s v="紙田稔"/>
    <s v="職業指導員"/>
    <s v="職業訓練"/>
    <s v="秋永洋子"/>
    <s v="職業指導員"/>
    <s v="職業訓練"/>
    <s v="立川夏波"/>
    <s v="職業指導員"/>
    <s v="技術指導"/>
    <s v="西原康昭"/>
    <s v="職業指導員"/>
    <s v="技術指導"/>
    <s v="竹本美郷"/>
    <s v="職業指導員"/>
    <s v="日常生活の相談・指導"/>
    <s v="水出あすか"/>
    <s v="生活指導員"/>
    <m/>
    <m/>
    <m/>
    <x v="4"/>
    <m/>
    <m/>
    <n v="36"/>
    <m/>
    <m/>
    <n v="36"/>
    <x v="2"/>
    <x v="12"/>
    <x v="12"/>
    <x v="0"/>
    <x v="0"/>
    <n v="9"/>
    <n v="10"/>
    <n v="17"/>
    <n v="36"/>
    <n v="0"/>
    <n v="0"/>
    <n v="0"/>
    <n v="0"/>
    <n v="0"/>
    <n v="0"/>
    <n v="36"/>
    <n v="36"/>
    <n v="0"/>
    <n v="1"/>
    <n v="1"/>
    <n v="4"/>
    <n v="13"/>
    <n v="9"/>
    <n v="8"/>
    <n v="36"/>
    <n v="17"/>
    <n v="1"/>
    <n v="5"/>
    <n v="23"/>
    <n v="0.73913043478260865"/>
    <n v="17"/>
    <n v="1"/>
    <n v="5"/>
    <n v="23"/>
    <n v="0.73913043478260865"/>
    <n v="19"/>
    <n v="1"/>
    <n v="3"/>
    <n v="23"/>
    <n v="0.82608695652173914"/>
    <n v="18"/>
    <n v="1"/>
    <n v="4"/>
    <n v="23"/>
    <n v="0.78260869565217395"/>
    <n v="20"/>
    <n v="1"/>
    <n v="2"/>
    <n v="23"/>
    <n v="0.86956521739130432"/>
    <n v="22"/>
    <n v="0"/>
    <n v="1"/>
    <n v="23"/>
    <x v="11"/>
    <n v="113"/>
    <n v="5"/>
    <n v="20"/>
    <n v="138"/>
    <n v="0.8188405797101449"/>
  </r>
  <r>
    <d v="2024-04-28T00:00:00"/>
    <n v="19"/>
    <x v="1"/>
    <s v="社会福祉法人尾道のぞみ会"/>
    <s v="高垣　孔幸"/>
    <n v="3411100435"/>
    <s v="瑠璃の屋形"/>
    <n v="7220042"/>
    <x v="0"/>
    <s v="〒722-0042 尾道市久保町９２番地２"/>
    <x v="0"/>
    <s v="橋本周治"/>
    <s v="橋本周治"/>
    <s v="0848-37-6040"/>
    <s v="rurinoyakata@o-nozomi.or.jp"/>
    <s v="月額"/>
    <n v="14000"/>
    <x v="14"/>
    <n v="8042"/>
    <n v="23585"/>
    <n v="24633"/>
    <n v="25681"/>
    <n v="14689246"/>
    <n v="14689246"/>
    <n v="0"/>
    <n v="0"/>
    <n v="0"/>
    <n v="14689246"/>
    <x v="14"/>
    <n v="10483583"/>
    <n v="0"/>
    <n v="0"/>
    <n v="0"/>
    <n v="404"/>
    <n v="4635"/>
    <x v="14"/>
    <n v="292"/>
    <n v="12"/>
    <n v="4205663"/>
    <x v="14"/>
    <x v="14"/>
    <n v="296"/>
    <n v="15000000"/>
    <n v="15000000"/>
    <n v="0"/>
    <n v="0"/>
    <n v="0"/>
    <n v="15000000"/>
    <n v="4500000"/>
    <n v="10500000"/>
    <n v="0"/>
    <n v="0"/>
    <n v="0"/>
    <n v="4635"/>
    <n v="14200"/>
    <n v="292"/>
    <n v="12"/>
    <n v="4500000"/>
    <n v="23585"/>
    <n v="317"/>
    <n v="15500000"/>
    <n v="15500000"/>
    <n v="0"/>
    <n v="0"/>
    <n v="0"/>
    <n v="15500000"/>
    <n v="4700000"/>
    <n v="10800000"/>
    <n v="0"/>
    <n v="0"/>
    <n v="0"/>
    <n v="4635"/>
    <n v="14200"/>
    <n v="292"/>
    <n v="12"/>
    <n v="4700000"/>
    <n v="24633"/>
    <n v="331"/>
    <n v="16000000"/>
    <n v="16000000"/>
    <n v="0"/>
    <n v="0"/>
    <n v="0"/>
    <n v="16000000"/>
    <n v="4900000"/>
    <n v="11100000"/>
    <n v="0"/>
    <n v="0"/>
    <n v="0"/>
    <n v="4635"/>
    <n v="14200"/>
    <n v="292"/>
    <n v="12"/>
    <n v="4900000"/>
    <n v="25681"/>
    <n v="345"/>
    <m/>
    <s v="○"/>
    <m/>
    <m/>
    <s v="○"/>
    <m/>
    <m/>
    <m/>
    <s v="○"/>
    <m/>
    <m/>
    <m/>
    <s v="○"/>
    <m/>
    <m/>
    <m/>
    <s v="○"/>
    <s v="直売市の経営"/>
    <x v="2"/>
    <n v="4922259"/>
    <s v="天然酵母パンの製造、販売"/>
    <s v="－"/>
    <x v="0"/>
    <n v="4128253"/>
    <s v="直売市の経営"/>
    <s v="－"/>
    <x v="4"/>
    <n v="3517043"/>
    <s v="米・野菜等の製造、販売"/>
    <s v="－"/>
    <x v="1"/>
    <s v=""/>
    <x v="0"/>
    <x v="0"/>
    <n v="1"/>
    <x v="1"/>
    <n v="1"/>
    <s v="令和5年度"/>
    <n v="3517043"/>
    <x v="5"/>
    <s v="物価高騰により、原材料費だけでなく光熱水費やガソリン代等も価格があがり、収益を圧迫。価格改定を余儀なくされているが、主な顧客層が地域の高齢者や学生のため、価格改定に踏み切れない状況。インボイス制度対応への負担も増加。_x000a_令和5年度は法人内の閉鎖した事業所が実施していた農業を1年間の期間限定で引き受けたが、気候に左右されやすく収益性は高くない。また、利用者も天候によっては参加が見込めないため、職員の負担が大きい。"/>
    <s v="○"/>
    <s v="○"/>
    <m/>
    <s v="○"/>
    <m/>
    <s v="○"/>
    <s v="○"/>
    <s v="○"/>
    <m/>
    <s v="○"/>
    <m/>
    <m/>
    <s v="精神障がいがある方を中心に受入れているため、参加率は高くない。また、生活介護に近いニーズの方も増えており、滞在時間は長いが作業の参加時間は短く、工賃に反映されにくい。_x000a_そういった現状を踏まえつつ、高工賃を実現するための工夫を考えていく。"/>
    <s v="○"/>
    <s v="○"/>
    <m/>
    <s v="○"/>
    <m/>
    <s v="○"/>
    <s v="○"/>
    <s v="○"/>
    <m/>
    <s v="○"/>
    <m/>
    <m/>
    <s v="パンの製造・販売"/>
    <s v="④販売価格の見直し"/>
    <s v="主力であるパンの価格改定に踏み切り、客単価を上げていく。同時に、付加価値のあるより魅力的な商品開発や手に取りやすい価格の商品づくりにも取り組む。"/>
    <s v="直売市の経営"/>
    <s v="①商品企画力の向上"/>
    <s v="アイテム数を増やし、お店の魅力増に努める。売れ筋の定番の商品も欠かさず、新商品を増やし、地域のニーズにお応えしていく。"/>
    <s v="清掃"/>
    <s v="④販売価格の見直し"/>
    <s v="委託を受けている清掃作業については、最低賃金や物価上昇を基礎とした委託金額となるように交渉を続けていく。"/>
    <s v="原材料費等の価格高騰にみあった商品の販売価格改定や、委託金額のアップについて、地域事情も加味しながら取り組んで行く。ただし、割高感を感じることが少ないようにお得な商品も揃えていく。直売市についても取扱いのアイテム数を増やし、地域のニーズにお応えしていく。"/>
    <s v="自主製品の販路拡大に取り組んでいく。行政だけでなく地元企業や地域のお店とも連携して、当事業所の商品の魅力を知ってもらう。"/>
    <s v="将来的にはネット販売にも取り組んで行きたい。ただし、扱っている商品が主として食品であるため、あらゆる可能性のリスクマネジメントを実施しながら慎重にすすめていきたい。"/>
    <s v="共有した"/>
    <s v="共有した"/>
    <s v="統括責任者"/>
    <s v="橋本周治"/>
    <s v="管理者"/>
    <s v="統括補佐及び軽作業"/>
    <s v="京泉友美子"/>
    <s v="サービス管理責任者"/>
    <s v="パン作業"/>
    <s v="高垣朋子"/>
    <s v="生活支援員"/>
    <s v="清掃作業"/>
    <s v="山口洋明"/>
    <s v="職業指導員"/>
    <s v="直売市"/>
    <s v="水本圭隆"/>
    <s v="職業指導員"/>
    <s v="パン作業"/>
    <s v="森藤泰河"/>
    <s v="職業指導員"/>
    <s v="清掃作業"/>
    <s v="山下潤子"/>
    <s v="職業指導員"/>
    <s v="軽作業"/>
    <s v="佐藤泰治"/>
    <s v="目標工賃達成指導員"/>
    <s v="直売市"/>
    <s v="原多佳子"/>
    <s v="目標工賃達成指導員"/>
    <m/>
    <m/>
    <m/>
    <x v="4"/>
    <m/>
    <n v="5"/>
    <n v="33"/>
    <n v="3"/>
    <m/>
    <n v="41"/>
    <x v="2"/>
    <x v="13"/>
    <x v="13"/>
    <x v="5"/>
    <x v="0"/>
    <n v="8"/>
    <n v="16"/>
    <n v="17"/>
    <n v="41"/>
    <n v="1"/>
    <n v="8"/>
    <n v="7"/>
    <n v="3"/>
    <n v="0"/>
    <n v="0"/>
    <n v="22"/>
    <n v="41"/>
    <n v="0"/>
    <n v="4"/>
    <n v="4"/>
    <n v="13"/>
    <n v="9"/>
    <n v="4"/>
    <n v="7"/>
    <n v="41"/>
    <n v="22"/>
    <n v="8"/>
    <n v="9"/>
    <n v="39"/>
    <n v="0.5641025641025641"/>
    <n v="25"/>
    <n v="4"/>
    <n v="10"/>
    <n v="39"/>
    <n v="0.64102564102564108"/>
    <n v="35"/>
    <n v="2"/>
    <n v="2"/>
    <n v="39"/>
    <n v="0.89743589743589747"/>
    <n v="39"/>
    <n v="0"/>
    <n v="0"/>
    <n v="39"/>
    <n v="1"/>
    <n v="35"/>
    <n v="2"/>
    <n v="2"/>
    <n v="39"/>
    <n v="0.89743589743589747"/>
    <n v="32"/>
    <n v="3"/>
    <n v="4"/>
    <n v="39"/>
    <x v="12"/>
    <n v="188"/>
    <n v="19"/>
    <n v="27"/>
    <n v="234"/>
    <n v="0.80341880341880345"/>
  </r>
  <r>
    <d v="2024-04-27T00:00:00"/>
    <n v="23"/>
    <x v="1"/>
    <s v="社会福祉法人一れつ会"/>
    <s v="小林　智久"/>
    <n v="3411500402"/>
    <s v="せんだんの家"/>
    <n v="7202419"/>
    <x v="6"/>
    <s v="〒720-2419 福山市加茂町字上加茂８１１番地"/>
    <x v="7"/>
    <s v="小林　智久"/>
    <s v="中山　智史"/>
    <s v="084-972-5544"/>
    <s v="itiretu@h2.dion.ne.jp"/>
    <s v="月額"/>
    <n v="15000"/>
    <x v="15"/>
    <n v="2224"/>
    <n v="20179"/>
    <n v="20290"/>
    <n v="20471"/>
    <n v="18115270"/>
    <n v="14831565"/>
    <n v="1132000"/>
    <n v="1290000"/>
    <n v="861705"/>
    <n v="18115270"/>
    <x v="15"/>
    <n v="9349197"/>
    <n v="1049883"/>
    <n v="1290000"/>
    <n v="1610420"/>
    <n v="337"/>
    <n v="7092"/>
    <x v="15"/>
    <n v="305"/>
    <n v="12"/>
    <n v="4815770"/>
    <x v="15"/>
    <x v="15"/>
    <n v="192"/>
    <n v="18539883"/>
    <n v="16200000"/>
    <n v="1049883"/>
    <n v="1290000"/>
    <n v="0"/>
    <n v="18539883"/>
    <n v="5400000"/>
    <n v="9000000"/>
    <n v="1049883"/>
    <n v="1290000"/>
    <n v="1800000"/>
    <n v="6800"/>
    <n v="23750"/>
    <n v="305"/>
    <n v="12"/>
    <n v="5400000"/>
    <n v="20179"/>
    <n v="227"/>
    <n v="18739883"/>
    <n v="16400000"/>
    <n v="1049883"/>
    <n v="1290000"/>
    <n v="0"/>
    <n v="18739883"/>
    <n v="5600000"/>
    <n v="9000000"/>
    <n v="1049883"/>
    <n v="1290000"/>
    <n v="1800000"/>
    <n v="7000"/>
    <n v="24000"/>
    <n v="305"/>
    <n v="12"/>
    <n v="5600000"/>
    <n v="20290"/>
    <n v="233"/>
    <n v="18789883"/>
    <n v="16450000"/>
    <n v="1049883"/>
    <n v="1290000"/>
    <n v="0"/>
    <n v="18789883"/>
    <n v="5650000"/>
    <n v="9000000"/>
    <n v="1049883"/>
    <n v="1290000"/>
    <n v="1800000"/>
    <n v="7000"/>
    <n v="24000"/>
    <n v="305"/>
    <n v="12"/>
    <n v="5650000"/>
    <n v="20471"/>
    <n v="235"/>
    <s v="○"/>
    <m/>
    <m/>
    <m/>
    <s v="○"/>
    <m/>
    <m/>
    <m/>
    <m/>
    <m/>
    <s v="○"/>
    <m/>
    <s v="○"/>
    <m/>
    <m/>
    <m/>
    <m/>
    <m/>
    <x v="10"/>
    <n v="5648980"/>
    <s v="４丁の田畑での水稲と野菜作り（たまねき、白菜）"/>
    <s v="－"/>
    <x v="7"/>
    <n v="4121787"/>
    <s v="クッキー、パウンドケーキの製造と販売。農業で作った米を米粉にしたスノーボールの製造と販売。"/>
    <s v="－"/>
    <x v="0"/>
    <n v="5060798"/>
    <s v="ペットフードの計量、ダンボールの袋入れ、電気部品の梱包、フルーツキャップの袋入れ、軍手の糸切"/>
    <s v="－"/>
    <x v="1"/>
    <s v=""/>
    <x v="0"/>
    <x v="0"/>
    <n v="1"/>
    <x v="1"/>
    <m/>
    <s v="令和1年度"/>
    <n v="43206"/>
    <x v="6"/>
    <s v="利益の増加が課題となっている。菓子製造については、前年より約１００万円の増収となる一方で支出は８０万と前年よりも増えている。農作業については、前年より１１０万円の減収、内容としては、野菜の栽培がうまくいかなかったこと。また、機械の修繕による７０万円の支出増加があった。収支差は前年より１８０万円のマイナスとなった。下請け作業としては、全体としては前年とほぼ同じ収入となっている。自主製品については、原材料の見直し、作業の効率化、下請け作業については、新規の作業の獲得を行う必要がある。"/>
    <s v="○"/>
    <s v="○"/>
    <s v="○"/>
    <m/>
    <m/>
    <m/>
    <m/>
    <m/>
    <s v="○"/>
    <m/>
    <m/>
    <m/>
    <s v="平均工賃15,000円を目標に、収入としては、1,500万円を目標に取り組みを行いました。その中で、焼き菓子製造においては、毎月の目標金額に対しての製造計画を立てて進めていった。結果として、昨年度よりも100万円の増収となった。農作業での予算に対し110万円の減収、修繕を含めた70万円の支出増加となった。1,500万円の内訳としては、自主製品で1,000万円、下請けで500万円としていたが、自主製品は900万円台となった。目標工賃達成には目標収入額が必須であった。"/>
    <s v="○"/>
    <s v="○"/>
    <m/>
    <s v="○"/>
    <m/>
    <s v="○"/>
    <m/>
    <m/>
    <s v="○"/>
    <m/>
    <m/>
    <m/>
    <s v="定期的に購入していただいている取引先に他の商品も販売する"/>
    <s v="②販路開拓"/>
    <s v="現在、焼き菓子と農作物はそれぞれの販売ルートで販売を行っています。お互いがお互いの販売ルートに商品が販売できるように進める。"/>
    <s v="計画的な製造の定着"/>
    <s v="⑥作業工程の見直し"/>
    <s v="毎月の収入目標に対しての週単位、一日単位の計画を作成し、目標達成に向けて計画的な製造を行う。"/>
    <s v="新商品の開発、商品化を１つ以上行う。"/>
    <s v="①商品企画力の向上"/>
    <s v="新商品における販売価格の設定、どの時期にどのような告知で販売を行っていくのか決めて、商品化を行う。"/>
    <s v="焼き菓子は、計画的に製造を行い、ムダをなくす。また、販売の計画も作成し、毎月の目標金額に到達するための計画を作成する。農作業も同様に計画に基づいての生産、収穫、販売を行う。下請けについては、納品日をゴールとして計画的に生産を行っていく。"/>
    <s v="販路について整理を行い、別々のルートになっているものは統合して、いろいろな商品の販売ができるようにします。また、同法人内の商品についても販売を行っていく。"/>
    <s v="焼き菓子の新商品を既存の商品に置き換えながら、商品の値段についても原価率を計算し、設定を行っていく。農作業については、野菜の種類を増やしていく。下請けについては、新規の作業を価格交渉を行いながら獲得する。"/>
    <s v="共有した"/>
    <s v="共有した"/>
    <s v="統括責任者"/>
    <s v="小林　智久"/>
    <s v="管理者"/>
    <s v="個別支援計画作成"/>
    <s v="西村　真弓"/>
    <s v="サビ管・管理者補佐"/>
    <s v="生産性向上・職員育成"/>
    <s v="中山　智史"/>
    <s v="主任"/>
    <s v="価格交渉・販売計画"/>
    <s v="竹本　誠"/>
    <s v="目標工賃達成指導員"/>
    <s v="技術指導"/>
    <s v="村上　康弘"/>
    <s v="職業指導員"/>
    <s v="新商品開発"/>
    <s v="柏原　香菜子"/>
    <s v="生活支援員"/>
    <m/>
    <m/>
    <m/>
    <m/>
    <m/>
    <m/>
    <m/>
    <m/>
    <m/>
    <m/>
    <m/>
    <m/>
    <x v="7"/>
    <m/>
    <n v="30"/>
    <m/>
    <m/>
    <m/>
    <n v="30"/>
    <x v="2"/>
    <x v="5"/>
    <x v="3"/>
    <x v="0"/>
    <x v="0"/>
    <n v="0"/>
    <n v="15"/>
    <n v="15"/>
    <n v="30"/>
    <n v="0"/>
    <n v="2"/>
    <n v="7"/>
    <n v="10"/>
    <n v="5"/>
    <n v="3"/>
    <n v="3"/>
    <n v="30"/>
    <n v="0"/>
    <n v="2"/>
    <n v="4"/>
    <n v="4"/>
    <n v="3"/>
    <n v="10"/>
    <n v="7"/>
    <n v="30"/>
    <n v="26"/>
    <n v="1"/>
    <n v="3"/>
    <n v="30"/>
    <n v="0.8666666666666667"/>
    <n v="26"/>
    <n v="1"/>
    <n v="3"/>
    <n v="30"/>
    <n v="0.8666666666666667"/>
    <n v="26"/>
    <n v="1"/>
    <n v="3"/>
    <n v="30"/>
    <n v="0.8666666666666667"/>
    <n v="26"/>
    <n v="1"/>
    <n v="3"/>
    <n v="30"/>
    <n v="0.8666666666666667"/>
    <n v="26"/>
    <n v="1"/>
    <n v="3"/>
    <n v="30"/>
    <n v="0.8666666666666667"/>
    <n v="26"/>
    <n v="1"/>
    <n v="3"/>
    <n v="30"/>
    <x v="13"/>
    <n v="156"/>
    <n v="6"/>
    <n v="18"/>
    <n v="180"/>
    <n v="0.8666666666666667"/>
  </r>
  <r>
    <d v="2024-04-30T00:00:00"/>
    <n v="24"/>
    <x v="1"/>
    <s v="社会福祉法人一れつ会"/>
    <s v="小林　智久"/>
    <n v="3411500436"/>
    <s v="青葉"/>
    <n v="7210911"/>
    <x v="6"/>
    <s v="〒721-0911 福山市青葉台一丁目２０番１号"/>
    <x v="2"/>
    <s v="山成　勇次"/>
    <s v="梅田　成一"/>
    <s v="084-947-1266"/>
    <s v="itiretu-kasuga@castle.ocn.ne.jp"/>
    <s v="月額"/>
    <n v="12000"/>
    <x v="16"/>
    <n v="8076"/>
    <n v="20124"/>
    <n v="21368"/>
    <n v="22612"/>
    <n v="5806146"/>
    <n v="4597150"/>
    <n v="19000"/>
    <n v="439000"/>
    <n v="750996"/>
    <n v="5806146"/>
    <x v="16"/>
    <n v="1523456"/>
    <n v="19000"/>
    <n v="439000"/>
    <n v="789200"/>
    <n v="195"/>
    <n v="3799"/>
    <x v="16"/>
    <n v="303"/>
    <n v="12"/>
    <n v="3035490"/>
    <x v="16"/>
    <x v="16"/>
    <n v="133"/>
    <n v="4841000"/>
    <n v="4841000"/>
    <n v="0"/>
    <n v="0"/>
    <n v="0"/>
    <n v="4841000"/>
    <n v="3236000"/>
    <n v="1605000"/>
    <n v="0"/>
    <n v="0"/>
    <n v="0"/>
    <n v="4039"/>
    <n v="24234"/>
    <n v="303"/>
    <n v="12"/>
    <n v="3236000"/>
    <n v="20124"/>
    <n v="134"/>
    <n v="5086000"/>
    <n v="5086000"/>
    <n v="0"/>
    <n v="0"/>
    <n v="0"/>
    <n v="5086000"/>
    <n v="3436000"/>
    <n v="1650000"/>
    <n v="0"/>
    <n v="0"/>
    <n v="0"/>
    <n v="4039"/>
    <n v="24234"/>
    <n v="303"/>
    <n v="12"/>
    <n v="3436000"/>
    <n v="21368"/>
    <n v="142"/>
    <n v="5336000"/>
    <n v="5336000"/>
    <n v="0"/>
    <n v="0"/>
    <n v="0"/>
    <n v="5336000"/>
    <n v="3636000"/>
    <n v="1700000"/>
    <n v="0"/>
    <n v="0"/>
    <n v="0"/>
    <n v="4039"/>
    <n v="24234"/>
    <n v="303"/>
    <n v="12"/>
    <n v="3636000"/>
    <n v="22612"/>
    <n v="150"/>
    <s v="○"/>
    <m/>
    <m/>
    <s v="○"/>
    <m/>
    <m/>
    <m/>
    <m/>
    <m/>
    <m/>
    <m/>
    <m/>
    <s v="○"/>
    <m/>
    <s v="○"/>
    <m/>
    <s v="○"/>
    <s v="プリンターインクのリサイクル、エアコン配管（室内機、室外機）の分別、食器洗浄"/>
    <x v="8"/>
    <n v="1308282"/>
    <s v="おはぎ、おこわ、お餅の製造。おこわは、毎月2回の定期販売（市役所）での販売。おはぎは、彼岸時期に販売。お餅は年末年始に販売。"/>
    <s v="－"/>
    <x v="9"/>
    <n v="851981"/>
    <s v="市内にある企業に赴き、企業内の室内を使用して食品容器、外箱へシール貼り、箱の組み立てを実施。"/>
    <s v="○"/>
    <x v="5"/>
    <n v="470580"/>
    <s v="法人の給食部で製造した給食に使用した食器の洗浄、乾燥を実施。"/>
    <s v="－"/>
    <x v="0"/>
    <s v=""/>
    <x v="0"/>
    <x v="0"/>
    <s v=""/>
    <x v="0"/>
    <m/>
    <m/>
    <m/>
    <x v="0"/>
    <s v="現状について、計画に基づき、10種の作業に取り組んでいる。（施設外1種、施設内9種）食品加工について、昨年度からおはぎの製造を始め、外部の菓子屋からの助言も頂きながら改良を行っている。餅製造については、年末年始や慶事での紅白餅など、製造時期を絞っている。軽作業については、数社が取引先からの受注量などの影響もあり、作業量の減少が見られる。課題としては、利用者の高齢化に伴い、生産量の低下がある。また、作業受注量が減ることにより、収入が減っているため、収入を増やしていく必要がある。現在、食品加工で製造した物品の新たな販売先を開拓していくことで対応していく予定。"/>
    <m/>
    <s v="○"/>
    <m/>
    <m/>
    <m/>
    <s v="○"/>
    <s v="○"/>
    <m/>
    <m/>
    <m/>
    <m/>
    <m/>
    <s v="令和５年度の目標工賃については達成しているものの、自主製品の販売先が限定されているため、市役所や支所の来庁者、職員に向けた販路開拓が必要。現状の販売先では、製造分は売り切ることが出来ている。現状の設備を使用した新商品（黒糖饅頭、豆餅など）の開発も行っている段階。作業種によって、取り組みが難しい利用者も増加しており、作業工程の細分化や分担の見直しが必要になっている。"/>
    <s v="○"/>
    <s v="○"/>
    <m/>
    <m/>
    <m/>
    <s v="○"/>
    <m/>
    <m/>
    <m/>
    <s v="○"/>
    <m/>
    <m/>
    <s v="おはぎ、おこわなど自主製品の製造・販売"/>
    <s v="②販路開拓"/>
    <s v="事業所の近くにある市役所支所での販売活動を月に２回の予定で取り組み、事業所と商品の認知を深め、売上向上に取り組む。"/>
    <s v="自主製品の製造・販売"/>
    <s v="①商品企画力の向上"/>
    <s v="現状の設備（食品加工）で製造可能な新商品開発を進める。現時点では、黒糖饅頭、豆餅で計画している。"/>
    <s v="事業所内軽作業"/>
    <s v="⑥作業工程の見直し"/>
    <s v="現在取り組んでいる作業について、利用者が取り組みやすいように工程の細分化を行う。合わせて、工程ごとの手順書や写真を用意していく。食器洗浄作業についても同様に、利用者の取り組みやすい方法を検討していきます。"/>
    <s v="事業所近くの市役所支所での、自主製品の販路開拓と販売実績（月2回）を重ね、売り上げ増加を目指します。新商品開発についても、まずは黒糖饅頭の完成を目指します。"/>
    <s v="事業所近くの市役所支所での、販売実績から販売日を増加させ（月4回）売り上げ増加を目指します。新商品開発については、豆餅の完成を目指します。法人内の食器洗浄作業について、取り組み精度を高めることで、単価交渉を行い売り上げ増を目指します。"/>
    <s v="市役所支所だけではなく、高齢者施設を対象におはぎ、こども園など児童施設の卒園時期に紅白饅頭や赤飯など自主製品の営業に行き、販路開拓を行い売り上げ増加を目指します。"/>
    <s v="共有した"/>
    <s v="共有した"/>
    <s v="統括責任者"/>
    <s v="山成　勇次"/>
    <s v="管理者"/>
    <s v="個別支援計画の作成"/>
    <s v="梅田　成一"/>
    <s v="サービス管理責任者"/>
    <s v="技術指導"/>
    <s v="藤井　隆安"/>
    <s v="目標工賃達成指導員"/>
    <s v="新商品開発・作業工程管理"/>
    <s v="小早川　義浩"/>
    <s v="就労支援員"/>
    <s v="日常生活の相談"/>
    <s v="森山　遼太"/>
    <s v="生活支援員"/>
    <s v="技術指導"/>
    <s v="山本　拓真"/>
    <s v="生活支援員"/>
    <m/>
    <m/>
    <m/>
    <m/>
    <m/>
    <m/>
    <m/>
    <m/>
    <m/>
    <m/>
    <m/>
    <m/>
    <x v="7"/>
    <m/>
    <n v="18"/>
    <m/>
    <m/>
    <m/>
    <n v="18"/>
    <x v="2"/>
    <x v="5"/>
    <x v="3"/>
    <x v="0"/>
    <x v="0"/>
    <n v="0"/>
    <n v="9"/>
    <n v="9"/>
    <n v="18"/>
    <n v="0"/>
    <n v="1"/>
    <n v="5"/>
    <n v="9"/>
    <n v="1"/>
    <n v="0"/>
    <n v="2"/>
    <n v="18"/>
    <n v="0"/>
    <n v="1"/>
    <n v="1"/>
    <n v="5"/>
    <n v="4"/>
    <n v="2"/>
    <n v="5"/>
    <n v="18"/>
    <n v="15"/>
    <n v="0"/>
    <n v="3"/>
    <n v="18"/>
    <n v="0.83333333333333337"/>
    <n v="13"/>
    <n v="1"/>
    <n v="4"/>
    <n v="18"/>
    <n v="0.72222222222222221"/>
    <n v="13"/>
    <n v="1"/>
    <n v="4"/>
    <n v="18"/>
    <n v="0.72222222222222221"/>
    <n v="10"/>
    <n v="2"/>
    <n v="6"/>
    <n v="18"/>
    <n v="0.55555555555555558"/>
    <n v="8"/>
    <n v="8"/>
    <n v="2"/>
    <n v="18"/>
    <n v="0.44444444444444442"/>
    <n v="11"/>
    <n v="1"/>
    <n v="6"/>
    <n v="18"/>
    <x v="14"/>
    <n v="70"/>
    <n v="13"/>
    <n v="25"/>
    <n v="108"/>
    <n v="0.64814814814814814"/>
  </r>
  <r>
    <d v="2024-04-25T00:00:00"/>
    <n v="26"/>
    <x v="1"/>
    <s v="社会福祉法人鐘の鳴る丘"/>
    <s v="石口　博文"/>
    <n v="3411501095"/>
    <s v="指定障害福祉サービス事業所どんぐり"/>
    <n v="7293107"/>
    <x v="6"/>
    <s v="〒729-3107 福山市新市町大字常１０６４番地４"/>
    <x v="0"/>
    <s v="小林　伸治"/>
    <s v="小林　伸治"/>
    <s v="0847-40-4111"/>
    <s v="info@k-donguri.jp"/>
    <s v="月額"/>
    <n v="10000"/>
    <x v="17"/>
    <n v="2612"/>
    <n v="12897"/>
    <n v="13046"/>
    <n v="13145"/>
    <n v="3013874"/>
    <n v="3013874"/>
    <n v="0"/>
    <n v="0"/>
    <n v="0"/>
    <n v="3013874"/>
    <x v="17"/>
    <n v="238523"/>
    <n v="247949"/>
    <n v="0"/>
    <n v="0"/>
    <n v="236"/>
    <n v="4327"/>
    <x v="17"/>
    <n v="260"/>
    <n v="12"/>
    <n v="2527402"/>
    <x v="17"/>
    <x v="17"/>
    <n v="117"/>
    <n v="3000000"/>
    <n v="3000000"/>
    <n v="0"/>
    <n v="0"/>
    <n v="0"/>
    <n v="3000000"/>
    <n v="2600000"/>
    <n v="360000"/>
    <n v="40000"/>
    <n v="0"/>
    <n v="0"/>
    <n v="4350"/>
    <n v="21750"/>
    <n v="260"/>
    <n v="12"/>
    <n v="2600000"/>
    <n v="12897"/>
    <n v="120"/>
    <n v="3000000"/>
    <n v="3000000"/>
    <n v="0"/>
    <n v="0"/>
    <n v="0"/>
    <n v="3000000"/>
    <n v="2630000"/>
    <n v="360000"/>
    <n v="10000"/>
    <n v="0"/>
    <n v="0"/>
    <n v="4350"/>
    <n v="21750"/>
    <n v="260"/>
    <n v="12"/>
    <n v="2630000"/>
    <n v="13046"/>
    <n v="121"/>
    <n v="3010000"/>
    <n v="3000000"/>
    <n v="10000"/>
    <n v="0"/>
    <n v="0"/>
    <n v="3010000"/>
    <n v="2650000"/>
    <n v="360000"/>
    <n v="0"/>
    <n v="0"/>
    <n v="0"/>
    <n v="4350"/>
    <n v="21750"/>
    <n v="260"/>
    <n v="12"/>
    <n v="2650000"/>
    <n v="13145"/>
    <n v="122"/>
    <m/>
    <m/>
    <m/>
    <s v="○"/>
    <m/>
    <m/>
    <m/>
    <m/>
    <m/>
    <m/>
    <s v="○"/>
    <m/>
    <s v="○"/>
    <m/>
    <m/>
    <m/>
    <m/>
    <m/>
    <x v="4"/>
    <n v="1643338"/>
    <s v="請負軽作業（袋詰、バーコード貼り、箱詰め、ハンガー吊り、ラベル付けなど）"/>
    <s v="－"/>
    <x v="1"/>
    <n v="1344735"/>
    <s v="リサイクル品の回収、仕分け（紙類、金属・缶類など）"/>
    <s v="－"/>
    <x v="1"/>
    <n v="25801"/>
    <s v="どくだみ茶の製造・販売など"/>
    <s v="－"/>
    <x v="1"/>
    <s v=""/>
    <x v="0"/>
    <x v="0"/>
    <s v=""/>
    <x v="0"/>
    <m/>
    <m/>
    <m/>
    <x v="0"/>
    <s v="・請負作業は職員人数減、職員、利用者共に高齢化が進み生産性が低下してきている、それを知ってか知らずか企業からの発注量も減少傾向にある。　　　　　　　　　　　　　　　　　　　　　　　　　　　・リサイクルも高齢化に伴い、回収回数などが減ってきているように感じる。（請負作業の進捗状況との兼合いもあり）　　　　　　　　　　　　　　　　　　　　　　　　　　　　　　　　　　　　　　　　・その他食品の製造・販売は元々大きな売上は期待していないので、このまま継続でよい。（原料が季節的、量的に限りがあり単価も安いため）"/>
    <m/>
    <m/>
    <m/>
    <s v="○"/>
    <m/>
    <s v="○"/>
    <s v="○"/>
    <s v="○"/>
    <m/>
    <m/>
    <m/>
    <m/>
    <s v="・請負作業は数量減をカバーするために特に下半期スポットの請負作業を取り入れた、今後もその必要ありだが都合よくスポットの作業があるとは限らないため定番の作業を取り入れたい。　　　　　　　　　・新たな定番作業（スポット作業であっても）を取り入れることになれば従来の作業の作業工程の見直しなどをしなくてはならない。そしてリサイクル回収などにも支障が及ばないようにしなくてはならない。"/>
    <m/>
    <m/>
    <m/>
    <m/>
    <m/>
    <s v="○"/>
    <m/>
    <m/>
    <m/>
    <m/>
    <s v="○"/>
    <s v="新しい作業の取り入れ"/>
    <s v="請負作業"/>
    <s v="⑪その他"/>
    <s v="企業や地域の人からなどの情報収集を積極的に行い、新しい作業の取り入れに取り組む。（従来の作業の受注数量を増やしてもらうようにも努める）"/>
    <s v="請負作業"/>
    <s v="⑥作業工程の見直し"/>
    <s v="新しい作業（定番、スポット共に）を取り入れられれば、従来の作業、他の活動の支障にならないように、新しい作業、従来の作業の作業工程の構築、見直しに取り組む。"/>
    <m/>
    <m/>
    <m/>
    <s v="・企業や地域の人からなどの情報収集を積極的に行い、スポット作業でもよいので、できそうなものは取り入れる。"/>
    <s v="・スポット作業などの請負をしつつ、企業、情報提供をしてくれる地域の人とのつながりを深めていく。"/>
    <s v="・つながりが深まったところで、従来の作業に加えもう一本の柱となるような定番作業が欲しい要望を出し取り入れにつなげる。"/>
    <s v="共有した"/>
    <s v="共有していない"/>
    <s v="統括責任者"/>
    <s v="小林　伸治"/>
    <s v="管理者"/>
    <s v="技術指導・職業訓練"/>
    <s v="佐藤　伸喜"/>
    <s v="職業指導員"/>
    <s v="〃"/>
    <s v="亀澤　貴士"/>
    <s v="〃"/>
    <s v="〃"/>
    <s v="豊高　誠"/>
    <s v="〃"/>
    <s v="日常生活の相談・指導"/>
    <s v="松浦　忍"/>
    <s v="生活支援員"/>
    <s v="〃"/>
    <s v="村上　美代子"/>
    <s v="〃"/>
    <s v="〃"/>
    <s v="大下　美恵"/>
    <s v="〃"/>
    <m/>
    <m/>
    <m/>
    <m/>
    <m/>
    <m/>
    <m/>
    <m/>
    <m/>
    <x v="3"/>
    <n v="4"/>
    <n v="15"/>
    <n v="6"/>
    <m/>
    <m/>
    <n v="25"/>
    <x v="10"/>
    <x v="14"/>
    <x v="14"/>
    <x v="0"/>
    <x v="0"/>
    <n v="4"/>
    <n v="15"/>
    <n v="6"/>
    <n v="25"/>
    <n v="0"/>
    <n v="0"/>
    <n v="5"/>
    <n v="7"/>
    <n v="7"/>
    <n v="3"/>
    <n v="3"/>
    <n v="25"/>
    <n v="0"/>
    <n v="0"/>
    <n v="2"/>
    <n v="3"/>
    <n v="4"/>
    <n v="11"/>
    <n v="5"/>
    <n v="25"/>
    <n v="22"/>
    <n v="0"/>
    <n v="1"/>
    <n v="23"/>
    <n v="0.95652173913043481"/>
    <n v="21"/>
    <n v="0"/>
    <n v="2"/>
    <n v="23"/>
    <n v="0.91304347826086951"/>
    <n v="21"/>
    <n v="0"/>
    <n v="2"/>
    <n v="23"/>
    <n v="0.91304347826086951"/>
    <n v="21"/>
    <n v="0"/>
    <n v="2"/>
    <n v="23"/>
    <n v="0.91304347826086951"/>
    <n v="21"/>
    <n v="1"/>
    <n v="1"/>
    <n v="23"/>
    <n v="0.91304347826086951"/>
    <n v="20"/>
    <n v="0"/>
    <n v="3"/>
    <n v="23"/>
    <x v="15"/>
    <n v="126"/>
    <n v="1"/>
    <n v="11"/>
    <n v="138"/>
    <n v="0.91304347826086951"/>
  </r>
  <r>
    <d v="2024-04-30T00:00:00"/>
    <n v="28"/>
    <x v="1"/>
    <s v="社会福祉法人すばる"/>
    <s v="佐藤　眞二"/>
    <n v="3411700143"/>
    <s v="障害福祉サービス事業所　わかば"/>
    <n v="7260011"/>
    <x v="7"/>
    <s v="〒726-0011 府中市広谷町９１９－３"/>
    <x v="0"/>
    <s v="和田　秀樹"/>
    <s v="和田　秀樹"/>
    <s v="0847-45-3370"/>
    <s v="wakaba@ms14.megaegg.ne.jp"/>
    <s v="月額"/>
    <n v="16000"/>
    <x v="18"/>
    <n v="17428"/>
    <n v="30032"/>
    <n v="30817"/>
    <n v="31629"/>
    <n v="6868928"/>
    <n v="6707008"/>
    <n v="0"/>
    <n v="161920"/>
    <n v="0"/>
    <n v="6868928"/>
    <x v="18"/>
    <n v="519359"/>
    <n v="0"/>
    <n v="0"/>
    <n v="292437"/>
    <n v="326"/>
    <n v="3979"/>
    <x v="18"/>
    <n v="264"/>
    <n v="12"/>
    <n v="6057132"/>
    <x v="18"/>
    <x v="18"/>
    <n v="564"/>
    <n v="6500000"/>
    <n v="6500000"/>
    <n v="0"/>
    <n v="0"/>
    <n v="0"/>
    <n v="6500000"/>
    <n v="5550000"/>
    <n v="550000"/>
    <n v="0"/>
    <n v="0"/>
    <n v="400000"/>
    <n v="4000"/>
    <n v="10800"/>
    <n v="260"/>
    <n v="12"/>
    <n v="5550000"/>
    <n v="30032"/>
    <n v="514"/>
    <n v="6695000"/>
    <n v="6695000"/>
    <n v="0"/>
    <n v="0"/>
    <n v="0"/>
    <n v="6695000"/>
    <n v="5695000"/>
    <n v="600000"/>
    <n v="0"/>
    <n v="0"/>
    <n v="400000"/>
    <n v="4000"/>
    <n v="10800"/>
    <n v="260"/>
    <n v="12"/>
    <n v="5695000"/>
    <n v="30817"/>
    <n v="527"/>
    <n v="6895000"/>
    <n v="6895000"/>
    <n v="0"/>
    <n v="0"/>
    <n v="0"/>
    <n v="6895000"/>
    <n v="5845000"/>
    <n v="650000"/>
    <n v="0"/>
    <n v="0"/>
    <n v="400000"/>
    <n v="4000"/>
    <n v="10800"/>
    <n v="260"/>
    <n v="12"/>
    <n v="5845000"/>
    <n v="31629"/>
    <n v="541"/>
    <m/>
    <m/>
    <m/>
    <m/>
    <m/>
    <s v="○"/>
    <m/>
    <m/>
    <s v="○"/>
    <m/>
    <s v="○"/>
    <m/>
    <s v="○"/>
    <m/>
    <m/>
    <m/>
    <m/>
    <m/>
    <x v="0"/>
    <n v="3765634"/>
    <s v="近隣にある建物の日常清掃及びワックス清掃"/>
    <s v="○"/>
    <x v="3"/>
    <n v="2779014"/>
    <s v="靴箱の組み立て・シール貼り、黒板消しの台紙作り、ハンガーへのチップ付け作業等"/>
    <s v="－"/>
    <x v="8"/>
    <n v="112860"/>
    <s v="クラフトバンドや革を使った製品の製造・販売"/>
    <s v="－"/>
    <x v="0"/>
    <s v=""/>
    <x v="0"/>
    <x v="0"/>
    <s v=""/>
    <x v="0"/>
    <m/>
    <m/>
    <m/>
    <x v="0"/>
    <s v="工賃は時給450円以上（清掃は700円以上）を目標に実施してきたが、令和6年度以降は清掃作業の委託契約が約30万円減の見込みであることや、利用者や職員のモチベーションが上がりにくくなっていることから、改善が必要と考えている。一つの方向性として、請負作業単価の低い作業を取りやめ、革製品やクラフトバンド製品（自主製作作品）に重点を移していきたいと考えている（ネット通販も利用した販路の拡大）。"/>
    <m/>
    <m/>
    <m/>
    <s v="○"/>
    <m/>
    <s v="○"/>
    <s v="○"/>
    <m/>
    <m/>
    <m/>
    <m/>
    <m/>
    <s v="下半期に利用者数の減少や職員の労災事故・体調不良などがあったが、旧算定方式では前年度並の実績であった。人員は限られており、選択と集中が必要である。作業をすることでの満足度が得られていない現状が見られた。"/>
    <s v="○"/>
    <s v="○"/>
    <s v="○"/>
    <m/>
    <m/>
    <m/>
    <s v="○"/>
    <s v="○"/>
    <m/>
    <m/>
    <s v="○"/>
    <s v="製品の品揃えを豊富にし、販売のあり方も見直す"/>
    <s v="清掃"/>
    <s v="②販路開拓"/>
    <s v="ワックス作業に関して、作業時間の確保や道具の運搬などの課題はあるが、企業等へのPRを行なう。"/>
    <s v="軽作業"/>
    <s v="⑪その他"/>
    <s v="主たる作業（箱折）は中心に置きながら、収益性の高い事業への転換を主眼に置き展開していく。"/>
    <s v="雑貨製造・販売"/>
    <s v="②販路開拓"/>
    <s v="市内にある喫茶店などに展示・販売していただけるよう依頼する。"/>
    <s v="・売上のアップ（雑貨製造・販売の拡大、取引先の拡大）_x000a_・ワックス清掃取引先の拡大_x000a_・在宅就労の取組"/>
    <s v="・売上のアップ（雑貨製造・販売の拡大、取引先の拡大）_x000a_・ワックス清掃取引先の拡大_x000a_・在宅就労の取組"/>
    <s v="・売上のアップ（雑貨製造・販売の拡大、取引先の拡大）_x000a_・ワックス清掃取引先の拡大_x000a_・在宅就労の取組"/>
    <s v="共有した"/>
    <s v="共有した"/>
    <s v="統括責任者"/>
    <s v="和田　秀樹"/>
    <s v="管理者"/>
    <s v="個別支援計画の作成"/>
    <s v="和田　秀樹"/>
    <s v="サービス管理責任者"/>
    <s v="営業・作業工程管理"/>
    <s v="瀬尾　博"/>
    <s v="職業指導員"/>
    <s v="技術指導・職業訓練"/>
    <s v="佐藤　恵"/>
    <s v="職業指導員"/>
    <s v="技術指導・職業訓練"/>
    <s v="皿海　英幸"/>
    <s v="職業指導員"/>
    <s v="技術指導・職業訓練"/>
    <s v="林　典子"/>
    <s v="職業指導員"/>
    <s v="日常生活の相談・指導"/>
    <s v="吉田　さゆり"/>
    <s v="生活支援員"/>
    <s v="営業・作業工程管理"/>
    <s v="木和田　勝浩"/>
    <s v="事務長"/>
    <s v="営業・作業工程管理"/>
    <s v="小川　裕佳子"/>
    <s v="事務員"/>
    <m/>
    <m/>
    <m/>
    <x v="4"/>
    <m/>
    <m/>
    <n v="33"/>
    <m/>
    <m/>
    <n v="33"/>
    <x v="2"/>
    <x v="12"/>
    <x v="12"/>
    <x v="0"/>
    <x v="0"/>
    <n v="11"/>
    <n v="17"/>
    <n v="5"/>
    <n v="33"/>
    <n v="0"/>
    <n v="4"/>
    <n v="4"/>
    <n v="4"/>
    <n v="4"/>
    <n v="0"/>
    <n v="17"/>
    <n v="33"/>
    <n v="0"/>
    <n v="0"/>
    <n v="2"/>
    <n v="6"/>
    <n v="9"/>
    <n v="8"/>
    <n v="8"/>
    <n v="33"/>
    <n v="12"/>
    <n v="1"/>
    <n v="7"/>
    <n v="20"/>
    <n v="0.6"/>
    <n v="9"/>
    <n v="1"/>
    <n v="10"/>
    <n v="20"/>
    <n v="0.45"/>
    <n v="13"/>
    <n v="0"/>
    <n v="7"/>
    <n v="20"/>
    <n v="0.65"/>
    <n v="10"/>
    <n v="0"/>
    <n v="10"/>
    <n v="20"/>
    <n v="0.5"/>
    <n v="8"/>
    <n v="2"/>
    <n v="10"/>
    <n v="20"/>
    <n v="0.4"/>
    <n v="14"/>
    <n v="1"/>
    <n v="5"/>
    <n v="20"/>
    <x v="16"/>
    <n v="66"/>
    <n v="5"/>
    <n v="49"/>
    <n v="120"/>
    <n v="0.55000000000000004"/>
  </r>
  <r>
    <d v="2024-04-15T00:00:00"/>
    <n v="29"/>
    <x v="1"/>
    <s v="社会福祉法人爽裕会"/>
    <s v="今谷　哲也"/>
    <n v="3412500203"/>
    <s v="障害者支援事業所「松賀苑」"/>
    <n v="7390024"/>
    <x v="8"/>
    <s v="〒739-0024 東広島市西条町御薗宇５８９４番地１"/>
    <x v="8"/>
    <s v="中原拓也"/>
    <s v="中原拓也"/>
    <s v="082-493-8558"/>
    <s v="soyukai@imatani.co.jp"/>
    <s v="月額"/>
    <n v="22000"/>
    <x v="19"/>
    <n v="-611"/>
    <n v="21621"/>
    <n v="21842"/>
    <n v="22028"/>
    <n v="42053964"/>
    <n v="42053964"/>
    <n v="0"/>
    <n v="0"/>
    <n v="0"/>
    <n v="42053964"/>
    <x v="19"/>
    <n v="32120727"/>
    <n v="0"/>
    <n v="0"/>
    <n v="0"/>
    <n v="614"/>
    <n v="9894"/>
    <x v="19"/>
    <n v="256"/>
    <n v="12"/>
    <n v="9933237"/>
    <x v="19"/>
    <x v="19"/>
    <n v="335"/>
    <n v="42100000"/>
    <n v="42100000"/>
    <n v="0"/>
    <n v="0"/>
    <n v="0"/>
    <n v="42100000"/>
    <n v="11390000"/>
    <n v="30710000"/>
    <n v="0"/>
    <n v="0"/>
    <n v="0"/>
    <n v="11126"/>
    <n v="44222"/>
    <n v="254"/>
    <n v="12"/>
    <n v="11390000"/>
    <n v="21621"/>
    <n v="258"/>
    <n v="42150000"/>
    <n v="42150000"/>
    <n v="0"/>
    <n v="0"/>
    <n v="0"/>
    <n v="42150000"/>
    <n v="11480000"/>
    <n v="30670000"/>
    <n v="0"/>
    <n v="0"/>
    <n v="0"/>
    <n v="11256"/>
    <n v="44678"/>
    <n v="257"/>
    <n v="12"/>
    <n v="11480000"/>
    <n v="21842"/>
    <n v="257"/>
    <n v="42200000"/>
    <n v="42200000"/>
    <n v="0"/>
    <n v="0"/>
    <n v="0"/>
    <n v="42200000"/>
    <n v="11578000"/>
    <n v="30622000"/>
    <n v="0"/>
    <n v="0"/>
    <n v="0"/>
    <n v="11298"/>
    <n v="44830"/>
    <n v="258"/>
    <n v="12"/>
    <n v="11578000"/>
    <n v="22028"/>
    <n v="258"/>
    <m/>
    <m/>
    <m/>
    <m/>
    <s v="○"/>
    <m/>
    <m/>
    <s v="○"/>
    <m/>
    <m/>
    <m/>
    <m/>
    <s v="○"/>
    <m/>
    <m/>
    <m/>
    <m/>
    <m/>
    <x v="11"/>
    <n v="38032796"/>
    <s v="名刺、封筒、冊子、伝票、ポスター、チラシなどの印刷・加工_x000a_印刷のための編集作業_x000a_"/>
    <s v="－"/>
    <x v="3"/>
    <n v="3355071"/>
    <s v="自動車部品の取り付け・シール貼り_x000a_緩衝材用段ボールののり貼り、組み立て、折り_x000a_電子機器コードの切断・仕分け_x000a_食品容器の袋詰め、箸の差込み作業、ねぎの皮むき"/>
    <s v="－"/>
    <x v="4"/>
    <n v="666097"/>
    <s v="ベビーリーフの栽培、出荷作業"/>
    <s v="－"/>
    <x v="1"/>
    <n v="1"/>
    <x v="1"/>
    <x v="1"/>
    <n v="1"/>
    <x v="1"/>
    <m/>
    <s v="令和2年度"/>
    <n v="92711"/>
    <x v="7"/>
    <s v="・印刷や編集作業では高度な技術が必要な作業が多くできる利用者が育っていない。_x000a_・下請け作業では、新規作業の開拓が出来ておらず、作業量を増やすことが出来ていない。また、自動車関連の作業が多いため、親会社の工場が止まると影響がでてしまう。_x000a_・農福連携で取り組んでいる作業が作業量不安定なため、新規作業や施設外就労も視野に入れて作業内容を検討していく必要がある。_x000a_・物価、光熱費等の高騰による価格転嫁が出来ていないため、値上げ等検討していく必要がある。"/>
    <s v="○"/>
    <m/>
    <m/>
    <s v="○"/>
    <m/>
    <m/>
    <m/>
    <m/>
    <m/>
    <m/>
    <s v="○"/>
    <s v="下請け作業の新規開拓が出来ていない。"/>
    <s v="・目標工賃はやや下回っているが、印刷の作業では安定した売上を確保することができている。作業量、売上は昨年より伸び、コロナ禍の影響も徐々に解消されてきていると考えられる。_x000a_・下請けの作業では、利用者の作業能力も上がっているのもあり、それに対しての作業量の確保が出来ておらず、新規作業の開拓や新たな事業の展開を検討していく必要がある。"/>
    <s v="○"/>
    <s v="○"/>
    <s v="○"/>
    <s v="○"/>
    <m/>
    <m/>
    <m/>
    <m/>
    <m/>
    <s v="○"/>
    <s v="○"/>
    <s v="新たな事業（施設外就労、オリジナル製品の立ち上げ）の検討"/>
    <s v="印刷"/>
    <s v="⑪その他"/>
    <s v="印刷に携われる利用者の育成。_x000a_編集のスキル習得希望の利用者が増えており、支援を充実させていく。"/>
    <s v="下請け作業"/>
    <s v="⑪その他"/>
    <s v="新たな事業（施設外就労、オリジナル製品の製造・販売）の検討を行い、作業を確保していく。また、作業量を増やしていくために新規作業を開拓していく。"/>
    <s v="ベビーリーフの栽培・販売"/>
    <s v="③販売力の向上"/>
    <s v="安定した生産と出荷に取り組み、収益アップを目指す。"/>
    <s v="社会情勢に応じた価格の見直し等を行い、値上げを実施していく。_x000a_下請け作業では新たな事業（施設外就労、オリジナル製品の立ち上げ）の検討を行い、作業を確保していく。また、作業量を増やしていくために新規作業を開拓していく。"/>
    <s v="社会情勢に応じた価格の見直しを行い、値上げを実施していく。_x000a_下請け作業では、作業量の減ってきている作業については、作業継続の可否を検討し、新規作業も開拓していく。_x000a_オリジナル製品をイベント出店等を行い、販路の拡大や売上増加に取り組む。"/>
    <s v="社会情勢に応じた価格の見直しを行い、値上げを実施していく。_x000a_下請け作業では、作業量の減ってきている作業については、作業継続の可否を検討し、新規作業も開拓していく。_x000a_"/>
    <s v="共有した"/>
    <s v="共有した"/>
    <s v="統括責任者"/>
    <s v="中原拓也"/>
    <s v="管理者"/>
    <s v="個別支援計画の作成"/>
    <s v="中原拓也"/>
    <s v="管理者・サービス管理責任者"/>
    <s v="事務全般"/>
    <s v="古川美香"/>
    <s v="事務長"/>
    <s v="技術指導や職業訓練・営業"/>
    <s v="生口裕二"/>
    <s v="職業指導員"/>
    <s v="技術指導や職業訓練"/>
    <s v="北原希美"/>
    <s v="職業指導員"/>
    <s v="技術指導や職業訓練"/>
    <s v="桧山義博"/>
    <s v="職業指導員"/>
    <m/>
    <m/>
    <m/>
    <m/>
    <m/>
    <m/>
    <m/>
    <m/>
    <m/>
    <m/>
    <m/>
    <m/>
    <x v="7"/>
    <n v="24"/>
    <n v="22"/>
    <n v="11"/>
    <n v="1"/>
    <m/>
    <n v="58"/>
    <x v="11"/>
    <x v="15"/>
    <x v="15"/>
    <x v="6"/>
    <x v="0"/>
    <n v="6"/>
    <n v="47"/>
    <n v="5"/>
    <n v="58"/>
    <n v="0"/>
    <n v="8"/>
    <n v="5"/>
    <n v="3"/>
    <n v="3"/>
    <n v="1"/>
    <n v="38"/>
    <n v="58"/>
    <n v="0"/>
    <n v="6"/>
    <n v="19"/>
    <n v="5"/>
    <n v="10"/>
    <n v="9"/>
    <n v="9"/>
    <n v="58"/>
    <n v="37"/>
    <n v="0"/>
    <n v="8"/>
    <n v="45"/>
    <n v="0.82222222222222219"/>
    <n v="32"/>
    <n v="3"/>
    <n v="10"/>
    <n v="45"/>
    <n v="0.71111111111111114"/>
    <n v="42"/>
    <n v="1"/>
    <n v="2"/>
    <n v="45"/>
    <n v="0.93333333333333335"/>
    <n v="41"/>
    <n v="1"/>
    <n v="3"/>
    <n v="45"/>
    <n v="0.91111111111111109"/>
    <n v="40"/>
    <n v="1"/>
    <n v="4"/>
    <n v="45"/>
    <n v="0.88888888888888884"/>
    <n v="37"/>
    <n v="0"/>
    <n v="8"/>
    <n v="45"/>
    <x v="17"/>
    <n v="229"/>
    <n v="6"/>
    <n v="35"/>
    <n v="270"/>
    <n v="0.8481481481481481"/>
  </r>
  <r>
    <d v="2024-04-25T00:00:00"/>
    <n v="30"/>
    <x v="3"/>
    <s v="社会福祉法人東広島市社会福祉協議会"/>
    <s v="松尾　祐介"/>
    <n v="3412500450"/>
    <s v="自立支援センターつばさ"/>
    <n v="7392403"/>
    <x v="8"/>
    <s v="〒739-2403 東広島市安芸津町風早薬師丸10586番地3"/>
    <x v="7"/>
    <s v="能島　裕子"/>
    <s v="村山　新治"/>
    <s v="0846-45-3848"/>
    <s v="s-murayama@soyopkazenet.jp"/>
    <s v="月額"/>
    <n v="13000"/>
    <x v="20"/>
    <n v="7351"/>
    <n v="21770"/>
    <n v="22454"/>
    <n v="22756"/>
    <n v="4378007"/>
    <n v="4378007"/>
    <n v="0"/>
    <n v="0"/>
    <n v="0"/>
    <n v="4378007"/>
    <x v="20"/>
    <n v="30948"/>
    <n v="0"/>
    <n v="0"/>
    <n v="0"/>
    <n v="303"/>
    <n v="4296"/>
    <x v="20"/>
    <n v="242"/>
    <n v="12"/>
    <n v="4347059"/>
    <x v="20"/>
    <x v="20"/>
    <n v="202"/>
    <n v="4680000"/>
    <n v="4680000"/>
    <n v="0"/>
    <n v="0"/>
    <n v="0"/>
    <n v="4680000"/>
    <n v="4650000"/>
    <n v="30000"/>
    <n v="0"/>
    <n v="0"/>
    <n v="0"/>
    <n v="4350"/>
    <n v="22700"/>
    <n v="245"/>
    <n v="12"/>
    <n v="4650000"/>
    <n v="21770"/>
    <n v="205"/>
    <n v="4880000"/>
    <n v="4880000"/>
    <n v="0"/>
    <n v="0"/>
    <n v="0"/>
    <n v="4880000"/>
    <n v="4850000"/>
    <n v="30000"/>
    <n v="0"/>
    <n v="0"/>
    <n v="0"/>
    <n v="4400"/>
    <n v="23200"/>
    <n v="245"/>
    <n v="12"/>
    <n v="4850000"/>
    <n v="22454"/>
    <n v="209"/>
    <n v="5000000"/>
    <n v="5000000"/>
    <n v="0"/>
    <n v="0"/>
    <n v="0"/>
    <n v="5000000"/>
    <n v="4970000"/>
    <n v="30000"/>
    <n v="0"/>
    <n v="0"/>
    <n v="0"/>
    <n v="4450"/>
    <n v="23700"/>
    <n v="245"/>
    <n v="12"/>
    <n v="4970000"/>
    <n v="22756"/>
    <n v="210"/>
    <m/>
    <m/>
    <m/>
    <m/>
    <m/>
    <m/>
    <m/>
    <m/>
    <m/>
    <m/>
    <s v="○"/>
    <m/>
    <s v="○"/>
    <m/>
    <m/>
    <m/>
    <s v="○"/>
    <s v="自主製作の製造・販売（EM石鹸・ゴキブリ退治団子）年末にボランティア中心で作成するしめ縄"/>
    <x v="4"/>
    <n v="2859388"/>
    <s v="商品納品用段ボール折り作業、カット野菜用の人参の皮むき、自動車部品検品作業等"/>
    <s v="－"/>
    <x v="1"/>
    <n v="1263980"/>
    <s v="町内約70か所にあるアルミ缶回収箱からアルミ缶を収集してアルミ缶とスチール缶等の選別。段ボールや雑誌の回収してリサイクル業者への搬入"/>
    <s v="－"/>
    <x v="5"/>
    <n v="213808"/>
    <s v="自主作品の製造・販売（EM石鹸・ゴキブリ退治団子）。年末にボランティア中心で作成するしめ縄の販売。"/>
    <s v="－"/>
    <x v="1"/>
    <s v=""/>
    <x v="0"/>
    <x v="0"/>
    <n v="1"/>
    <x v="1"/>
    <m/>
    <s v="令和4年度"/>
    <n v="9366"/>
    <x v="8"/>
    <s v="現在はリサイクル（アルミ缶）の金額が高いが、流動的な収入なのでは不安定な要素もある。内職の受注先は複数あり,利用者に取っては作業を選び取り組み易い環境ではあるが、単純作業が多く単価率が低い。現状、所員の作業能力を考えると専門性が高く工賃の高い作業を受注しにくい部分もあり工賃・作業効率アップに繋がっていないと考えている。"/>
    <m/>
    <m/>
    <m/>
    <s v="○"/>
    <m/>
    <s v="○"/>
    <s v="○"/>
    <s v="○"/>
    <m/>
    <m/>
    <m/>
    <m/>
    <s v="令和5年度は新規請負作業も増え工賃の大幅UPに繋がった。利用者にとっても経験と自身に繋がっている。リサイクル（アルミ缶）整理は苦手な利用者も多いが、全員で取り組む日を設ける事で短期集中で作業が進める事が出来た。今後も利用者の状況や職員の配置状況を考えながら、受託加工の作業効率を上げて更なる収益増に繋げていきたい。"/>
    <m/>
    <m/>
    <m/>
    <m/>
    <s v="○"/>
    <s v="○"/>
    <m/>
    <m/>
    <s v="○"/>
    <s v="○"/>
    <m/>
    <m/>
    <s v="受託"/>
    <s v="⑥作業工程の見直し"/>
    <s v="受託単価の高い作業に多くの利用者さんが取り組めるように指導や支援を行う。利用者の得意分野を生かした作業等のマッチングを行い、作業効率が上がるように工夫をする。"/>
    <s v="リサイクル"/>
    <s v="②販路開拓"/>
    <s v="町外にアルミ缶回収箱を増やしたり、アルミ缶回収の頻度をあげる。町内住民への回収箱設置場所の再PRを行う。"/>
    <s v="イベント収入"/>
    <s v="②販路開拓"/>
    <s v="新型コロナウイルスも５類となり各種イベントも再開したので、地域の行事に参加して自主製品の販売等を再開していく。"/>
    <s v="利用者の作業能力や職員の負担も考えながら、新規の作業を獲得する為に他事業所との連携を図っていく。また、事業所を知ってもらう為に新規のパンフレットの作成や事業所のＨＰ等を作成して事業所のPR活動を更に行う。近年、アルミ缶の値が高騰しており効率的に収集出来る様に、事業所で使用する車両（軽トラック等）の見直しも検討し、また事業所の環境整備（空調設備等）を充実させ快適な環境整備でで事業所を利用してもらえる取り組みを行う。"/>
    <s v="新規の作業を獲得する方向は維持しながら、引き続きパンフレットの作成や事業所のHPで事業所のPR活動を行い、特に若い利用者（特別支援学校卒業者等）を獲得して生産量を上げ工賃向上を増やす。外作業が年中作業できるように新しい作業場の確保にも努めていく。"/>
    <s v="新規利用者（若年層）の獲得は継続して、利用者の状況や職員数も考えてながら、必要な場合は町外への送迎を行う事も検討していく。作業については、利用者の高齢化もあるので、賃金や作業時間を含め、可能な限り効率・工賃の良い作業を取捨選択していきながら更なる工賃向上を目指していく。"/>
    <s v="共有した"/>
    <s v="共有した"/>
    <s v="統括責任者"/>
    <s v="能島　裕子"/>
    <s v="管理者・生活支援員"/>
    <s v="現場責任者"/>
    <s v="尾首　月子"/>
    <s v="目標工賃達成指導員"/>
    <s v="現場副責任者"/>
    <s v="西　美佐江"/>
    <s v="職業指導員"/>
    <m/>
    <s v="田坂　勝彦"/>
    <s v="職業指導員"/>
    <m/>
    <s v="中野　幸子"/>
    <s v="職業指導員"/>
    <m/>
    <s v="名越　真由美"/>
    <s v="生活支援員"/>
    <m/>
    <s v="石田　千尋"/>
    <s v="職業指導員"/>
    <m/>
    <m/>
    <m/>
    <m/>
    <m/>
    <m/>
    <m/>
    <m/>
    <m/>
    <x v="3"/>
    <n v="5"/>
    <n v="18"/>
    <n v="3"/>
    <m/>
    <m/>
    <n v="26"/>
    <x v="12"/>
    <x v="16"/>
    <x v="16"/>
    <x v="0"/>
    <x v="0"/>
    <n v="2"/>
    <n v="24"/>
    <n v="0"/>
    <n v="26"/>
    <n v="0"/>
    <n v="2"/>
    <n v="1"/>
    <n v="4"/>
    <n v="3"/>
    <n v="2"/>
    <n v="14"/>
    <n v="26"/>
    <n v="0"/>
    <n v="0"/>
    <n v="6"/>
    <n v="8"/>
    <n v="4"/>
    <n v="5"/>
    <n v="3"/>
    <n v="26"/>
    <n v="23"/>
    <n v="0"/>
    <n v="3"/>
    <n v="26"/>
    <n v="0.88461538461538458"/>
    <n v="23"/>
    <n v="2"/>
    <n v="1"/>
    <n v="26"/>
    <n v="0.88461538461538458"/>
    <n v="25"/>
    <n v="0"/>
    <n v="1"/>
    <n v="26"/>
    <n v="0.96153846153846156"/>
    <n v="24"/>
    <n v="0"/>
    <n v="2"/>
    <n v="26"/>
    <n v="0.92307692307692313"/>
    <n v="26"/>
    <n v="0"/>
    <n v="0"/>
    <n v="26"/>
    <n v="1"/>
    <n v="22"/>
    <n v="0"/>
    <n v="4"/>
    <n v="26"/>
    <x v="18"/>
    <n v="143"/>
    <n v="2"/>
    <n v="11"/>
    <n v="156"/>
    <n v="0.91666666666666663"/>
  </r>
  <r>
    <d v="2024-04-26T00:00:00"/>
    <n v="31"/>
    <x v="1"/>
    <s v="社会福祉法人しらとり会"/>
    <s v="金子　百合子"/>
    <n v="3412500468"/>
    <s v="ワークセンターなかよし"/>
    <n v="7392105"/>
    <x v="8"/>
    <s v="〒739-2105 東広島市高屋町檜山２６７番１"/>
    <x v="5"/>
    <s v="垣尾　泰弘"/>
    <s v="垣尾　泰弘"/>
    <s v="082-493-8750"/>
    <s v="shiratori@vega.ocn.ne.jp"/>
    <s v="月額"/>
    <n v="15000"/>
    <x v="21"/>
    <n v="1459"/>
    <n v="18116"/>
    <n v="19097"/>
    <n v="20000"/>
    <n v="5765059"/>
    <n v="5765059"/>
    <n v="0"/>
    <n v="0"/>
    <n v="0"/>
    <n v="5765059"/>
    <x v="21"/>
    <n v="436939"/>
    <n v="963320"/>
    <n v="0"/>
    <n v="0"/>
    <n v="407"/>
    <n v="5304"/>
    <x v="21"/>
    <n v="241"/>
    <n v="12"/>
    <n v="4364800"/>
    <x v="21"/>
    <x v="21"/>
    <n v="206"/>
    <n v="5750000"/>
    <n v="5750000"/>
    <n v="0"/>
    <n v="0"/>
    <n v="0"/>
    <n v="5750000"/>
    <n v="5000000"/>
    <n v="450000"/>
    <n v="300000"/>
    <n v="0"/>
    <n v="0"/>
    <n v="5500"/>
    <n v="22000"/>
    <n v="240"/>
    <n v="12"/>
    <n v="5000000"/>
    <n v="18116"/>
    <n v="227"/>
    <n v="6250000"/>
    <n v="6250000"/>
    <n v="0"/>
    <n v="0"/>
    <n v="0"/>
    <n v="6250000"/>
    <n v="5500000"/>
    <n v="450000"/>
    <n v="300000"/>
    <n v="0"/>
    <n v="0"/>
    <n v="5750"/>
    <n v="23000"/>
    <n v="240"/>
    <n v="12"/>
    <n v="5500000"/>
    <n v="19097"/>
    <n v="239"/>
    <n v="6750000"/>
    <n v="6750000"/>
    <n v="0"/>
    <n v="0"/>
    <n v="0"/>
    <n v="6750000"/>
    <n v="6000000"/>
    <n v="450000"/>
    <n v="300000"/>
    <n v="0"/>
    <n v="0"/>
    <n v="6000"/>
    <n v="24000"/>
    <n v="240"/>
    <n v="12"/>
    <n v="6000000"/>
    <n v="20000"/>
    <n v="250"/>
    <m/>
    <m/>
    <m/>
    <m/>
    <m/>
    <m/>
    <m/>
    <m/>
    <s v="○"/>
    <m/>
    <s v="○"/>
    <m/>
    <s v="○"/>
    <m/>
    <s v="○"/>
    <m/>
    <s v="○"/>
    <s v="・乳幼児検診会場設営　　　　　　　　　　　　　　　　　　　　　　　　　　　　　　　　　　　　　　　　　　　　　　　　　　　　　　　　　　　　　　　　　　　　　　　　　　　　　　　　　・保育所園庭草取り"/>
    <x v="1"/>
    <n v="2304000"/>
    <s v="米の張り込み作業、ヌカ取り作業、納品用のピッキング作業　等"/>
    <s v="○"/>
    <x v="3"/>
    <n v="398704"/>
    <s v="菓子箱折り作業"/>
    <s v="－"/>
    <x v="0"/>
    <n v="389119"/>
    <s v="段ボールの組み立て・加工作業"/>
    <s v="－"/>
    <x v="0"/>
    <s v=""/>
    <x v="0"/>
    <x v="0"/>
    <s v=""/>
    <x v="0"/>
    <m/>
    <m/>
    <m/>
    <x v="0"/>
    <s v="・利用者の高年齢化とそれに伴う生産性の低下。（平均年齢50歳台。50歳代以降の利用者が増えている。作業効率が少しずつ落ちてきている）　　　　　　　　　　　　　　　　　　　　　　　　　　　　　　　　　　　・若い方の利用もあるが、もともと引きこもりでようやく外へ出られるようになってきた方が多く、週に1日もしくは2日程度の利用にとどまり、積極的な参加には至っていない。　　　　　　　　　　　　　　　　　　　　　　　　　　　　　　　　　　　　　　　　　　　　　　　　　　　　　　　　　　　　　　　　　　　・体力を使う作業を敬遠する利用者の増加。（工賃は良くても体力を使う作業に、入ろうとする利用者が限られている）　　　　　　　　　　　　　　　　　　　　　　　　　　　　　　　　　　　　　　　　　　　　　　　　　　　　　　　　　　　　　　　　　　　　　　　　　・下請け作業等は受注単価が低い。（簡単には上がらない）　　　　　　　　　　　　　　　　　　　　　　　　　　　　　　　　　　　　　　　　　　　　　　　　　　　　　　　　　　"/>
    <m/>
    <m/>
    <m/>
    <s v="○"/>
    <m/>
    <s v="○"/>
    <m/>
    <m/>
    <m/>
    <m/>
    <m/>
    <m/>
    <s v="・時間給を20円アップすることができた。　　　　　　　　　　　　　　　　　　　　　　　　　　　　　　　　　　　　　　　　　　　　　　　　　　　　　　　　　　　　　　　　　　・平均工賃が15,000円を超えることができた。（前年度は1万円台）　　　　　　　　　　　　　　　　　　　　　　　　　　　　　　　　　　　　　　　　　　　　　　　　　　　　　　　　　　　　・下請け作業等を見直し、行政・企業等と連携し、より収益率の高い作業の確保を目指していく。　　　　　　　　　　　　　　　　　　　　　　　　　　　　　　　　　　　　　　　　　　　　　　・時給250円を目指し、ゆくゆくは平均工賃2万円を目指す。"/>
    <m/>
    <m/>
    <m/>
    <m/>
    <m/>
    <m/>
    <m/>
    <m/>
    <m/>
    <s v="○"/>
    <s v="○"/>
    <s v="収益率の高い軽作業（下請け作業等）の確保。"/>
    <s v="軽作業（下請け作業等）"/>
    <s v="⑩市町・企業、他事業所との連携"/>
    <s v="・より収益につながるような作業を開拓していく。（より利用者の状況に合い、なおかつ収益の上がるような作業の開拓）"/>
    <s v="委託先企業との連携"/>
    <s v="⑪その他"/>
    <s v="・利用者が委託先企業へ就労できるように働きかけていく。（障害者雇用の実績作りに向けての協力）（委託先企業との連携強化）"/>
    <m/>
    <m/>
    <m/>
    <s v="・行政・関連企業等からの委託作業の確保（安定した収入源の確保）　　　　　　　　　　　　　　　　　　　　　　　　　　　　　　　　　　　　　　　　　　　　　　　　　　　　　　　　　　　　　　　　　　　　　　　　　　・新規事業等の開拓（収入ｱｯﾌﾟにつなげる）（内容等によっては、現在やっている作業等とのﾁｪﾝｼﾞ）　　　　　　　　　　　　　　　　　　　　　　　　　　　　　　　　　　　　　　　　　　　　　・所内作業の時給250円（あわせて、所外作業も同等の時給ｱｯﾌﾟ）の実現。（平均工賃のｱｯﾌﾟに向けて）"/>
    <s v="・行政・関連企業等からの委託作業の確保（安定した収入源の確保）　　　　　　　　　　　　　　　　　　　　　　　　　　　　　　　　　　　　　　　　　　　　　　　　　　　　　　　　　　　　　　　　　　　　　　　　　　・新規事業等の開拓（収入ｱｯﾌﾟにつなげる）（内容等によっては、現在やっている作業等とのﾁｪﾝｼﾞ）　　　　　　　　　　　　　　　　　　　　　　　　　　　　　　　　　　　　　　　　　　　　　・所内作業の時給250円（あわせて、所外作業も同等の時給ｱｯﾌﾟ）の実現。                                                                                                                                                                                   ・平均工賃2万円以上の実現。"/>
    <s v="・行政・関連企業等からの委託作業の確保（安定した収入源の確保）　　　　　　　　　　　　　　　　　　　　　　　　　　　　　　　　　　　　　　　　　　　　　　　　　　　　　　　　　　　　　　　　　　　　　　　　　　・新規事業等の開拓（収入ｱｯﾌﾟにつなげる）（内容等によっては、現在やっている作業等とのﾁｪﾝｼﾞ）　　　　　　　　　　　　　　　　　　　　　　　　　　　　　　　　　　　　　　　　　　　　　・平均工賃2万円以上の実現。"/>
    <s v="共有した"/>
    <s v="共有した"/>
    <s v="統括責任者"/>
    <s v="垣尾　泰弘"/>
    <s v="管理者"/>
    <s v="副責任者"/>
    <s v="安部　浩介"/>
    <s v="主任・職業指導員"/>
    <m/>
    <s v="福居　幸徳"/>
    <s v="職業指導員"/>
    <m/>
    <s v="力石　早苗"/>
    <s v="生活支援員"/>
    <m/>
    <s v="片山　直美"/>
    <s v="職業指導員"/>
    <m/>
    <m/>
    <m/>
    <m/>
    <m/>
    <m/>
    <m/>
    <m/>
    <m/>
    <m/>
    <m/>
    <m/>
    <m/>
    <m/>
    <m/>
    <x v="1"/>
    <n v="1"/>
    <n v="3"/>
    <n v="42"/>
    <m/>
    <m/>
    <n v="46"/>
    <x v="13"/>
    <x v="17"/>
    <x v="17"/>
    <x v="0"/>
    <x v="0"/>
    <n v="16"/>
    <n v="29"/>
    <n v="1"/>
    <n v="46"/>
    <n v="0"/>
    <n v="5"/>
    <n v="6"/>
    <n v="0"/>
    <n v="0"/>
    <n v="0"/>
    <n v="35"/>
    <n v="46"/>
    <n v="0"/>
    <n v="0"/>
    <n v="2"/>
    <n v="10"/>
    <n v="21"/>
    <n v="9"/>
    <n v="4"/>
    <n v="46"/>
    <n v="4"/>
    <n v="0"/>
    <n v="1"/>
    <n v="5"/>
    <n v="0.8"/>
    <n v="3"/>
    <n v="0"/>
    <n v="2"/>
    <n v="5"/>
    <n v="0.6"/>
    <n v="4"/>
    <n v="0"/>
    <n v="1"/>
    <n v="5"/>
    <n v="0.8"/>
    <n v="3"/>
    <n v="0"/>
    <n v="2"/>
    <n v="5"/>
    <n v="0.6"/>
    <n v="3"/>
    <n v="0"/>
    <n v="2"/>
    <n v="5"/>
    <n v="0.6"/>
    <n v="5"/>
    <n v="0"/>
    <n v="0"/>
    <n v="5"/>
    <x v="8"/>
    <n v="22"/>
    <n v="0"/>
    <n v="8"/>
    <n v="30"/>
    <n v="0.73333333333333328"/>
  </r>
  <r>
    <d v="2024-04-19T00:00:00"/>
    <n v="32"/>
    <x v="1"/>
    <s v="社会福祉法人くさのみ福祉会"/>
    <s v="川本　義弘"/>
    <n v="3412700308"/>
    <s v="ピクトハウス"/>
    <n v="7380025"/>
    <x v="9"/>
    <s v="〒738-0025 廿日市市平良二丁目５番２８号"/>
    <x v="9"/>
    <s v="千頭　和彦"/>
    <s v="千頭　和彦"/>
    <s v="0829-34-0070"/>
    <s v="picthouse30@kusanomi.org"/>
    <s v="月額"/>
    <n v="7000"/>
    <x v="22"/>
    <n v="316"/>
    <n v="7874"/>
    <n v="8202"/>
    <n v="8530"/>
    <n v="3835309"/>
    <n v="3835309"/>
    <n v="0"/>
    <n v="0"/>
    <n v="0"/>
    <n v="3835309"/>
    <x v="22"/>
    <n v="2667669"/>
    <n v="0"/>
    <n v="0"/>
    <n v="0"/>
    <n v="176"/>
    <n v="3336"/>
    <x v="22"/>
    <n v="252"/>
    <n v="12"/>
    <n v="1167640"/>
    <x v="22"/>
    <x v="22"/>
    <n v="77"/>
    <n v="3900000"/>
    <n v="3900000"/>
    <n v="0"/>
    <n v="0"/>
    <n v="0"/>
    <n v="3900000"/>
    <n v="1200000"/>
    <n v="2700000"/>
    <n v="0"/>
    <n v="0"/>
    <n v="0"/>
    <n v="3185"/>
    <n v="15137"/>
    <n v="252"/>
    <n v="12"/>
    <n v="1200000"/>
    <n v="7874"/>
    <n v="79"/>
    <n v="4000000"/>
    <n v="4000000"/>
    <n v="0"/>
    <n v="0"/>
    <n v="0"/>
    <n v="4000000"/>
    <n v="1250000"/>
    <n v="2750000"/>
    <n v="0"/>
    <n v="0"/>
    <n v="0"/>
    <n v="3185"/>
    <n v="15137"/>
    <n v="252"/>
    <n v="12"/>
    <n v="1250000"/>
    <n v="8202"/>
    <n v="83"/>
    <n v="4100000"/>
    <n v="4100000"/>
    <n v="0"/>
    <n v="0"/>
    <n v="0"/>
    <n v="4100000"/>
    <n v="1300000"/>
    <n v="2800000"/>
    <n v="0"/>
    <n v="0"/>
    <n v="0"/>
    <n v="3185"/>
    <n v="15137"/>
    <n v="252"/>
    <n v="12"/>
    <n v="1300000"/>
    <n v="8530"/>
    <n v="86"/>
    <s v="○"/>
    <s v="○"/>
    <m/>
    <m/>
    <s v="○"/>
    <m/>
    <m/>
    <m/>
    <m/>
    <m/>
    <m/>
    <m/>
    <m/>
    <m/>
    <m/>
    <m/>
    <m/>
    <m/>
    <x v="9"/>
    <n v="2745575"/>
    <s v="焼菓子（クッキー、パウンドケーキ）の製造と販売"/>
    <s v="－"/>
    <x v="10"/>
    <n v="794063"/>
    <s v="菓子パン、総菜パンなどの製造と販売"/>
    <s v="－"/>
    <x v="4"/>
    <n v="42171"/>
    <s v="敷地内園芸スペースでの農作物の栽培と収穫"/>
    <s v="－"/>
    <x v="1"/>
    <s v=""/>
    <x v="0"/>
    <x v="0"/>
    <s v=""/>
    <x v="0"/>
    <m/>
    <m/>
    <m/>
    <x v="0"/>
    <s v="少しづつバザーや地域イベント等再開し、参加や販売などにも多く取り組めた。反面、食品商品の原材料や燃料の高騰化における影響や、利用者の高齢化に伴う能力低下も徐々に進んできており、作業量や受注量の調整など、今後に向けた課題となっている。"/>
    <m/>
    <m/>
    <m/>
    <s v="○"/>
    <m/>
    <s v="○"/>
    <m/>
    <s v="○"/>
    <s v="○"/>
    <m/>
    <m/>
    <m/>
    <s v="地域イベントや、地域からの発注については可能な限り応えるよう努めた。また法人内、事業所内での製品販売を従来同様継続を心がけた。_x000a_利用者の中には障がい特性や年齢などに起因し、毎日通所が難しい方も在籍しているほか、高工賃よりも、日中の居場所や事業所での人間関係等を通所利用の目的にしている利用者も多いため、作業提供量と受注のバランスに適宜精査を要する現状がある。"/>
    <m/>
    <s v="○"/>
    <s v="○"/>
    <s v="○"/>
    <m/>
    <s v="○"/>
    <m/>
    <m/>
    <m/>
    <m/>
    <m/>
    <m/>
    <s v="菓子製造"/>
    <s v="②販路開拓"/>
    <s v="コロナ禍前にお願いしていた訪問販売先（近隣保育園等）に、状況を聴取し可能な所へは従前のような販売を再開した。対面販売の中で、利用者の社会性の向上も見込めるので、同様の定期販売先の拡充を行いたい。"/>
    <s v="農産物"/>
    <s v="④販売価格の見直し"/>
    <s v="この間、担当職員の退職等により収穫はもとより作業も定着が困難な時期があったが、徐々に活気を取り戻しつつあるので、他製造販売と同じく市場価格の調査も並行し、生産販売の拡大を目指したい。"/>
    <m/>
    <m/>
    <m/>
    <s v="食品商品について、在庫や売れ残りを抱えないよう慎重に売価を見直し、従来の価格帯に加えて、原材料に差を設けた高品質、高価格帯の商品バリエーションを検討。"/>
    <s v="利用者の高齢化に伴う能力低下を視野に、次世代の育成、作業工程の見直しなどを検討する。"/>
    <s v="販売先の拡充と従来販路の見直し、試行的に作業従事利用者の作業交流などを図る。"/>
    <s v="共有した"/>
    <s v="共有した"/>
    <s v="統括責任者"/>
    <s v="千頭　和彦"/>
    <s v="管理者"/>
    <s v="現場責任者"/>
    <s v="佐古　暁美"/>
    <s v="職業指導員"/>
    <s v="現場職員"/>
    <s v="小島　朋之"/>
    <s v="生活支援員"/>
    <s v="現場職員"/>
    <s v="和田　富江"/>
    <s v="生活支援員"/>
    <s v="現場職員"/>
    <s v="冨田　千絵"/>
    <s v="生活支援員"/>
    <s v="現場副責任者"/>
    <s v="川本　夏子"/>
    <s v="目標工賃達成指導員"/>
    <s v="事務"/>
    <s v="関口　真理"/>
    <s v="事務職員"/>
    <m/>
    <m/>
    <m/>
    <m/>
    <m/>
    <m/>
    <m/>
    <m/>
    <m/>
    <x v="3"/>
    <n v="1"/>
    <n v="13"/>
    <n v="1"/>
    <m/>
    <m/>
    <n v="15"/>
    <x v="14"/>
    <x v="18"/>
    <x v="18"/>
    <x v="0"/>
    <x v="0"/>
    <n v="0"/>
    <n v="9"/>
    <n v="6"/>
    <n v="15"/>
    <n v="0"/>
    <n v="1"/>
    <n v="6"/>
    <n v="3"/>
    <n v="1"/>
    <n v="1"/>
    <n v="3"/>
    <n v="15"/>
    <n v="0"/>
    <n v="0"/>
    <n v="5"/>
    <n v="3"/>
    <n v="3"/>
    <n v="1"/>
    <n v="3"/>
    <n v="15"/>
    <n v="12"/>
    <n v="0"/>
    <n v="3"/>
    <n v="15"/>
    <n v="0.8"/>
    <n v="14"/>
    <n v="1"/>
    <n v="0"/>
    <n v="15"/>
    <n v="0.93333333333333335"/>
    <n v="12"/>
    <n v="1"/>
    <n v="2"/>
    <n v="15"/>
    <n v="0.8"/>
    <n v="11"/>
    <n v="1"/>
    <n v="3"/>
    <n v="15"/>
    <n v="0.73333333333333328"/>
    <n v="8"/>
    <n v="1"/>
    <n v="6"/>
    <n v="15"/>
    <n v="0.53333333333333333"/>
    <n v="12"/>
    <n v="0"/>
    <n v="3"/>
    <n v="15"/>
    <x v="19"/>
    <n v="69"/>
    <n v="4"/>
    <n v="17"/>
    <n v="90"/>
    <n v="0.76666666666666672"/>
  </r>
  <r>
    <d v="2024-04-20T00:00:00"/>
    <n v="34"/>
    <x v="3"/>
    <s v="社会福祉法人安芸太田町社会福祉協議会"/>
    <s v="藤井　幸穂"/>
    <n v="3413500046"/>
    <s v="安芸太田町社協多機能型事業所「クローバータウン」"/>
    <n v="7313621"/>
    <x v="10"/>
    <s v="〒731-3621 山県郡安芸太田町下筒賀366-1"/>
    <x v="10"/>
    <s v="佐々木育子"/>
    <s v="佐々木育子"/>
    <s v="0826-22-2190"/>
    <s v="C.akiota-shakyo@za.wakwak.com"/>
    <s v="月額"/>
    <n v="18000"/>
    <x v="23"/>
    <n v="8212"/>
    <n v="27006"/>
    <n v="27778"/>
    <n v="27778"/>
    <n v="3873266"/>
    <n v="3873266"/>
    <n v="0"/>
    <n v="0"/>
    <n v="0"/>
    <n v="3873266"/>
    <x v="23"/>
    <n v="381864"/>
    <n v="0"/>
    <n v="0"/>
    <n v="0"/>
    <n v="165"/>
    <n v="2716"/>
    <x v="23"/>
    <n v="246"/>
    <n v="12"/>
    <n v="3491402"/>
    <x v="23"/>
    <x v="23"/>
    <n v="232"/>
    <n v="3900000"/>
    <n v="3900000"/>
    <n v="0"/>
    <n v="0"/>
    <n v="0"/>
    <n v="3900000"/>
    <n v="3500000"/>
    <n v="400000"/>
    <n v="0"/>
    <n v="0"/>
    <n v="0"/>
    <n v="2700"/>
    <n v="15000"/>
    <n v="250"/>
    <n v="12"/>
    <n v="3500000"/>
    <n v="27006"/>
    <n v="233"/>
    <n v="4000000"/>
    <n v="4000000"/>
    <n v="0"/>
    <n v="0"/>
    <n v="0"/>
    <n v="4000000"/>
    <n v="3600000"/>
    <n v="400000"/>
    <n v="0"/>
    <n v="0"/>
    <n v="0"/>
    <n v="2700"/>
    <n v="15000"/>
    <n v="250"/>
    <n v="12"/>
    <n v="3600000"/>
    <n v="27778"/>
    <n v="240"/>
    <n v="4000000"/>
    <n v="4000000"/>
    <n v="0"/>
    <n v="0"/>
    <n v="0"/>
    <n v="4000000"/>
    <n v="3600000"/>
    <n v="400000"/>
    <n v="0"/>
    <n v="0"/>
    <n v="0"/>
    <n v="2700"/>
    <n v="15000"/>
    <n v="250"/>
    <n v="12"/>
    <n v="3600000"/>
    <n v="27778"/>
    <n v="240"/>
    <m/>
    <m/>
    <m/>
    <m/>
    <m/>
    <m/>
    <m/>
    <m/>
    <s v="○"/>
    <m/>
    <m/>
    <m/>
    <s v="○"/>
    <m/>
    <s v="○"/>
    <m/>
    <m/>
    <m/>
    <x v="4"/>
    <n v="2840066"/>
    <s v="自動車部品組み立て、介護用品組み立て_x000a_クリーニング済み衛生用品の検品・折りたたみ"/>
    <s v="－"/>
    <x v="4"/>
    <n v="968200"/>
    <s v="公衆トイレ清掃、道の駅周辺清掃、施設清掃"/>
    <s v="○"/>
    <x v="8"/>
    <n v="65000"/>
    <s v="手芸"/>
    <s v="－"/>
    <x v="0"/>
    <s v=""/>
    <x v="0"/>
    <x v="0"/>
    <s v=""/>
    <x v="0"/>
    <m/>
    <m/>
    <m/>
    <x v="0"/>
    <s v="通所者の高齢化により、草刈り等の作業に従事する利用者の減少"/>
    <s v="○"/>
    <s v="○"/>
    <m/>
    <s v="○"/>
    <m/>
    <s v="○"/>
    <m/>
    <m/>
    <m/>
    <m/>
    <m/>
    <m/>
    <s v="令和5年度は草刈り作業の依頼が多く、それに従事する利用者については工賃が高くなった。下請けでは、ダイハツ車の事件により、部品組み立ての作業量が激減し収入も減ったが、これを機に手芸品の作成に力を入れ、収入に結び付けることができ、次年度に繋がっている。"/>
    <s v="○"/>
    <s v="○"/>
    <s v="○"/>
    <m/>
    <m/>
    <m/>
    <m/>
    <m/>
    <s v="○"/>
    <s v="○"/>
    <m/>
    <m/>
    <s v="草刈り"/>
    <s v="⑥作業工程の見直し"/>
    <s v="草刈りをチームを組んで行い、一定の利用者にかかる負担を軽減する。低価格となっている作業請負金額の見直しを行っていく。"/>
    <s v="手芸"/>
    <s v="②販路開拓"/>
    <s v="今年度より、道の駅を管理する役場の担当課と連携し、道の駅での販売をはじめた。_x000a_また、今後開設予定の法人ネットワークで販売を計画中。"/>
    <s v="ワックスがけ"/>
    <s v="⑥作業工程の見直し"/>
    <s v="新規事業。最初は法人内の小スペースから取り組み、利用者の技術アップをしていく。"/>
    <s v="・地域連携による手芸品の販路確保をしていく。道の駅や町のカフェ、町の行事の記念品に使ってもらい、製品と事業所を知ってもらう。また法人開設のネットにより、ネット販売を始めていく。_x000a_・草刈り等の清掃作業をチームを組んで行い、個人の負担を軽減することで請負を継続する。_x000a_・ワックスがけの技術を身に着ける。_x000a_・下請け作業の継続。"/>
    <s v="・手芸品について町内年間行事での注文や販売を定着し、予定を組んで製作していく。_x000a_・ワックスがけの対象を、地域の施設や企業に拡大していく。_x000a_・手芸製品の開発_x000a_・下請け作業の継続"/>
    <s v="・手芸品について、年間行事やイベントへの出店販売など、予定を組んで製作していく。_x000a_・手芸製品の開発_x000a_・下請け作業の継続。"/>
    <s v="共有した"/>
    <s v="共有した"/>
    <s v="統括責任者"/>
    <s v="佐々木育子"/>
    <s v="管理者"/>
    <s v="個別支援計画の作成"/>
    <s v="佐々木育子"/>
    <s v="サービス管理責任者"/>
    <s v="技術指導や職業訓練"/>
    <s v="橋本　竜"/>
    <s v="職業指導員"/>
    <s v="技術指導や職業訓練"/>
    <s v="栗栖悠汰"/>
    <s v="職業指導員"/>
    <s v="日常生活の相談・指導"/>
    <s v="河野かおり"/>
    <s v="生活支援員"/>
    <m/>
    <m/>
    <m/>
    <m/>
    <m/>
    <m/>
    <m/>
    <m/>
    <m/>
    <m/>
    <m/>
    <m/>
    <m/>
    <m/>
    <m/>
    <x v="1"/>
    <n v="2"/>
    <n v="6"/>
    <n v="8"/>
    <m/>
    <m/>
    <n v="16"/>
    <x v="15"/>
    <x v="19"/>
    <x v="1"/>
    <x v="0"/>
    <x v="0"/>
    <n v="2"/>
    <n v="9"/>
    <n v="5"/>
    <n v="16"/>
    <n v="0"/>
    <n v="1"/>
    <n v="3"/>
    <n v="0"/>
    <n v="0"/>
    <n v="0"/>
    <n v="12"/>
    <n v="16"/>
    <n v="0"/>
    <n v="0"/>
    <n v="2"/>
    <n v="0"/>
    <n v="1"/>
    <n v="6"/>
    <n v="7"/>
    <n v="16"/>
    <n v="8"/>
    <n v="0"/>
    <n v="2"/>
    <n v="10"/>
    <n v="0.8"/>
    <n v="9"/>
    <n v="0"/>
    <n v="1"/>
    <n v="10"/>
    <n v="0.9"/>
    <n v="9"/>
    <n v="0"/>
    <n v="1"/>
    <n v="10"/>
    <n v="0.9"/>
    <n v="9"/>
    <n v="0"/>
    <n v="1"/>
    <n v="10"/>
    <n v="0.9"/>
    <n v="6"/>
    <n v="0"/>
    <n v="4"/>
    <n v="10"/>
    <n v="0.6"/>
    <n v="7"/>
    <n v="1"/>
    <n v="2"/>
    <n v="10"/>
    <x v="16"/>
    <n v="48"/>
    <n v="1"/>
    <n v="11"/>
    <n v="60"/>
    <n v="0.8"/>
  </r>
  <r>
    <d v="2024-04-26T00:00:00"/>
    <n v="35"/>
    <x v="1"/>
    <s v="社会福祉法人三矢会"/>
    <s v="藤井　紀子"/>
    <n v="3413505037"/>
    <s v="太田川学園豊平作業所"/>
    <n v="7311222"/>
    <x v="11"/>
    <s v="〒731-1222 山県郡北広島町阿坂坤束12332-1"/>
    <x v="11"/>
    <s v="茶木　隆司"/>
    <s v="茶木　隆司"/>
    <s v="0826‐85‐1130"/>
    <s v="toyohirasagyousyo@otagawagakuen.or.jp"/>
    <s v="月額"/>
    <n v="5280"/>
    <x v="24"/>
    <n v="-1145"/>
    <n v="4632"/>
    <n v="4841"/>
    <n v="5402"/>
    <n v="12720493"/>
    <n v="11310781"/>
    <n v="600712"/>
    <n v="809000"/>
    <n v="0"/>
    <n v="12720493"/>
    <x v="24"/>
    <n v="10839693"/>
    <n v="0"/>
    <n v="0"/>
    <n v="809000"/>
    <n v="276"/>
    <n v="5620"/>
    <x v="24"/>
    <n v="261"/>
    <n v="12"/>
    <n v="1071800"/>
    <x v="24"/>
    <x v="24"/>
    <n v="48"/>
    <n v="12869712"/>
    <n v="11460000"/>
    <n v="600712"/>
    <n v="809000"/>
    <n v="0"/>
    <n v="12869712"/>
    <n v="1200600"/>
    <n v="11000000"/>
    <n v="0"/>
    <n v="0"/>
    <n v="669112"/>
    <n v="5620"/>
    <n v="22480"/>
    <n v="261"/>
    <n v="12"/>
    <n v="1200600"/>
    <n v="4632"/>
    <n v="53"/>
    <n v="13409712"/>
    <n v="12000000"/>
    <n v="600712"/>
    <n v="809000"/>
    <n v="0"/>
    <n v="13409712"/>
    <n v="1260630"/>
    <n v="11500000"/>
    <n v="0"/>
    <n v="0"/>
    <n v="649082"/>
    <n v="5620"/>
    <n v="22480"/>
    <n v="260"/>
    <n v="12"/>
    <n v="1260630"/>
    <n v="4841"/>
    <n v="56"/>
    <n v="13609712"/>
    <n v="12200000"/>
    <n v="600712"/>
    <n v="809000"/>
    <n v="0"/>
    <n v="13609712"/>
    <n v="1380690"/>
    <n v="12000000"/>
    <n v="0"/>
    <n v="0"/>
    <n v="229022"/>
    <n v="5620"/>
    <n v="22480"/>
    <n v="264"/>
    <n v="12"/>
    <n v="1380690"/>
    <n v="5402"/>
    <n v="61"/>
    <m/>
    <m/>
    <m/>
    <m/>
    <s v="○"/>
    <m/>
    <m/>
    <m/>
    <m/>
    <m/>
    <m/>
    <m/>
    <s v="○"/>
    <m/>
    <s v="○"/>
    <m/>
    <m/>
    <m/>
    <x v="10"/>
    <n v="11039054"/>
    <s v="農産物（菌床椎茸・水耕栽培野菜・露地野菜）製造販売。乾燥椎茸加工販売。"/>
    <s v="－"/>
    <x v="9"/>
    <n v="216000"/>
    <s v="ゴミ袋配送請負業務"/>
    <s v="○"/>
    <x v="0"/>
    <n v="55700"/>
    <s v="リネン選別，規定枚数梱包"/>
    <s v="－"/>
    <x v="0"/>
    <s v=""/>
    <x v="0"/>
    <x v="0"/>
    <n v="1"/>
    <x v="1"/>
    <m/>
    <s v="平成19年度"/>
    <n v="11039054"/>
    <x v="9"/>
    <s v="・農業（椎茸・水耕栽培・露地栽培）が事業収入のほとんどを占めており，収入が伸びない中，通所利用者の65％強が同地区にあるグループホームから通っており，収入をシェアする利用者の数は変動がない。結果一人当たりの工賃に反映できていない。さらに福祉収入が人件費に合わないため，一昨年から所員減となったままであり，各種イベントに参加できなかったり，露地栽培の用地を返却し縮小する必要があった。_x000a_・委託作業のリネン選別は昨年度一枚当たりの単価が上がったものの，それでも報告にあげた収入しかない。事業所の立地条件等から６次産業化するのは難しい。"/>
    <m/>
    <m/>
    <m/>
    <s v="○"/>
    <m/>
    <m/>
    <m/>
    <s v="○"/>
    <s v="○"/>
    <m/>
    <m/>
    <m/>
    <s v="　利用定員35人に対して実際に通所している利用者は23人となっており，福祉収入が人件費よりも低いため，有効な人員配置による新たな事業展開が難しくなっている。_x000a_　寒冷地のため，安定した収穫量を確保しようとすると燃料費がかかり，燃料代高騰もあり運営経費が高くなってしまう。さらに温度管理していないことで収穫量が一定とならず破棄する野菜も出ていた。"/>
    <m/>
    <s v="○"/>
    <s v="○"/>
    <m/>
    <m/>
    <m/>
    <m/>
    <s v="○"/>
    <s v="○"/>
    <s v="○"/>
    <m/>
    <m/>
    <s v="販路拡大"/>
    <s v="②販路開拓"/>
    <s v="新たに商品を置けることになった「とれたて元気市」を中心にして，有効に商品を納品していき，ロスを少なくしていく。高い商品力で顧客を付けて次につなげていく。"/>
    <s v="新規事業開拓"/>
    <s v="⑪その他"/>
    <s v="清掃作業など委託単価の高い作業を新規契約していく。"/>
    <s v="作業の効率化を図る。"/>
    <s v="⑧職員の負担軽減ためのICT機器等の導入"/>
    <s v="法人全体でICT化を推進しようとしているため，栽培や出荷状況，ケース記録を音声で入力できるようにして業務の効率化を図る。"/>
    <s v="　昨年度から進めていたJA広島市「とれたて元気市」の契約がとれたため，同産直市を活用し事業展開していく。"/>
    <s v="　商品のロスを少なくしていき，利益率を上げていく。_x000a_　ICT化を進めていき業務における負担を軽減していき，生産活動に反映させていく。"/>
    <s v="　単価の高い新たな委託事業を開拓していき工賃に反映させる。障害特性の強い利用者編成となっているため，法人全体の高齢化等の問題を踏まえた上で，本人の意向に沿って適材適所な編成となるようにしていく。"/>
    <s v="共有した"/>
    <s v="共有していない"/>
    <s v="統括責任者・労務管理・連絡調整"/>
    <s v="茶木　隆司"/>
    <s v="管理者（所長）"/>
    <s v="個別支援計画作成・農作物管理販売全般"/>
    <s v="堤　雅彦"/>
    <s v="サービス管理責任者（主任）"/>
    <s v="職業指導員"/>
    <s v="植田　英則"/>
    <s v="主任"/>
    <s v="技術指導・職業訓練"/>
    <s v="伊井　清茂"/>
    <s v="支援員"/>
    <s v="技術指導・職業訓練"/>
    <s v="梶川　順子"/>
    <s v="支援員"/>
    <s v="技術指導・職業訓練・日用品管理"/>
    <s v="河野　夏代"/>
    <s v="支援員"/>
    <s v="技術指導・職業訓練"/>
    <s v="沖廣　直美"/>
    <s v="支援員"/>
    <s v="技術指導・職業訓練"/>
    <s v="野呂　聖美"/>
    <s v="支援員"/>
    <m/>
    <m/>
    <m/>
    <m/>
    <m/>
    <m/>
    <x v="6"/>
    <n v="1"/>
    <n v="22"/>
    <m/>
    <m/>
    <m/>
    <n v="23"/>
    <x v="16"/>
    <x v="20"/>
    <x v="3"/>
    <x v="0"/>
    <x v="0"/>
    <n v="0"/>
    <n v="6"/>
    <n v="17"/>
    <n v="23"/>
    <n v="0"/>
    <n v="0"/>
    <n v="3"/>
    <n v="13"/>
    <n v="2"/>
    <n v="0"/>
    <n v="5"/>
    <n v="23"/>
    <n v="0"/>
    <n v="0"/>
    <n v="4"/>
    <n v="8"/>
    <n v="8"/>
    <n v="2"/>
    <n v="1"/>
    <n v="23"/>
    <n v="19"/>
    <n v="2"/>
    <n v="2"/>
    <n v="23"/>
    <n v="0.82608695652173914"/>
    <n v="18"/>
    <n v="3"/>
    <n v="2"/>
    <n v="23"/>
    <n v="0.78260869565217395"/>
    <n v="15"/>
    <n v="6"/>
    <n v="2"/>
    <n v="23"/>
    <n v="0.65217391304347827"/>
    <n v="19"/>
    <n v="3"/>
    <n v="1"/>
    <n v="23"/>
    <n v="0.82608695652173914"/>
    <n v="19"/>
    <n v="3"/>
    <n v="1"/>
    <n v="23"/>
    <n v="0.82608695652173914"/>
    <n v="19"/>
    <n v="3"/>
    <n v="1"/>
    <n v="23"/>
    <x v="20"/>
    <n v="109"/>
    <n v="20"/>
    <n v="9"/>
    <n v="138"/>
    <n v="0.78985507246376807"/>
  </r>
  <r>
    <d v="2024-04-26T00:00:00"/>
    <n v="36"/>
    <x v="1"/>
    <s v="社会福祉法人おおの福祉会"/>
    <s v="沖田　肇"/>
    <n v="3412700084"/>
    <s v="アダージョ"/>
    <n v="7390434"/>
    <x v="9"/>
    <s v="〒739-0434 廿日市市大野二丁目３番１８号"/>
    <x v="0"/>
    <s v="一文字早苗"/>
    <s v="福永慎平"/>
    <s v="0829-50-0234"/>
    <s v="ohnofukushikai@wind.ocn.ne.jp"/>
    <s v="月額"/>
    <n v="31000"/>
    <x v="25"/>
    <n v="4680"/>
    <n v="35941"/>
    <n v="36256"/>
    <n v="37037"/>
    <n v="18277312"/>
    <n v="18277312"/>
    <n v="0"/>
    <n v="0"/>
    <n v="0"/>
    <n v="18277312"/>
    <x v="25"/>
    <n v="12519736"/>
    <n v="320000"/>
    <n v="0"/>
    <n v="0"/>
    <n v="166"/>
    <n v="3415"/>
    <x v="25"/>
    <n v="270"/>
    <n v="12"/>
    <n v="5437576"/>
    <x v="25"/>
    <x v="25"/>
    <n v="430"/>
    <n v="18400000"/>
    <n v="18400000"/>
    <n v="0"/>
    <n v="0"/>
    <n v="0"/>
    <n v="18400000"/>
    <n v="5650000"/>
    <n v="12680000"/>
    <n v="70000"/>
    <n v="0"/>
    <n v="0"/>
    <n v="3520"/>
    <n v="13000"/>
    <n v="269"/>
    <n v="12"/>
    <n v="5650000"/>
    <n v="35941"/>
    <n v="435"/>
    <n v="18710000"/>
    <n v="18600000"/>
    <n v="110000"/>
    <n v="0"/>
    <n v="0"/>
    <n v="18710000"/>
    <n v="5830000"/>
    <n v="12880000"/>
    <n v="0"/>
    <n v="0"/>
    <n v="0"/>
    <n v="3580"/>
    <n v="13200"/>
    <n v="269"/>
    <n v="12"/>
    <n v="5830000"/>
    <n v="36256"/>
    <n v="442"/>
    <n v="19080000"/>
    <n v="18800000"/>
    <n v="280000"/>
    <n v="0"/>
    <n v="0"/>
    <n v="19080000"/>
    <n v="6000000"/>
    <n v="13080000"/>
    <n v="0"/>
    <n v="0"/>
    <n v="0"/>
    <n v="3630"/>
    <n v="13400"/>
    <n v="269"/>
    <n v="12"/>
    <n v="6000000"/>
    <n v="37037"/>
    <n v="448"/>
    <m/>
    <s v="○"/>
    <m/>
    <m/>
    <m/>
    <m/>
    <m/>
    <m/>
    <m/>
    <m/>
    <s v="○"/>
    <m/>
    <s v="○"/>
    <m/>
    <m/>
    <m/>
    <s v="○"/>
    <s v="牡蠣貝殻通し"/>
    <x v="2"/>
    <n v="14969679"/>
    <s v="アダージョのパン製造販売"/>
    <s v="－"/>
    <x v="0"/>
    <n v="2953899"/>
    <s v="牡蠣の殻通し作業"/>
    <s v="－"/>
    <x v="0"/>
    <n v="353734"/>
    <s v="Ｔシャツ、エコバック販売等"/>
    <s v="－"/>
    <x v="1"/>
    <s v=""/>
    <x v="0"/>
    <x v="0"/>
    <s v=""/>
    <x v="0"/>
    <m/>
    <m/>
    <m/>
    <x v="0"/>
    <s v="パン販売に収入の多くを依存していることが課題。新たな授産で収入を伸ばして売り上げを安定したい。"/>
    <m/>
    <m/>
    <s v="○"/>
    <m/>
    <m/>
    <m/>
    <m/>
    <s v="○"/>
    <m/>
    <m/>
    <m/>
    <m/>
    <s v="利用定員増に伴い、利用者の受け入れを行ったことで工賃支払額が増えている。平均額を維持するためにも売り上げを伸ばしていきたい。"/>
    <m/>
    <s v="○"/>
    <s v="○"/>
    <s v="○"/>
    <m/>
    <m/>
    <m/>
    <m/>
    <m/>
    <m/>
    <m/>
    <m/>
    <s v="パン販売"/>
    <s v="④販売価格の見直し"/>
    <s v="材料費、光熱費の高騰にも関わらず、価格転嫁を見送っていた。時期を見て価格改定を行いたい。"/>
    <s v="新たな商品開発"/>
    <s v="②販路開拓"/>
    <s v="インバウンド増で、観光客に向けた新たな商品を開発したい。"/>
    <m/>
    <m/>
    <m/>
    <s v="夏～秋頃、製造原価を再計算し、価格内定を行う。"/>
    <s v="新たな商品開発を進めていきたい。"/>
    <s v="パン販売の売り上げを維持すること。必要なら販売ルートの開拓。"/>
    <s v="共有した"/>
    <s v="共有した"/>
    <s v="統括責任者"/>
    <s v="福永慎平"/>
    <s v="管理者代理"/>
    <s v="パン販売の管理者"/>
    <s v="一文字早苗"/>
    <s v="生活指導員"/>
    <s v="個別支援計画の作成"/>
    <s v="廣兼芳枝"/>
    <s v="サービス管理責任者"/>
    <s v="技術指導や職業訓練"/>
    <s v="田嶋真梨子"/>
    <s v="生活指導員"/>
    <s v="技術指導や職業訓練"/>
    <s v="吉岡一也"/>
    <s v="目標工賃達成指導員"/>
    <s v="技術指導や職業訓練"/>
    <s v="岡畑浩"/>
    <s v="職業指導員"/>
    <m/>
    <m/>
    <m/>
    <m/>
    <m/>
    <m/>
    <m/>
    <m/>
    <m/>
    <m/>
    <m/>
    <m/>
    <x v="7"/>
    <n v="3"/>
    <n v="9"/>
    <n v="3"/>
    <m/>
    <m/>
    <n v="15"/>
    <x v="17"/>
    <x v="14"/>
    <x v="2"/>
    <x v="0"/>
    <x v="0"/>
    <n v="2"/>
    <n v="12"/>
    <n v="1"/>
    <n v="15"/>
    <n v="0"/>
    <n v="2"/>
    <n v="5"/>
    <n v="4"/>
    <n v="0"/>
    <n v="0"/>
    <n v="4"/>
    <n v="15"/>
    <n v="0"/>
    <n v="2"/>
    <n v="4"/>
    <n v="1"/>
    <n v="1"/>
    <n v="3"/>
    <n v="4"/>
    <n v="15"/>
    <n v="9"/>
    <n v="3"/>
    <n v="3"/>
    <n v="15"/>
    <n v="0.6"/>
    <n v="11"/>
    <n v="3"/>
    <n v="1"/>
    <n v="15"/>
    <n v="0.73333333333333328"/>
    <n v="9"/>
    <n v="2"/>
    <n v="4"/>
    <n v="15"/>
    <n v="0.6"/>
    <n v="10"/>
    <n v="1"/>
    <n v="4"/>
    <n v="15"/>
    <n v="0.66666666666666663"/>
    <n v="3"/>
    <n v="2"/>
    <n v="10"/>
    <n v="15"/>
    <n v="0.2"/>
    <n v="14"/>
    <n v="1"/>
    <n v="0"/>
    <n v="15"/>
    <x v="21"/>
    <n v="56"/>
    <n v="12"/>
    <n v="22"/>
    <n v="90"/>
    <n v="0.62222222222222223"/>
  </r>
  <r>
    <d v="2024-04-12T00:00:00"/>
    <n v="37"/>
    <x v="1"/>
    <s v="社会福祉法人それいゆの会"/>
    <s v="岩本　美紀"/>
    <n v="3410203974"/>
    <s v="いしうちの森就労継続支援Ｂ型事業所"/>
    <n v="7315102"/>
    <x v="2"/>
    <s v="〒731-5102 広島市佐伯区五日市町大字石内３９１２番地"/>
    <x v="4"/>
    <s v="関　和典"/>
    <s v="関　和典"/>
    <s v="082-927-1139"/>
    <s v="k-seki@soreiyu-no-kai.jp"/>
    <s v="月額"/>
    <n v="30000"/>
    <x v="26"/>
    <n v="3273"/>
    <n v="34444"/>
    <n v="34954"/>
    <n v="35185"/>
    <n v="14747939"/>
    <n v="14747939"/>
    <n v="0"/>
    <n v="0"/>
    <n v="0"/>
    <n v="14747939"/>
    <x v="26"/>
    <n v="3647939"/>
    <n v="0"/>
    <n v="0"/>
    <n v="0"/>
    <n v="369"/>
    <n v="7263"/>
    <x v="26"/>
    <n v="262"/>
    <n v="12"/>
    <n v="11100000"/>
    <x v="26"/>
    <x v="26"/>
    <n v="382"/>
    <n v="17500000"/>
    <n v="17500000"/>
    <n v="0"/>
    <n v="0"/>
    <n v="0"/>
    <n v="17500000"/>
    <n v="14136000"/>
    <n v="3364000"/>
    <n v="0"/>
    <n v="0"/>
    <n v="0"/>
    <n v="8960"/>
    <n v="35840"/>
    <n v="262"/>
    <n v="12"/>
    <n v="14136000"/>
    <n v="34444"/>
    <n v="394"/>
    <n v="18500000"/>
    <n v="18500000"/>
    <n v="0"/>
    <n v="0"/>
    <n v="0"/>
    <n v="18500000"/>
    <n v="15100000"/>
    <n v="3400000"/>
    <n v="0"/>
    <n v="0"/>
    <n v="0"/>
    <n v="9432"/>
    <n v="37728"/>
    <n v="262"/>
    <n v="12"/>
    <n v="15100000"/>
    <n v="34954"/>
    <n v="400"/>
    <n v="18900000"/>
    <n v="18900000"/>
    <n v="0"/>
    <n v="0"/>
    <n v="0"/>
    <n v="18900000"/>
    <n v="15200000"/>
    <n v="3600000"/>
    <n v="50000"/>
    <n v="50000"/>
    <n v="0"/>
    <n v="9432"/>
    <n v="37728"/>
    <n v="262"/>
    <n v="12"/>
    <n v="15200000"/>
    <n v="35185"/>
    <n v="403"/>
    <m/>
    <m/>
    <m/>
    <m/>
    <s v="○"/>
    <m/>
    <m/>
    <m/>
    <s v="○"/>
    <m/>
    <m/>
    <m/>
    <s v="○"/>
    <m/>
    <m/>
    <m/>
    <m/>
    <m/>
    <x v="10"/>
    <n v="10442045"/>
    <s v="農作物の栽培及び販売"/>
    <s v="－"/>
    <x v="3"/>
    <n v="1513624"/>
    <s v="よねむら青果からの委託事業（野菜の皮むき）"/>
    <s v="－"/>
    <x v="7"/>
    <n v="583100"/>
    <s v="広島市の清掃委託事業"/>
    <s v="○"/>
    <x v="0"/>
    <s v=""/>
    <x v="0"/>
    <x v="0"/>
    <s v=""/>
    <x v="0"/>
    <m/>
    <m/>
    <m/>
    <x v="0"/>
    <s v="農作業（野菜の生産活動）においては、現在多くの農作物をJA元気市に出荷しているが、手数料を約20%取られるため、軽減していただけないか複数回お願いをしているが、改善には至っていない。生産量を上げることや、必要経費の削減等を目指しているので、この部分で改善できたらと考えている。"/>
    <m/>
    <m/>
    <m/>
    <m/>
    <m/>
    <m/>
    <m/>
    <s v="○"/>
    <m/>
    <m/>
    <s v="○"/>
    <s v="上記課題による"/>
    <s v="農作業については、昨年度比で約300万円の増収となった。職員の頑張りや、利用者とともに行った業務の効率化が功を奏したと考える。その他、委託事業等も順調であり、本年度も委託を受けて頑張っているところである。また、物価上昇等により経費が膨らんでいるが、R6には8の削減を目標としている。"/>
    <m/>
    <m/>
    <s v="○"/>
    <s v="○"/>
    <m/>
    <m/>
    <m/>
    <m/>
    <s v="○"/>
    <m/>
    <m/>
    <s v="経費削減（R５と比較して8％削減）"/>
    <s v="農作業"/>
    <s v="⑪その他"/>
    <s v="物価上昇分が森の工賃に反映されることから、可能な限り経費を削減する。（肥料等をまとめ買いする、燃料等の業者開拓　等により10％の経費削減を目指す。）"/>
    <s v="軽作業"/>
    <s v="⑥作業工程の見直し"/>
    <s v="全体的な工程を簡素化、構造化して、能率よく作業を行うことにより、全体で5％程度の売上向上を目指す。"/>
    <s v="清掃作業"/>
    <s v="⑪その他"/>
    <s v="施設外に行く際に利用する法人の車の燃料費を5％程度削減するため、業者の開拓や選定等を行う。"/>
    <s v="・必要経費の削減（8％）_x000a_・工程の構造化、簡素化"/>
    <s v="・バックマージンを取られない販路の開拓・拡大_x000a_・農機具を活用した農業生産効率の向上"/>
    <s v="・さらなる販路拡大_x000a_・野菜の価格向上"/>
    <s v="共有した"/>
    <s v="共有した"/>
    <s v="統括責任者"/>
    <s v="関　　和典"/>
    <s v="管理者"/>
    <s v="個別支援計画作成"/>
    <s v="正木　芳弘"/>
    <s v="サービス管理責任者"/>
    <s v="工賃向上に向けた取組"/>
    <s v="渡　由樹"/>
    <s v="工賃向上達成指導員"/>
    <s v="農業技術に特化した支援"/>
    <s v="田中　多恵"/>
    <s v="職業指導員"/>
    <s v="農業技術に特化した支援"/>
    <s v="冨田　恭平"/>
    <s v="農業主任"/>
    <s v="利用者への支援全般"/>
    <s v="粕谷　敏子"/>
    <s v="生活支援員"/>
    <s v="利用者への支援全般"/>
    <s v="中神　隆志"/>
    <s v="生活支援員"/>
    <s v="利用者への支援全般"/>
    <s v="藤岡　　仁"/>
    <s v="生活支援員"/>
    <s v="利用者への支援全般"/>
    <s v="白築　政人"/>
    <s v="生活支援員"/>
    <m/>
    <m/>
    <m/>
    <x v="4"/>
    <m/>
    <n v="37"/>
    <n v="1"/>
    <m/>
    <m/>
    <n v="38"/>
    <x v="2"/>
    <x v="21"/>
    <x v="19"/>
    <x v="0"/>
    <x v="0"/>
    <n v="0"/>
    <n v="34"/>
    <n v="4"/>
    <n v="38"/>
    <n v="0"/>
    <n v="2"/>
    <n v="8"/>
    <n v="9"/>
    <n v="1"/>
    <n v="1"/>
    <n v="17"/>
    <n v="38"/>
    <n v="0"/>
    <n v="12"/>
    <n v="13"/>
    <n v="2"/>
    <n v="4"/>
    <n v="4"/>
    <n v="3"/>
    <n v="38"/>
    <n v="28"/>
    <n v="1"/>
    <n v="6"/>
    <n v="35"/>
    <n v="0.8"/>
    <n v="10"/>
    <n v="10"/>
    <n v="15"/>
    <n v="35"/>
    <n v="0.2857142857142857"/>
    <n v="25"/>
    <n v="5"/>
    <n v="5"/>
    <n v="35"/>
    <n v="0.7142857142857143"/>
    <n v="15"/>
    <n v="10"/>
    <n v="10"/>
    <n v="35"/>
    <n v="0.42857142857142855"/>
    <n v="31"/>
    <n v="3"/>
    <n v="1"/>
    <n v="35"/>
    <n v="0.88571428571428568"/>
    <n v="32"/>
    <n v="0"/>
    <n v="3"/>
    <n v="35"/>
    <x v="22"/>
    <n v="141"/>
    <n v="29"/>
    <n v="40"/>
    <n v="210"/>
    <n v="0.67142857142857137"/>
  </r>
  <r>
    <d v="2024-04-30T00:00:00"/>
    <n v="39"/>
    <x v="1"/>
    <s v="社会福祉法人静和会"/>
    <s v="今川　智巳"/>
    <n v="3411700069"/>
    <s v="おおむらさき"/>
    <n v="7260011"/>
    <x v="7"/>
    <s v="〒726-0011 府中市広谷町９１９番地３"/>
    <x v="0"/>
    <s v="柳川　満"/>
    <s v="四茂野　敦"/>
    <s v="0847-47-1032"/>
    <s v="ohmurasaki@seiwaryou.jp"/>
    <s v="月額"/>
    <n v="20000"/>
    <x v="27"/>
    <n v="1038"/>
    <n v="21341"/>
    <n v="21505"/>
    <n v="21841"/>
    <n v="21076189"/>
    <n v="20153882"/>
    <n v="0"/>
    <n v="40600"/>
    <n v="881707"/>
    <n v="21076189"/>
    <x v="27"/>
    <n v="17970914"/>
    <n v="0"/>
    <n v="0"/>
    <n v="0"/>
    <n v="204"/>
    <n v="3309"/>
    <x v="27"/>
    <n v="270"/>
    <n v="12"/>
    <n v="3105275"/>
    <x v="27"/>
    <x v="27"/>
    <n v="220"/>
    <n v="21200000"/>
    <n v="20600000"/>
    <n v="0"/>
    <n v="40000"/>
    <n v="560000"/>
    <n v="21200000"/>
    <n v="3150000"/>
    <n v="18050000"/>
    <n v="0"/>
    <n v="0"/>
    <n v="0"/>
    <n v="3300"/>
    <n v="14070"/>
    <n v="269"/>
    <n v="12"/>
    <n v="3150000"/>
    <n v="21341"/>
    <n v="224"/>
    <n v="21300000"/>
    <n v="21000000"/>
    <n v="0"/>
    <n v="40000"/>
    <n v="260000"/>
    <n v="21300000"/>
    <n v="3200000"/>
    <n v="18100000"/>
    <n v="0"/>
    <n v="0"/>
    <n v="0"/>
    <n v="3315"/>
    <n v="14100"/>
    <n v="269"/>
    <n v="12"/>
    <n v="3200000"/>
    <n v="21505"/>
    <n v="227"/>
    <n v="21390000"/>
    <n v="21350000"/>
    <n v="0"/>
    <n v="40000"/>
    <n v="0"/>
    <n v="21390000"/>
    <n v="3250000"/>
    <n v="18000000"/>
    <n v="40000"/>
    <n v="100000"/>
    <n v="0"/>
    <n v="3330"/>
    <n v="14200"/>
    <n v="269"/>
    <n v="12"/>
    <n v="3250000"/>
    <n v="21841"/>
    <n v="229"/>
    <m/>
    <s v="○"/>
    <m/>
    <m/>
    <m/>
    <m/>
    <m/>
    <m/>
    <m/>
    <m/>
    <m/>
    <m/>
    <m/>
    <m/>
    <s v="○"/>
    <m/>
    <m/>
    <m/>
    <x v="2"/>
    <n v="15506333"/>
    <s v="パン、お菓子の製造、販売"/>
    <s v="－"/>
    <x v="9"/>
    <n v="746660"/>
    <s v="粗大ごみの分別、配食後の弁当容器等の洗浄"/>
    <s v="○"/>
    <x v="2"/>
    <m/>
    <m/>
    <m/>
    <x v="0"/>
    <s v=""/>
    <x v="0"/>
    <x v="0"/>
    <s v=""/>
    <x v="0"/>
    <m/>
    <m/>
    <m/>
    <x v="0"/>
    <s v="パン製造については日によって販売数がまちまちで天候や社会情勢などにも影響されるため生産したものが余ってしまうことがある。_x000a_物価の高騰による原材料の値上りが収益に影響している。_x000a_開所から年数がたっておりパン製造における機器等の修繕費や買い替えに費用がかかる。_x000a_生産活動に追われる部分がありより良い利用者支援を提供するため心と体の余裕が持ちにくい。"/>
    <m/>
    <s v="○"/>
    <s v="○"/>
    <s v="○"/>
    <m/>
    <m/>
    <m/>
    <s v="○"/>
    <m/>
    <m/>
    <m/>
    <m/>
    <s v="数年続いていたコロナ渦の影響が依然としてあり、販売先や店舗への来店者がコロナ渦以前には戻っていない。また、パンの製造機器の老朽化が進んでおり修繕費などで費用がかさんでいる。物価高騰の影響も出ており原材料費は上がっているが、来店者数や販売先が減っていることもあり安易に値上げができない状況がある。_x000a_しかし数年前に比べると販売数も増え始めており、原材料の仕入れ方の工夫や職員の課題意識などよい変化も見えている。"/>
    <m/>
    <s v="○"/>
    <s v="○"/>
    <s v="○"/>
    <s v="○"/>
    <s v="○"/>
    <m/>
    <s v="○"/>
    <m/>
    <m/>
    <m/>
    <m/>
    <s v="パン、お菓子の製造、販売"/>
    <s v="②販路開拓"/>
    <s v="販路拡大のための営業活動を行う。_x000a_販売方法や販売場所の検討を行う。"/>
    <s v="パン、お菓子の製造、販売"/>
    <s v="①商品企画力の向上"/>
    <s v="売れ残った商品の活用方法を検討する。_x000a_製造過程で出るパンの耳など廃棄しているものの商品化を検討する。"/>
    <s v="パン、お菓子の製造、販売"/>
    <s v="④販売価格の見直し"/>
    <s v="同業他社の動向を把握し適正な価格設定の検討を行う。"/>
    <s v="販路拡大のための営業活動を行う。_x000a_売れ残った商品の活用方法を検討する。_x000a_製造過程で出るパンの耳など廃棄しているものの商品化を検討する。"/>
    <s v="販路拡大のための営業活動を行う。_x000a_販売方法や販売場所の検討を行う。_x000a_同業他社の動向を把握し適正な価格設定の検討を行う。_x000a_"/>
    <s v="販路拡大のための営業活動を行う。_x000a_生産工程や、販売方法などの見直しを行い、効率化できる部分を見直す。"/>
    <s v="共有した"/>
    <s v="共有していない"/>
    <s v="統括責任者"/>
    <s v="柳川　満"/>
    <s v="管理者"/>
    <s v="目標工賃達成指導員"/>
    <s v="四茂野　敦"/>
    <s v="主任"/>
    <m/>
    <m/>
    <m/>
    <m/>
    <m/>
    <m/>
    <m/>
    <m/>
    <m/>
    <m/>
    <m/>
    <m/>
    <m/>
    <m/>
    <m/>
    <m/>
    <m/>
    <m/>
    <m/>
    <m/>
    <m/>
    <m/>
    <m/>
    <m/>
    <x v="2"/>
    <n v="1"/>
    <n v="16"/>
    <n v="2"/>
    <m/>
    <m/>
    <n v="19"/>
    <x v="18"/>
    <x v="22"/>
    <x v="20"/>
    <x v="0"/>
    <x v="0"/>
    <n v="0"/>
    <n v="15"/>
    <n v="4"/>
    <n v="19"/>
    <n v="0"/>
    <n v="1"/>
    <n v="1"/>
    <n v="7"/>
    <n v="1"/>
    <n v="0"/>
    <n v="9"/>
    <n v="19"/>
    <n v="0"/>
    <n v="0"/>
    <n v="3"/>
    <n v="8"/>
    <n v="4"/>
    <n v="4"/>
    <n v="0"/>
    <n v="19"/>
    <n v="10"/>
    <n v="3"/>
    <n v="2"/>
    <n v="15"/>
    <n v="0.66666666666666663"/>
    <n v="13"/>
    <n v="1"/>
    <n v="1"/>
    <n v="15"/>
    <n v="0.8666666666666667"/>
    <n v="14"/>
    <n v="0"/>
    <n v="1"/>
    <n v="15"/>
    <n v="0.93333333333333335"/>
    <n v="13"/>
    <n v="2"/>
    <n v="0"/>
    <n v="15"/>
    <n v="0.8666666666666667"/>
    <n v="11"/>
    <n v="1"/>
    <n v="3"/>
    <n v="15"/>
    <n v="0.73333333333333328"/>
    <n v="12"/>
    <n v="2"/>
    <n v="1"/>
    <n v="15"/>
    <x v="19"/>
    <n v="73"/>
    <n v="9"/>
    <n v="8"/>
    <n v="90"/>
    <n v="0.81111111111111112"/>
  </r>
  <r>
    <d v="2024-04-11T00:00:00"/>
    <n v="40"/>
    <x v="1"/>
    <s v="社会福祉法人あさみなみ"/>
    <s v="松田　泰"/>
    <n v="3410203677"/>
    <s v="あさ作業所"/>
    <n v="7310138"/>
    <x v="2"/>
    <s v="〒731-0138 広島市安佐南区祇園六丁目３０番５号"/>
    <x v="9"/>
    <s v="藤田　聖司"/>
    <s v="藤田　聖司"/>
    <s v="082-875-8801"/>
    <s v="asami4-2f@mx32.tiki.ne.jp"/>
    <s v="月額"/>
    <n v="6000"/>
    <x v="28"/>
    <n v="-14"/>
    <n v="6042"/>
    <n v="6111"/>
    <n v="6181"/>
    <n v="862020"/>
    <n v="862020"/>
    <n v="0"/>
    <n v="0"/>
    <n v="0"/>
    <n v="862020"/>
    <x v="28"/>
    <n v="0"/>
    <n v="0"/>
    <n v="0"/>
    <n v="0"/>
    <n v="144"/>
    <n v="3024"/>
    <x v="28"/>
    <n v="253"/>
    <n v="12"/>
    <n v="862020"/>
    <x v="28"/>
    <x v="28"/>
    <n v="86"/>
    <n v="870000"/>
    <n v="870000"/>
    <n v="0"/>
    <n v="0"/>
    <n v="0"/>
    <n v="870000"/>
    <n v="870000"/>
    <n v="0"/>
    <n v="0"/>
    <n v="0"/>
    <n v="0"/>
    <n v="3024"/>
    <n v="10080"/>
    <n v="253"/>
    <n v="12"/>
    <n v="870000"/>
    <n v="6042"/>
    <n v="86"/>
    <n v="880000"/>
    <n v="880000"/>
    <n v="0"/>
    <n v="0"/>
    <n v="0"/>
    <n v="880000"/>
    <n v="880000"/>
    <n v="0"/>
    <n v="0"/>
    <n v="0"/>
    <n v="0"/>
    <n v="3024"/>
    <n v="10080"/>
    <n v="253"/>
    <n v="12"/>
    <n v="880000"/>
    <n v="6111"/>
    <n v="87"/>
    <n v="890000"/>
    <n v="890000"/>
    <n v="0"/>
    <n v="0"/>
    <n v="0"/>
    <n v="890000"/>
    <n v="890000"/>
    <n v="0"/>
    <n v="0"/>
    <n v="0"/>
    <n v="0"/>
    <n v="3024"/>
    <n v="10080"/>
    <n v="253"/>
    <n v="12"/>
    <n v="890000"/>
    <n v="6181"/>
    <n v="88"/>
    <m/>
    <m/>
    <m/>
    <m/>
    <m/>
    <s v="○"/>
    <m/>
    <m/>
    <s v="○"/>
    <m/>
    <m/>
    <m/>
    <s v="○"/>
    <m/>
    <s v="○"/>
    <m/>
    <m/>
    <m/>
    <x v="4"/>
    <n v="559605"/>
    <s v="下請け作業"/>
    <s v="－"/>
    <x v="6"/>
    <n v="278415"/>
    <s v="法人内の製品を店頭販売"/>
    <s v="－"/>
    <x v="7"/>
    <n v="24000"/>
    <s v="保育園施設の清掃"/>
    <s v="○"/>
    <x v="0"/>
    <s v=""/>
    <x v="0"/>
    <x v="0"/>
    <s v=""/>
    <x v="0"/>
    <m/>
    <m/>
    <m/>
    <x v="0"/>
    <s v="工賃向上を目指すうえで高齢利用者の仕事をどうするかが喫緊の課題で作業が高齢により難しくなってきた利用者が増えた。"/>
    <m/>
    <m/>
    <m/>
    <m/>
    <m/>
    <s v="○"/>
    <s v="○"/>
    <s v="○"/>
    <m/>
    <m/>
    <s v="○"/>
    <s v="下請け作業だけにたよらない収入先の開拓"/>
    <s v="比較的若い年齢層の利用者には新規や体力を使う作業をお願いできるが、高齢利用者への作業をお願いはしにくくなっている状況。"/>
    <m/>
    <m/>
    <m/>
    <m/>
    <m/>
    <m/>
    <m/>
    <m/>
    <m/>
    <s v="○"/>
    <m/>
    <m/>
    <s v="下請け作業"/>
    <s v="⑥作業工程の見直し"/>
    <s v="高齢利用者にもやりやすい作業を獲得、あわせて施設外就労先を確保"/>
    <m/>
    <m/>
    <m/>
    <m/>
    <n v="0"/>
    <n v="0"/>
    <s v="高齢利用者にもやりやすい作業を獲得、また施設外就労場所を探す"/>
    <s v="高齢利用者にも作業しやすい作業を獲得しつつ施設外就労をして賃金を得る"/>
    <s v="設備投資をして法人内ショップの営業規模を拡大し新規顧客を獲得、売り上げアップを目指す"/>
    <s v="共有した"/>
    <s v="共有していない"/>
    <s v="統括責任者"/>
    <s v="藤田　聖司"/>
    <s v="管理者"/>
    <s v="就労継続B事業主任"/>
    <s v="上田　瑛美"/>
    <s v="主任"/>
    <s v="就労継続B事業支援員"/>
    <s v="福本　理沙"/>
    <s v="支援員"/>
    <s v="就労継続B事業支援員"/>
    <s v="平川　莉緒"/>
    <s v="支援員"/>
    <m/>
    <m/>
    <m/>
    <m/>
    <m/>
    <m/>
    <m/>
    <m/>
    <m/>
    <m/>
    <m/>
    <m/>
    <m/>
    <m/>
    <m/>
    <m/>
    <m/>
    <m/>
    <x v="0"/>
    <n v="1"/>
    <n v="9"/>
    <n v="3"/>
    <m/>
    <m/>
    <n v="13"/>
    <x v="19"/>
    <x v="16"/>
    <x v="21"/>
    <x v="0"/>
    <x v="0"/>
    <n v="1"/>
    <n v="9"/>
    <n v="3"/>
    <n v="13"/>
    <n v="0"/>
    <n v="1"/>
    <n v="3"/>
    <n v="3"/>
    <n v="0"/>
    <n v="0"/>
    <n v="6"/>
    <n v="13"/>
    <n v="0"/>
    <n v="1"/>
    <n v="2"/>
    <n v="2"/>
    <n v="3"/>
    <n v="0"/>
    <n v="5"/>
    <n v="13"/>
    <n v="8"/>
    <n v="3"/>
    <n v="1"/>
    <n v="12"/>
    <n v="0.66666666666666663"/>
    <n v="7"/>
    <n v="1"/>
    <n v="4"/>
    <n v="12"/>
    <n v="0.58333333333333337"/>
    <n v="5"/>
    <n v="5"/>
    <n v="2"/>
    <n v="12"/>
    <n v="0.41666666666666669"/>
    <n v="2"/>
    <n v="9"/>
    <n v="1"/>
    <n v="12"/>
    <n v="0.16666666666666666"/>
    <n v="5"/>
    <n v="5"/>
    <n v="2"/>
    <n v="12"/>
    <n v="0.41666666666666669"/>
    <n v="5"/>
    <n v="1"/>
    <n v="6"/>
    <n v="12"/>
    <x v="23"/>
    <n v="32"/>
    <n v="24"/>
    <n v="16"/>
    <n v="72"/>
    <n v="0.44444444444444442"/>
  </r>
  <r>
    <d v="2024-04-22T00:00:00"/>
    <n v="41"/>
    <x v="4"/>
    <s v="株式会社巣だち"/>
    <s v="梶　勇二郎"/>
    <n v="3410500593"/>
    <s v="株式会社　巣だち"/>
    <n v="7370132"/>
    <x v="3"/>
    <s v="〒737-0132 呉市広名田一丁目6番35号 東洋運輸ビル3階"/>
    <x v="4"/>
    <s v="木村　綾子"/>
    <s v="木村　綾子"/>
    <s v="0823-73-3658"/>
    <s v="sudachi@sudachi.biz"/>
    <s v="月額"/>
    <n v="12000"/>
    <x v="29"/>
    <n v="5036"/>
    <n v="17202"/>
    <n v="17345"/>
    <n v="17407"/>
    <n v="4129434"/>
    <n v="4129434"/>
    <n v="0"/>
    <n v="0"/>
    <n v="0"/>
    <n v="4129434"/>
    <x v="29"/>
    <n v="0"/>
    <n v="0"/>
    <n v="0"/>
    <n v="0"/>
    <n v="287"/>
    <n v="5954"/>
    <x v="29"/>
    <n v="295"/>
    <n v="12"/>
    <n v="4129434"/>
    <x v="29"/>
    <x v="29"/>
    <n v="189"/>
    <n v="4500000"/>
    <n v="4500000"/>
    <n v="0"/>
    <n v="0"/>
    <n v="0"/>
    <n v="4500000"/>
    <n v="4500000"/>
    <n v="0"/>
    <n v="0"/>
    <n v="0"/>
    <n v="0"/>
    <n v="6400"/>
    <n v="23000"/>
    <n v="294"/>
    <n v="12"/>
    <n v="4500000"/>
    <n v="17202"/>
    <n v="196"/>
    <n v="4600000"/>
    <n v="4600000"/>
    <n v="0"/>
    <n v="0"/>
    <n v="0"/>
    <n v="4600000"/>
    <n v="4600000"/>
    <n v="0"/>
    <n v="0"/>
    <n v="0"/>
    <n v="0"/>
    <n v="6500"/>
    <n v="23500"/>
    <n v="295"/>
    <n v="12"/>
    <n v="4600000"/>
    <n v="17345"/>
    <n v="196"/>
    <n v="4700000"/>
    <n v="4700000"/>
    <n v="0"/>
    <n v="0"/>
    <n v="0"/>
    <n v="4700000"/>
    <n v="4700000"/>
    <n v="0"/>
    <n v="0"/>
    <n v="0"/>
    <n v="0"/>
    <n v="6600"/>
    <n v="24000"/>
    <n v="294"/>
    <n v="12"/>
    <n v="4700000"/>
    <n v="17407"/>
    <n v="196"/>
    <m/>
    <m/>
    <m/>
    <m/>
    <m/>
    <s v="○"/>
    <m/>
    <m/>
    <m/>
    <m/>
    <m/>
    <m/>
    <s v="○"/>
    <s v="○"/>
    <s v="○"/>
    <m/>
    <s v="○"/>
    <s v="農家さんからの請負作業"/>
    <x v="1"/>
    <n v="1027568"/>
    <s v="・肉加工工場内で機械等使用しながら計量、パック詰め、真空等、一連の作業を行う　 　　 　　　　　　・ギフト作業"/>
    <s v="○"/>
    <x v="3"/>
    <n v="464516"/>
    <s v="・金属部品の組み立て、製品の箱詰め作業を行う"/>
    <s v="－"/>
    <x v="5"/>
    <n v="412396"/>
    <s v="・レモン農家さんから依頼で、収穫、選別、袋詰め、発送と色々な作業を行う"/>
    <s v="－"/>
    <x v="0"/>
    <s v=""/>
    <x v="0"/>
    <x v="0"/>
    <s v=""/>
    <x v="0"/>
    <m/>
    <m/>
    <m/>
    <x v="0"/>
    <s v="・軽作業等、内職作業が多い中、企業からの受注が安定していない。　　　　　　　　　　     　　　　　　　・単価交渉も進めているが大幅な向上に繋がらないのが現状。　　　　　　　　　　　　　　　　　　　                       　・利用者さんの出来る作業にも限りがあり、施設外実習等、単価の高い作業に参加できない利用者さんも多い為、既存の単価の低い作業を受け続けている。　　　　　　　　　　　　　　　　　　　　　　　　・自主製品を作成出来る利用者が少なく、ショップへの参加が減ってしまった。"/>
    <s v="○"/>
    <m/>
    <m/>
    <m/>
    <m/>
    <s v="○"/>
    <s v="○"/>
    <s v="○"/>
    <m/>
    <m/>
    <m/>
    <m/>
    <s v="・目標工賃は新算定方式で算出した為上回っているが、作業内容で工賃のばらつきがあり、新規の作業が入っても全員に回せる仕事ではない為、新規開拓が必要。　　　　　　　　　　　　　　　　　　　　　　　　　　　                       　・利用者さんの苦手な部分を補うために自助具等、方法を一緒に考えることで、意欲や作業能力の向上に繋がった。　　　　　　　　　　　　　　　　　　　　　　　　　　　　　　　　　　　　　　　　　　　"/>
    <s v="○"/>
    <m/>
    <m/>
    <m/>
    <m/>
    <s v="○"/>
    <m/>
    <m/>
    <s v="○"/>
    <s v="○"/>
    <m/>
    <m/>
    <s v="軽作業等の受注"/>
    <s v="⑥作業工程の見直し"/>
    <s v="作業効率を上げより丁寧な作業をし、新しい作業の受注へ結びつける。"/>
    <s v="農家さんからの請負作業の開拓"/>
    <s v="⑩市町・企業、他事業所との連携"/>
    <s v="利用者によって出来る作業が限られている為、既存の請負作業をこなしながら他にも出来る作業の提案、農家さんのネットワークを通じて更に新規開拓する。"/>
    <s v="自主製品の作成"/>
    <s v="①商品企画力の向上"/>
    <s v="簡単でいろんな利用者が作成出来る製品を開発する。"/>
    <s v="・既存の作業の単価交渉を継続していく。利用者が効率良く作業しやすいよう作業工程の見直し、作業を増やす。　　　　　　　　　　　　　　　　　　　　　　　　　　　　　　　　　　　　　　　　　　　　・新しい作業の受注に向けて営業活動をする。　"/>
    <s v="・委託企業先を増やし、内職作業・実習等、前年度より売り上げを向上させる。　　　　　　　　　　　　・自主製品の作成、ショップでの販売を再開する。"/>
    <s v="・委託企業先を増やし、内職作業・実習等、前年度より売り上げを増加させる。　　　　　　　　　　　　　　　　　・自主製品のバリエーションを増やし、作業工程検討し、利用者が出来る作業を増やし、ショップでの売り上げを増加させる。"/>
    <s v="共有した"/>
    <s v="共有した"/>
    <s v="統括責任者"/>
    <s v="木村　綾子"/>
    <s v="管理者"/>
    <s v="個別支援計画書の作成"/>
    <s v="木村　綾子"/>
    <s v="サービス管理責任者"/>
    <s v="技術指導や職業訓練"/>
    <s v="後口　真由美"/>
    <s v="職業指導員"/>
    <s v="価格交渉・営業・作業工程管理"/>
    <s v="大川　由子"/>
    <s v="目標工賃達成指導員"/>
    <s v="日常生活の相談・指導"/>
    <s v="有田　小百合"/>
    <s v="生活支援員"/>
    <s v="日常生活の相談・指導"/>
    <s v="道下　咲紀"/>
    <s v="生活支援員"/>
    <s v="日常生活の相談・指導"/>
    <s v="河野　優也"/>
    <s v="生活支援員"/>
    <m/>
    <m/>
    <m/>
    <m/>
    <m/>
    <m/>
    <m/>
    <m/>
    <m/>
    <x v="3"/>
    <n v="8"/>
    <n v="12"/>
    <n v="7"/>
    <n v="3"/>
    <m/>
    <n v="30"/>
    <x v="20"/>
    <x v="8"/>
    <x v="22"/>
    <x v="7"/>
    <x v="0"/>
    <n v="5"/>
    <n v="22"/>
    <n v="3"/>
    <n v="30"/>
    <n v="0"/>
    <n v="3"/>
    <n v="4"/>
    <n v="0"/>
    <n v="0"/>
    <n v="0"/>
    <n v="23"/>
    <n v="30"/>
    <n v="0"/>
    <n v="2"/>
    <n v="12"/>
    <n v="6"/>
    <n v="3"/>
    <n v="3"/>
    <n v="4"/>
    <n v="30"/>
    <n v="22"/>
    <n v="1"/>
    <n v="7"/>
    <n v="30"/>
    <n v="0.73333333333333328"/>
    <n v="23"/>
    <n v="1"/>
    <n v="6"/>
    <n v="30"/>
    <n v="0.76666666666666672"/>
    <n v="24"/>
    <n v="1"/>
    <n v="5"/>
    <n v="30"/>
    <n v="0.8"/>
    <n v="22"/>
    <n v="3"/>
    <n v="5"/>
    <n v="30"/>
    <n v="0.73333333333333328"/>
    <n v="20"/>
    <n v="4"/>
    <n v="6"/>
    <n v="30"/>
    <n v="0.66666666666666663"/>
    <n v="23"/>
    <n v="3"/>
    <n v="4"/>
    <n v="30"/>
    <x v="24"/>
    <n v="134"/>
    <n v="13"/>
    <n v="33"/>
    <n v="180"/>
    <n v="0.74444444444444446"/>
  </r>
  <r>
    <d v="2024-04-30T00:00:00"/>
    <n v="42"/>
    <x v="1"/>
    <s v="社会福祉法人中国新聞社会事業団"/>
    <s v="山本　一隆"/>
    <n v="3410700086"/>
    <s v="ちゅうげい"/>
    <n v="7292317"/>
    <x v="4"/>
    <s v="〒729-2317 竹原市忠海東町二丁目１０番１号"/>
    <x v="4"/>
    <s v="永見　公子"/>
    <s v="江島　和仁"/>
    <s v="0846-26-0310"/>
    <s v="chugei@ch-jigyodan.jp"/>
    <s v="月額"/>
    <n v="19000"/>
    <x v="30"/>
    <n v="1900"/>
    <n v="21000"/>
    <n v="21100"/>
    <n v="21200"/>
    <n v="26845678"/>
    <n v="26845678"/>
    <n v="0"/>
    <n v="0"/>
    <n v="0"/>
    <n v="26845678"/>
    <x v="30"/>
    <n v="14911970"/>
    <n v="0"/>
    <n v="0"/>
    <n v="1952008"/>
    <n v="522"/>
    <n v="10725"/>
    <x v="30"/>
    <n v="270"/>
    <n v="12"/>
    <n v="9981700"/>
    <x v="30"/>
    <x v="30"/>
    <n v="173"/>
    <n v="27650000"/>
    <n v="27650000"/>
    <n v="0"/>
    <n v="0"/>
    <n v="0"/>
    <n v="27650000"/>
    <n v="10080000"/>
    <n v="15617000"/>
    <n v="1953000"/>
    <n v="0"/>
    <n v="0"/>
    <n v="10760"/>
    <n v="57600"/>
    <n v="269"/>
    <n v="12"/>
    <n v="10080000"/>
    <n v="21000"/>
    <n v="175"/>
    <n v="28450000"/>
    <n v="28450000"/>
    <n v="0"/>
    <n v="0"/>
    <n v="0"/>
    <n v="28450000"/>
    <n v="10128000"/>
    <n v="18322000"/>
    <n v="0"/>
    <n v="0"/>
    <n v="0"/>
    <n v="10760"/>
    <n v="57600"/>
    <n v="269"/>
    <n v="12"/>
    <n v="10128000"/>
    <n v="21100"/>
    <n v="176"/>
    <n v="29250000"/>
    <n v="29250000"/>
    <n v="0"/>
    <n v="0"/>
    <n v="0"/>
    <n v="29250000"/>
    <n v="10176000"/>
    <n v="19074000"/>
    <n v="0"/>
    <n v="0"/>
    <n v="0"/>
    <n v="10760"/>
    <n v="57600"/>
    <n v="269"/>
    <n v="12"/>
    <n v="10176000"/>
    <n v="21200"/>
    <n v="177"/>
    <m/>
    <s v="○"/>
    <m/>
    <m/>
    <s v="○"/>
    <m/>
    <m/>
    <m/>
    <m/>
    <m/>
    <s v="○"/>
    <m/>
    <s v="○"/>
    <m/>
    <m/>
    <m/>
    <m/>
    <m/>
    <x v="2"/>
    <n v="15002779"/>
    <s v="食パン・菓子パンの製造　　　　　　　　　　　　　　　　　　月曜日～金曜日の車によるルート販売　　　　　　　　　　法人内の給食用販売　イベント、道の駅等による販売　　　　　　　　　　"/>
    <s v="－"/>
    <x v="11"/>
    <n v="7205385"/>
    <s v="水耕による葉物野菜の生産、露地による野菜の生産　　　法人内や学校給食用販売　　　　　　　　　　　　　　JA、道の駅、スーパーの産直市での販売"/>
    <s v="－"/>
    <x v="0"/>
    <n v="3123264"/>
    <s v="水産会社より請負作業で牡蠣生産用の採苗連の製造・納品　　　　　　　　　　　　　　　　　　　　　　針金にホタテの貝殻と豆管を交互に通していく作業"/>
    <s v="－"/>
    <x v="1"/>
    <s v=""/>
    <x v="0"/>
    <x v="0"/>
    <n v="1"/>
    <x v="1"/>
    <m/>
    <s v="平成21年度"/>
    <n v="7205385"/>
    <x v="10"/>
    <s v="・パン作業‥顧客が定着し法人内等の販路ができているが新たな顧客獲得、販路拡大ができていない。　　　　・農業‥水耕作業による葉物作業と路地物野菜が順調に計画通り発育し収穫できると安定した収入を得ることができる。　　　　　　　　　　　　　　　　　　　　　　　　　　　　　　　　　　　　　　　　　　　　　　　　　　　・軽作業‥障害の重たい人もできる作業のため、利用者が取り組みやすい課目ではあるが、採苗連が重量があり、年々体力低下により持ち上げることが難しくなってきている。　　　　　　　　　　　　　　　　　　　　　　　　　　　　　・高齢と重度の利用者の増加で、作業の技術低下が進んできている、。"/>
    <m/>
    <s v="○"/>
    <m/>
    <s v="○"/>
    <m/>
    <s v="○"/>
    <m/>
    <m/>
    <m/>
    <m/>
    <m/>
    <m/>
    <s v="目標工賃は達成できていたが、今の作業科目の中で毎年収入を上げていくためには、販路先の見直しをし拡大していく必要がある。また、物価の上昇等により価格の見直しを状況に応じて行っていった。　　　　　　　　　　　　　　　　　　　　　　　　　　　　　　　　　　　　　　　　　　高齢になり作業能力の低下目立っており、作業工程の見直しが必要になっている。"/>
    <m/>
    <s v="○"/>
    <s v="○"/>
    <m/>
    <s v="○"/>
    <s v="○"/>
    <m/>
    <m/>
    <m/>
    <s v="○"/>
    <m/>
    <m/>
    <s v="軽作業"/>
    <s v="⑥作業工程の見直し"/>
    <s v="高齢や重度の人が増えてきているため、個別に作業工程の手順を見直し提示をしていく。"/>
    <s v="パン製造・販売"/>
    <s v="②販路開拓"/>
    <s v="ルート販売、法人内給食、に加え竹原市ないこども園での給食で販売をしているが、さらに細かく需要を洗い出しをしていく。市内の高齢者施設や病院等にビラを配っていく。"/>
    <s v="農作物の製造・販売"/>
    <s v="③販売力の向上"/>
    <s v="道の駅やスーパーで販売を行っているが、顧客の定着、拡大のための工夫を考えていく。生産した野菜の調理法や店内でのポップ等を作成していく。"/>
    <s v="感染症が落ち着いてきており、地域でのイベントが例年通り開催されることが想定され、積極的に参加をし売り上げを増加させる。年2回市役所ロビーで市内の他の就労事業所と合同でショップを開催。（就労WGで決定）　新たな販路獲得のためのビラの作成とビラ配り。　　　　　　　　　　　　　　　　　　　　　　　　　　　　　　　　利用者の作業技術をデータ化し無理のない作業工程を構築する。"/>
    <s v="固定のイベントに参加しつつ小さな地域でのイベントの情報を収集し参加を行い、販路拡大や売り上げに取り組む。新たに顧客のニーズを把握し継続的な販売につなげていく。　　　　　　　　　　　　　　　　　　　　　道の駅・JA・スーパーとの定期的な情報交換をし製品の需要を把握し供給していく。　　　　　　　　　　　　　　　　　利用者の作業工程を見直し、作業の低下がないか点検し環境整備や業務内容も検討していく。"/>
    <s v="イベント参加を通じて関係機関とさらに関係性を深めていき、販路拡大や売り上げ増加に取り組む。　パンのルート販売に加えて高齢者等の事業所のニーズを把握し対応していく。　　　　　　　　　　　　　　　　　　　　　　　　　　　　　　　　　　　　　　　　　　　　　　　　　　　　野菜の定期的な販売ルートからさらに細分化してニーズがないかを関係機関と話し合いをしていく　　　　　　　　　　　　　　　　　　　　　　　　　　　　　　高齢化が進んだ利用者に対応できる作業科目を検討していく　"/>
    <s v="共有した"/>
    <s v="共有した"/>
    <s v="統括責任者"/>
    <s v="永見　公子"/>
    <s v="管理者"/>
    <s v="個別支援計画の作成"/>
    <s v="今井　かおり"/>
    <s v="サービス管理責任者"/>
    <s v="個別支援計画の作成"/>
    <s v="守下　あゆみ"/>
    <s v="サービス管理責任者"/>
    <s v="作業全体の技術支援"/>
    <s v="江島　和仁"/>
    <s v="作業指導員"/>
    <s v="日常生活の相談・指導、支援"/>
    <s v="新本　愛子"/>
    <s v="生活支援員"/>
    <s v="日常生活の相談・指導、支援"/>
    <s v="上原　大樹"/>
    <s v="生活支援員"/>
    <s v="日常生活の相談・指導、支援"/>
    <s v="沖本　祐樹"/>
    <s v="生活支援員"/>
    <s v="作業工程見直し・営業"/>
    <s v="村上　茉由"/>
    <s v="目標工賃達成指導員"/>
    <m/>
    <m/>
    <m/>
    <m/>
    <m/>
    <m/>
    <x v="6"/>
    <m/>
    <n v="45"/>
    <m/>
    <m/>
    <m/>
    <n v="45"/>
    <x v="2"/>
    <x v="5"/>
    <x v="3"/>
    <x v="0"/>
    <x v="0"/>
    <n v="0"/>
    <n v="25"/>
    <n v="20"/>
    <n v="45"/>
    <n v="0"/>
    <n v="3"/>
    <n v="12"/>
    <n v="16"/>
    <n v="4"/>
    <n v="3"/>
    <n v="7"/>
    <n v="45"/>
    <n v="0"/>
    <n v="0"/>
    <n v="15"/>
    <n v="11"/>
    <n v="5"/>
    <n v="10"/>
    <n v="4"/>
    <n v="45"/>
    <n v="32"/>
    <n v="4"/>
    <n v="5"/>
    <n v="41"/>
    <n v="0.78048780487804881"/>
    <n v="27"/>
    <n v="5"/>
    <n v="9"/>
    <n v="41"/>
    <n v="0.65853658536585369"/>
    <n v="27"/>
    <n v="3"/>
    <n v="11"/>
    <n v="41"/>
    <n v="0.65853658536585369"/>
    <n v="28"/>
    <n v="4"/>
    <n v="9"/>
    <n v="41"/>
    <n v="0.68292682926829273"/>
    <n v="28"/>
    <n v="3"/>
    <n v="10"/>
    <n v="41"/>
    <n v="0.68292682926829273"/>
    <n v="33"/>
    <n v="3"/>
    <n v="5"/>
    <n v="41"/>
    <x v="25"/>
    <n v="175"/>
    <n v="22"/>
    <n v="49"/>
    <n v="246"/>
    <n v="0.71138211382113825"/>
  </r>
  <r>
    <d v="2024-04-10T00:00:00"/>
    <n v="43"/>
    <x v="1"/>
    <s v="社会福祉法人和来原会"/>
    <s v="押尾　雅友"/>
    <n v="3410900397"/>
    <s v="やっさ工房"/>
    <n v="7230003"/>
    <x v="5"/>
    <s v="〒723-0003 三原市中之町５丁目３番７号"/>
    <x v="0"/>
    <s v="瀬野　浩司"/>
    <s v="瀬野　浩司"/>
    <s v="0848-67-7101"/>
    <s v="k-yassa@mirror.ocn.ne.jp"/>
    <s v="月額"/>
    <n v="24000"/>
    <x v="31"/>
    <n v="8735"/>
    <n v="32821"/>
    <n v="32840"/>
    <n v="32857"/>
    <n v="9785594"/>
    <n v="9785594"/>
    <n v="0"/>
    <n v="0"/>
    <n v="0"/>
    <n v="9785594"/>
    <x v="31"/>
    <n v="3318273"/>
    <n v="0"/>
    <n v="900000"/>
    <n v="500000"/>
    <n v="230"/>
    <n v="3254"/>
    <x v="31"/>
    <n v="254"/>
    <n v="12"/>
    <n v="5067321"/>
    <x v="31"/>
    <x v="31"/>
    <n v="474"/>
    <n v="9900000"/>
    <n v="9900000"/>
    <n v="0"/>
    <n v="0"/>
    <n v="0"/>
    <n v="9900000"/>
    <n v="5120000"/>
    <n v="4280000"/>
    <n v="0"/>
    <n v="0"/>
    <n v="500000"/>
    <n v="3302"/>
    <n v="10897"/>
    <n v="254"/>
    <n v="12"/>
    <n v="5120000"/>
    <n v="32821"/>
    <n v="470"/>
    <n v="10170000"/>
    <n v="10170000"/>
    <n v="0"/>
    <n v="0"/>
    <n v="0"/>
    <n v="10170000"/>
    <n v="5320000"/>
    <n v="4340000"/>
    <n v="0"/>
    <n v="0"/>
    <n v="510000"/>
    <n v="3429"/>
    <n v="11317"/>
    <n v="254"/>
    <n v="12"/>
    <n v="5320000"/>
    <n v="32840"/>
    <n v="470"/>
    <n v="10470000"/>
    <n v="10470000"/>
    <n v="0"/>
    <n v="0"/>
    <n v="0"/>
    <n v="10470000"/>
    <n v="5520000"/>
    <n v="4430000"/>
    <n v="0"/>
    <n v="0"/>
    <n v="520000"/>
    <n v="3556"/>
    <n v="11735"/>
    <n v="254"/>
    <n v="12"/>
    <n v="5520000"/>
    <n v="32857"/>
    <n v="470"/>
    <m/>
    <m/>
    <s v="○"/>
    <m/>
    <m/>
    <s v="○"/>
    <m/>
    <m/>
    <s v="○"/>
    <m/>
    <s v="○"/>
    <m/>
    <s v="○"/>
    <m/>
    <s v="○"/>
    <m/>
    <s v="○"/>
    <s v="図書館のバーコード貼り_x000a_背ラベル作成_x000a_ビニールコート"/>
    <x v="0"/>
    <n v="4047240"/>
    <s v="高齢者施設の風呂掃除、洗濯業務、シーツ交換、居室掃除、フロア掃除、外掃除"/>
    <s v="○"/>
    <x v="3"/>
    <n v="2555561"/>
    <s v="通販の会社の食品の袋詰め、シーラー、シール貼り"/>
    <s v="－"/>
    <x v="5"/>
    <n v="999785"/>
    <s v="市立図書館（4カ所）のバーコード貼り、背ラベル作成、ビニールコート"/>
    <s v="－"/>
    <x v="0"/>
    <s v=""/>
    <x v="0"/>
    <x v="0"/>
    <s v=""/>
    <x v="0"/>
    <m/>
    <m/>
    <m/>
    <x v="0"/>
    <s v="利用者の高齢化に伴い、全体の作業能力が落ちている。_x000a_施設外就労の年間契約で収入が安定しているが、メンバーが少なくなっており、職員のフォローの負担が増えている。_x000a_駅から遠いこともあり、新規メンバーがなかなか入って来ず、職員の作業負担も増加している。_x000a_作業内容の取捨選択も考えているが、工賃減少の恐れがあるので、なかなか大幅な変更できない。"/>
    <m/>
    <m/>
    <m/>
    <s v="○"/>
    <m/>
    <s v="○"/>
    <m/>
    <s v="○"/>
    <m/>
    <m/>
    <m/>
    <m/>
    <s v="インボイス制度に伴い税金を払うことになったが、作業内容を少し変更させたことにより、収入が増え、乗り切ることが出来た。_x000a_職員の産休やメンバーの減少はあったが、メンバーと職員の頑張りで、極端な作業量の減少はなかった。_x000a_全体の負担が大きくなってきているので、受注先との作業単価の交渉や作業単価の高い作業への変更等検討が必要である。"/>
    <m/>
    <s v="○"/>
    <m/>
    <s v="○"/>
    <m/>
    <s v="○"/>
    <m/>
    <m/>
    <m/>
    <m/>
    <m/>
    <m/>
    <s v="内職作業全般"/>
    <s v="④販売価格の見直し"/>
    <s v="インボイス制度により税金を支払う必要が出てきたためことや物価高騰等を理由に価格の交渉を行いたい。"/>
    <s v="内職作業全般"/>
    <s v="②販路開拓"/>
    <s v="作業量を優先し、収入と作業人数のバランスが悪い作業があるので、別の作業への変更を含めて考えたい。"/>
    <s v="内職作業全般"/>
    <s v="⑥作業工程の見直し"/>
    <s v="メンバーの高齢化に伴い、立って流れ作業をしていたものを座って1人完結の作業方法に変更する等、作業効率も考えつつ、メンバーの身体的な負担を軽減するように考えていきたい。"/>
    <s v="請負作業については作業単価の見直しを依頼する。_x000a_作業工程を見直し、メンバーや職員の身体的な負担を軽減する。"/>
    <s v="6年度の収入状況を踏まえて、作業内容の取捨選択を行い、単価の高い作業内容の開拓を行う。_x000a_常に作業工程の見直しを行う。_x000a_職員の工賃向上の研修を行う。"/>
    <s v="6,7年度の収入状況を踏まえて、継続して収入増加するよう、単価の高い作業内容の開拓を継続して行う。_x000a_継続して作業工程の見直しを行う。_x000a_職員の研修を重ね、工賃向上を継続して行えるように意識を統一する。"/>
    <s v="共有した"/>
    <s v="共有した"/>
    <s v="統括責任者"/>
    <s v="光野　婦美恵"/>
    <s v="法人統括"/>
    <m/>
    <s v="瀬野　浩司"/>
    <s v="管理者"/>
    <m/>
    <s v="正田　朋子"/>
    <s v="生活支援員"/>
    <m/>
    <s v="品川　由希美"/>
    <s v="職業指導員"/>
    <m/>
    <s v="浅井　千恵"/>
    <s v="職業指導員"/>
    <m/>
    <m/>
    <m/>
    <m/>
    <m/>
    <m/>
    <m/>
    <m/>
    <m/>
    <m/>
    <m/>
    <m/>
    <m/>
    <m/>
    <m/>
    <x v="1"/>
    <m/>
    <n v="1"/>
    <n v="17"/>
    <n v="2"/>
    <m/>
    <n v="20"/>
    <x v="2"/>
    <x v="23"/>
    <x v="23"/>
    <x v="7"/>
    <x v="0"/>
    <n v="7"/>
    <n v="13"/>
    <n v="0"/>
    <n v="20"/>
    <n v="2"/>
    <n v="1"/>
    <n v="0"/>
    <n v="0"/>
    <n v="0"/>
    <n v="0"/>
    <n v="17"/>
    <n v="20"/>
    <n v="0"/>
    <n v="0"/>
    <n v="2"/>
    <n v="2"/>
    <n v="9"/>
    <n v="3"/>
    <n v="4"/>
    <n v="20"/>
    <n v="15"/>
    <n v="2"/>
    <n v="3"/>
    <n v="20"/>
    <n v="0.75"/>
    <n v="13"/>
    <n v="6"/>
    <n v="1"/>
    <n v="20"/>
    <n v="0.65"/>
    <n v="17"/>
    <n v="1"/>
    <n v="2"/>
    <n v="20"/>
    <n v="0.85"/>
    <n v="11"/>
    <n v="5"/>
    <n v="4"/>
    <n v="20"/>
    <n v="0.55000000000000004"/>
    <n v="14"/>
    <n v="3"/>
    <n v="3"/>
    <n v="20"/>
    <n v="0.7"/>
    <n v="18"/>
    <n v="1"/>
    <n v="1"/>
    <n v="20"/>
    <x v="2"/>
    <n v="88"/>
    <n v="18"/>
    <n v="14"/>
    <n v="120"/>
    <n v="0.73333333333333328"/>
  </r>
  <r>
    <d v="2024-04-24T00:00:00"/>
    <n v="45"/>
    <x v="1"/>
    <s v="社会福祉法人若菜"/>
    <s v="藤本　達也"/>
    <n v="3411100518"/>
    <s v="さざなみの里"/>
    <n v="7220051"/>
    <x v="0"/>
    <s v="〒722-0051 尾道市東尾道6-21"/>
    <x v="11"/>
    <s v="花本　由希絵"/>
    <s v="花本　由希絵"/>
    <s v="0848-36-6400"/>
    <s v="sazanami@wakana.or.jp"/>
    <s v="月額"/>
    <n v="26000"/>
    <x v="32"/>
    <n v="2484"/>
    <n v="28529"/>
    <n v="28559"/>
    <n v="28574"/>
    <n v="18092756"/>
    <n v="17285043"/>
    <n v="0"/>
    <n v="0"/>
    <n v="807713"/>
    <n v="18092756"/>
    <x v="32"/>
    <n v="8487860"/>
    <n v="0"/>
    <n v="0"/>
    <n v="0"/>
    <n v="391"/>
    <n v="7311"/>
    <x v="32"/>
    <n v="261"/>
    <n v="12"/>
    <n v="9604896"/>
    <x v="32"/>
    <x v="32"/>
    <n v="263"/>
    <n v="18120000"/>
    <n v="18120000"/>
    <n v="0"/>
    <n v="0"/>
    <n v="0"/>
    <n v="18120000"/>
    <n v="9620000"/>
    <n v="8500000"/>
    <n v="0"/>
    <n v="0"/>
    <n v="0"/>
    <n v="7311"/>
    <n v="36555"/>
    <n v="261"/>
    <n v="12"/>
    <n v="9620000"/>
    <n v="28529"/>
    <n v="263"/>
    <n v="18180000"/>
    <n v="18180000"/>
    <n v="0"/>
    <n v="0"/>
    <n v="0"/>
    <n v="18180000"/>
    <n v="9630000"/>
    <n v="8550000"/>
    <n v="0"/>
    <n v="0"/>
    <n v="0"/>
    <n v="7311"/>
    <n v="36555"/>
    <n v="261"/>
    <n v="12"/>
    <n v="9630000"/>
    <n v="28559"/>
    <n v="263"/>
    <n v="18235000"/>
    <n v="18235000"/>
    <n v="0"/>
    <n v="0"/>
    <n v="0"/>
    <n v="18235000"/>
    <n v="9635000"/>
    <n v="8600000"/>
    <n v="0"/>
    <n v="0"/>
    <n v="0"/>
    <n v="7311"/>
    <n v="36555"/>
    <n v="261"/>
    <n v="12"/>
    <n v="9635000"/>
    <n v="28574"/>
    <n v="264"/>
    <s v="○"/>
    <m/>
    <m/>
    <m/>
    <m/>
    <m/>
    <m/>
    <s v="○"/>
    <s v="○"/>
    <m/>
    <m/>
    <m/>
    <s v="○"/>
    <m/>
    <m/>
    <m/>
    <m/>
    <m/>
    <x v="11"/>
    <n v="4493186"/>
    <s v="社内・社外の版下作成・パンフレット作成"/>
    <s v="－"/>
    <x v="4"/>
    <n v="3895945"/>
    <s v="一般のお宅へ訪問し、草取り・草刈り_x000a_企業への清掃活動_x000a_小学校の体育館ワックス清掃"/>
    <s v="－"/>
    <x v="0"/>
    <n v="1659797"/>
    <s v="カップのシール貼り・カップの中への台仕入れ・石灰入れ"/>
    <s v="－"/>
    <x v="1"/>
    <s v=""/>
    <x v="0"/>
    <x v="0"/>
    <s v=""/>
    <x v="0"/>
    <m/>
    <m/>
    <m/>
    <x v="0"/>
    <s v="1人ひとりの活動において、意欲的又は作業の効率に取り組めている利用者さんに対しては、工賃の向上によりさらに頑張っていけるような取り組みを行っている。反対に、少し支援が必要な方には無理のないような取り組みを行いながら、仕事を頑張って頂いている。"/>
    <m/>
    <s v="○"/>
    <m/>
    <m/>
    <m/>
    <m/>
    <m/>
    <s v="○"/>
    <m/>
    <m/>
    <m/>
    <m/>
    <s v="工賃向上の為に、売上を伸ばしていかなければならないが、その分、利用者さん・職員への負担が掛かるので、どのように伸ばしていけばよいか検討していかなければならない。"/>
    <s v="○"/>
    <s v="○"/>
    <m/>
    <m/>
    <m/>
    <m/>
    <m/>
    <m/>
    <m/>
    <m/>
    <m/>
    <m/>
    <s v="菓子製造"/>
    <s v="②販路開拓"/>
    <s v="販売先の確保を行い、定期的に商品を卸せるような取組みを行う"/>
    <m/>
    <m/>
    <m/>
    <m/>
    <n v="0"/>
    <n v="0"/>
    <s v="現在、目標工賃は達成出来ている為、利用者さん・職員に負担がないように、現状を維持していけるようにする。"/>
    <s v="販路開拓・新規顧客（清掃作業）の確保に取り組んでいけるようにする。"/>
    <s v="販路開拓を可能に出来ていれば、商品や新規顧客への維持に取り組んでいく。"/>
    <s v="共有した"/>
    <s v="共有していない"/>
    <s v="統括責任者"/>
    <s v="藤本　達也"/>
    <s v="理事長"/>
    <m/>
    <s v="大西　忍"/>
    <s v="統括施設長"/>
    <m/>
    <s v="花本　由希絵"/>
    <s v="主任"/>
    <s v="目標工賃達成加算"/>
    <s v="三熊　方子"/>
    <s v="支援員"/>
    <m/>
    <s v="石川　美由紀"/>
    <s v="支援員"/>
    <m/>
    <s v="矢野　日南"/>
    <s v="支援員"/>
    <m/>
    <s v="村上　哲也"/>
    <s v="支援員"/>
    <m/>
    <m/>
    <m/>
    <m/>
    <m/>
    <m/>
    <m/>
    <m/>
    <m/>
    <x v="3"/>
    <n v="7"/>
    <n v="24"/>
    <n v="2"/>
    <m/>
    <m/>
    <n v="33"/>
    <x v="21"/>
    <x v="24"/>
    <x v="24"/>
    <x v="0"/>
    <x v="0"/>
    <n v="0"/>
    <n v="22"/>
    <n v="11"/>
    <n v="33"/>
    <n v="0"/>
    <n v="4"/>
    <n v="8"/>
    <n v="14"/>
    <n v="1"/>
    <n v="0"/>
    <n v="6"/>
    <n v="33"/>
    <n v="0"/>
    <n v="4"/>
    <n v="11"/>
    <n v="8"/>
    <n v="6"/>
    <n v="2"/>
    <n v="2"/>
    <n v="33"/>
    <n v="31"/>
    <n v="0"/>
    <n v="2"/>
    <n v="33"/>
    <n v="0.93939393939393945"/>
    <n v="31"/>
    <n v="0"/>
    <n v="2"/>
    <n v="33"/>
    <n v="0.93939393939393945"/>
    <n v="21"/>
    <n v="10"/>
    <n v="2"/>
    <n v="33"/>
    <n v="0.63636363636363635"/>
    <n v="31"/>
    <n v="0"/>
    <n v="2"/>
    <n v="33"/>
    <n v="0.93939393939393945"/>
    <n v="31"/>
    <n v="0"/>
    <n v="2"/>
    <n v="33"/>
    <n v="0.93939393939393945"/>
    <n v="20"/>
    <n v="0"/>
    <n v="13"/>
    <n v="33"/>
    <x v="26"/>
    <n v="165"/>
    <n v="10"/>
    <n v="23"/>
    <n v="198"/>
    <n v="0.83333333333333337"/>
  </r>
  <r>
    <d v="2024-04-11T00:00:00"/>
    <n v="46"/>
    <x v="1"/>
    <s v="社会福祉法人「ゼノ」少年牧場"/>
    <s v="寳子丸　周吾"/>
    <n v="3411500345"/>
    <s v="あかつき"/>
    <n v="7202112"/>
    <x v="6"/>
    <s v="〒720-2112 福山市神辺町大字八尋９５１番地４"/>
    <x v="0"/>
    <s v="川元信之"/>
    <s v="川元信之"/>
    <s v="084-965-0735"/>
    <s v="akatsuki@zeno.or.jp"/>
    <s v="月額"/>
    <n v="18000"/>
    <x v="33"/>
    <n v="7112"/>
    <n v="25908"/>
    <n v="26733"/>
    <n v="27640"/>
    <n v="21403703"/>
    <n v="21403703"/>
    <n v="0"/>
    <n v="0"/>
    <n v="0"/>
    <n v="21403703"/>
    <x v="33"/>
    <n v="14169842"/>
    <n v="0"/>
    <n v="1146751"/>
    <n v="0"/>
    <n v="336"/>
    <n v="6253"/>
    <x v="33"/>
    <n v="310"/>
    <n v="12"/>
    <n v="6087110"/>
    <x v="33"/>
    <x v="33"/>
    <n v="171"/>
    <n v="21600000"/>
    <n v="21600000"/>
    <n v="0"/>
    <n v="0"/>
    <n v="0"/>
    <n v="21600000"/>
    <n v="6280000"/>
    <n v="15320000"/>
    <n v="0"/>
    <n v="0"/>
    <n v="0"/>
    <n v="6253"/>
    <n v="35500"/>
    <n v="310"/>
    <n v="12"/>
    <n v="6280000"/>
    <n v="25908"/>
    <n v="177"/>
    <n v="21850000"/>
    <n v="21850000"/>
    <n v="0"/>
    <n v="0"/>
    <n v="0"/>
    <n v="21850000"/>
    <n v="6480000"/>
    <n v="15370000"/>
    <n v="0"/>
    <n v="0"/>
    <n v="0"/>
    <n v="6253"/>
    <n v="35500"/>
    <n v="310"/>
    <n v="12"/>
    <n v="6480000"/>
    <n v="26733"/>
    <n v="183"/>
    <n v="22100000"/>
    <n v="22100000"/>
    <n v="0"/>
    <n v="0"/>
    <n v="0"/>
    <n v="22100000"/>
    <n v="6700000"/>
    <n v="15400000"/>
    <n v="0"/>
    <n v="0"/>
    <n v="0"/>
    <n v="6253"/>
    <n v="35500"/>
    <n v="310"/>
    <n v="12"/>
    <n v="6700000"/>
    <n v="27640"/>
    <n v="189"/>
    <s v="○"/>
    <s v="○"/>
    <m/>
    <m/>
    <s v="○"/>
    <m/>
    <m/>
    <m/>
    <s v="○"/>
    <m/>
    <m/>
    <m/>
    <m/>
    <m/>
    <m/>
    <m/>
    <s v="○"/>
    <s v="ウエス製造・販売"/>
    <x v="2"/>
    <n v="7323675"/>
    <s v="パン・菓子の製造販売"/>
    <s v="－"/>
    <x v="0"/>
    <n v="6752852"/>
    <s v="ウエスの製造販売"/>
    <s v="－"/>
    <x v="7"/>
    <n v="3870105"/>
    <s v="業務委託による清掃"/>
    <s v="○"/>
    <x v="0"/>
    <s v=""/>
    <x v="0"/>
    <x v="0"/>
    <s v=""/>
    <x v="0"/>
    <m/>
    <m/>
    <m/>
    <x v="0"/>
    <s v="・パン、菓子の製造販売は、商品パッケージの工夫など、購買者が興味が持てるような工夫をすることで_x000a_　販売実績が伸びた。_x000a_・清掃業務は、継続的な委託がある為安定した実績となった。_x000a_・ウエス製造販売は、取引先の発注量に波はあるものの全体的には安定的な実績となった。_x000a_・利用者の方の高齢化が年々進み、作業能力の維持・向上が課題となっている。"/>
    <m/>
    <m/>
    <m/>
    <m/>
    <m/>
    <s v="○"/>
    <m/>
    <s v="○"/>
    <m/>
    <m/>
    <m/>
    <m/>
    <s v="・目標工賃は上回っているが、利用者の高齢化が進み、作業能力の維持・向上にに課題がある。作業工程の見直し、作業環境（暑さ対策）の改善が必要となっている。_x000a_・商品パッケージの変更等魅力ある商品作りが求められている。_x000a_・新たな販路を開拓し安定的な収入を得るように取り組む。"/>
    <s v="○"/>
    <s v="○"/>
    <m/>
    <m/>
    <m/>
    <s v="○"/>
    <m/>
    <m/>
    <m/>
    <m/>
    <m/>
    <m/>
    <s v="パン・菓子の製造販売"/>
    <s v="①商品企画力の向上"/>
    <s v="商品パッケージについてデザインを検討するなどして魅力ある商品を企画する。"/>
    <s v="ウエス製造・販売"/>
    <s v="②販路開拓"/>
    <s v="受注量にムラがあり、売上に影響が出る可能性がある。地域企業等の情報を集めて販路拡大に取り組めるように準備を進める。"/>
    <m/>
    <m/>
    <m/>
    <s v="・商品パッケージの企画を進めるために、利用者・職員で企画を出し合い検討をする。また、参考になる資料等を集めて情報提供を行う。_x000a_・取引先などから他事業所の情報を得ることや、地域企業の情報を収集する。"/>
    <s v="・商品パッケージの違いによる売上の変化について検討を行い、より販売に繋がるデザイン等を使用する。_x000a_・収集した情報をもとに、企業に対して連絡・訪問等を行い販路拡大に取り組む。"/>
    <s v="・商品の販売傾向について確認し、デザインの更新や新規デザインを検討する等、常に新鮮で魅力を感じてもらえるように取り組む。_x000a_・販路先を1件でも増やすことで、安定的な受注量の確保と増産ができるように作業技術のスキルアップ等に取り組む。"/>
    <s v="共有した"/>
    <s v="共有した"/>
    <s v="統括責任者"/>
    <s v="川元信之"/>
    <s v="管理者"/>
    <s v="個別支援計画の作成"/>
    <s v="桒田温子"/>
    <s v="サービス管理責任者"/>
    <s v="技術指導や職業訓練"/>
    <s v="今井奈都美"/>
    <s v="職業指導員"/>
    <s v="日常生活の相談・指導"/>
    <s v="藤本文恵"/>
    <s v="生活支援員"/>
    <s v="価格交渉・営業・作業工程管理"/>
    <s v="志田原久史"/>
    <s v="目標工賃達成指導員"/>
    <m/>
    <m/>
    <m/>
    <m/>
    <m/>
    <m/>
    <m/>
    <m/>
    <m/>
    <m/>
    <m/>
    <m/>
    <m/>
    <m/>
    <m/>
    <x v="1"/>
    <n v="1"/>
    <n v="26"/>
    <n v="1"/>
    <m/>
    <m/>
    <n v="28"/>
    <x v="22"/>
    <x v="25"/>
    <x v="25"/>
    <x v="0"/>
    <x v="0"/>
    <n v="0"/>
    <n v="11"/>
    <n v="17"/>
    <n v="28"/>
    <n v="1"/>
    <n v="1"/>
    <n v="6"/>
    <n v="7"/>
    <n v="8"/>
    <n v="0"/>
    <n v="5"/>
    <n v="28"/>
    <n v="0"/>
    <n v="3"/>
    <n v="3"/>
    <n v="4"/>
    <n v="4"/>
    <n v="6"/>
    <n v="8"/>
    <n v="28"/>
    <n v="24"/>
    <n v="2"/>
    <n v="2"/>
    <n v="28"/>
    <n v="0.8571428571428571"/>
    <n v="23"/>
    <n v="4"/>
    <n v="1"/>
    <n v="28"/>
    <n v="0.8214285714285714"/>
    <n v="24"/>
    <n v="1"/>
    <n v="3"/>
    <n v="28"/>
    <n v="0.8571428571428571"/>
    <n v="26"/>
    <n v="2"/>
    <n v="0"/>
    <n v="28"/>
    <n v="0.9285714285714286"/>
    <n v="20"/>
    <n v="5"/>
    <n v="3"/>
    <n v="28"/>
    <n v="0.7142857142857143"/>
    <n v="26"/>
    <n v="1"/>
    <n v="1"/>
    <n v="28"/>
    <x v="27"/>
    <n v="143"/>
    <n v="15"/>
    <n v="10"/>
    <n v="168"/>
    <n v="0.85119047619047616"/>
  </r>
  <r>
    <d v="2024-04-30T00:00:00"/>
    <n v="48"/>
    <x v="1"/>
    <s v="社会福祉法人まどか"/>
    <s v="神谷　和孝"/>
    <n v="3411501285"/>
    <s v="すみれ工房"/>
    <n v="7200032"/>
    <x v="6"/>
    <s v="〒720-0032 福山市三吉町南一丁目７番９号"/>
    <x v="10"/>
    <s v="髙橋　恒二郎"/>
    <s v="髙橋　恒二郎"/>
    <s v="084-928-1643"/>
    <s v="madoca1643@nifty.com"/>
    <s v="月額"/>
    <n v="14000"/>
    <x v="34"/>
    <n v="2735"/>
    <n v="17019"/>
    <n v="17713"/>
    <n v="18269"/>
    <n v="3033791"/>
    <n v="3033791"/>
    <n v="0"/>
    <n v="0"/>
    <n v="0"/>
    <n v="3033791"/>
    <x v="34"/>
    <n v="0"/>
    <n v="0"/>
    <n v="0"/>
    <n v="61572"/>
    <n v="247"/>
    <n v="3802"/>
    <x v="34"/>
    <n v="258"/>
    <n v="12"/>
    <n v="2972219"/>
    <x v="34"/>
    <x v="34"/>
    <n v="275"/>
    <n v="3125000"/>
    <n v="3125000"/>
    <n v="0"/>
    <n v="0"/>
    <n v="0"/>
    <n v="3125000"/>
    <n v="3063428"/>
    <n v="0"/>
    <n v="0"/>
    <n v="0"/>
    <n v="61572"/>
    <n v="3870"/>
    <n v="11610"/>
    <n v="258"/>
    <n v="12"/>
    <n v="3063428"/>
    <n v="17019"/>
    <n v="264"/>
    <n v="3250000"/>
    <n v="3250000"/>
    <n v="0"/>
    <n v="0"/>
    <n v="0"/>
    <n v="3250000"/>
    <n v="3188428"/>
    <n v="0"/>
    <n v="0"/>
    <n v="0"/>
    <n v="61572"/>
    <n v="3870"/>
    <n v="11610"/>
    <n v="258"/>
    <n v="12"/>
    <n v="3188428"/>
    <n v="17713"/>
    <n v="275"/>
    <n v="3350000"/>
    <n v="3350000"/>
    <n v="0"/>
    <n v="0"/>
    <n v="0"/>
    <n v="3350000"/>
    <n v="3288428"/>
    <n v="0"/>
    <n v="0"/>
    <n v="0"/>
    <n v="61572"/>
    <n v="3870"/>
    <n v="11610"/>
    <n v="258"/>
    <n v="12"/>
    <n v="3288428"/>
    <n v="18269"/>
    <n v="283"/>
    <m/>
    <m/>
    <m/>
    <m/>
    <m/>
    <m/>
    <m/>
    <m/>
    <s v="○"/>
    <m/>
    <m/>
    <s v="○"/>
    <s v="○"/>
    <m/>
    <m/>
    <s v="○"/>
    <m/>
    <m/>
    <x v="12"/>
    <n v="1166756"/>
    <s v="保険会社が契約者へ発送する保険証券および案内などの封入封緘作業"/>
    <s v="○"/>
    <x v="4"/>
    <n v="823223"/>
    <s v="公共施設や駐車場内の定期清掃　等"/>
    <s v="○"/>
    <x v="0"/>
    <n v="758839"/>
    <s v="地元の企業から請け負った商品の包装仕上げ、商品ラベルの貼付、部品の組み立て　等"/>
    <s v="－"/>
    <x v="0"/>
    <s v=""/>
    <x v="0"/>
    <x v="0"/>
    <s v=""/>
    <x v="0"/>
    <m/>
    <m/>
    <m/>
    <x v="0"/>
    <s v="利用者の高齢化や日々の体調変化による継続的な取り組みが困難な利用者の増加、加えて就労能力が向上した利用者については、本人の意向を踏まえて多機能型として実施している就労移行サービスへのサービス変更による企業就労への移行もあり、生産活動へ参加される利用者が安定しない傾向がある。そのため、生産性の向上維持に課題があり、納期等の兼ね合いから一部の活動においては、支援職員の作業負担が増加している傾向がある。"/>
    <m/>
    <m/>
    <m/>
    <m/>
    <m/>
    <s v="○"/>
    <s v="○"/>
    <s v="○"/>
    <s v="○"/>
    <m/>
    <m/>
    <m/>
    <s v="年度当初に予定していた受託作業のうち、一部が５月に企業都合により急遽契約の終了となったため、想定していた収益からは大幅な減額となった。一方、連携している他事業所との共同受注による臨時受託を行うことができたことで、当初予定の収益や旧算定方式による目標工賃額には達しなかったが、ある程度の収益補填をすることができた。"/>
    <m/>
    <m/>
    <m/>
    <m/>
    <m/>
    <s v="○"/>
    <m/>
    <m/>
    <s v="○"/>
    <m/>
    <s v="○"/>
    <s v="作業手順の再整理を行うことで、職員の負担軽減、参加可能な利用者の育成を図っていく。"/>
    <s v="軽作業"/>
    <s v="⑥作業工程の見直し"/>
    <s v="作業手順の見直しを行い、細分化することで参加可能な利用者の育成を図る。"/>
    <s v="郵便物等の発送"/>
    <s v="⑪その他"/>
    <s v="発送書類の電子化に伴う作業量減が見込まれるため、余剰となる労働力を他の活動への再配分することを検討し、他活動の生産性向上を図る。"/>
    <m/>
    <m/>
    <m/>
    <s v="軽作業における作業手順の見直しと細分化による参加可能な利用者の育成。"/>
    <s v="前年度の取り組み成果に基づいた利用者の能力向上による生産性向上。"/>
    <s v="能力向上に伴い企業就労希望者が多機能型で実施する就労移行サービスへ移行していくことを念頭に、新規サービス利用者の獲得と併せて、生産性向上に伴い想定される余剰生産力を活用した新規活動の受託により収益の向上を図る。"/>
    <s v="共有していない"/>
    <s v="共有していない"/>
    <s v="統括責任者"/>
    <s v="髙橋恒二郎"/>
    <s v="管理者"/>
    <s v="個別支援計画作成"/>
    <s v="髙橋恒二郎"/>
    <s v="サービス管理責任者"/>
    <s v="技術指導・工程管理　等"/>
    <s v="香川　素子"/>
    <s v="職業指導員"/>
    <s v="技術指導・工程管理　等"/>
    <s v="小畑　千寿子"/>
    <s v="職業指導員"/>
    <s v="生活上の相談　等"/>
    <s v="廣谷　陽子"/>
    <s v="生活支援員"/>
    <s v="受託量調整・交渉　等"/>
    <s v="藤井　光子"/>
    <s v="目標工賃達成指導員"/>
    <m/>
    <m/>
    <m/>
    <m/>
    <m/>
    <m/>
    <m/>
    <m/>
    <m/>
    <m/>
    <m/>
    <m/>
    <x v="7"/>
    <m/>
    <n v="8"/>
    <n v="13"/>
    <n v="5"/>
    <n v="2"/>
    <n v="28"/>
    <x v="2"/>
    <x v="26"/>
    <x v="26"/>
    <x v="8"/>
    <x v="2"/>
    <n v="3"/>
    <n v="25"/>
    <n v="0"/>
    <n v="28"/>
    <n v="1"/>
    <n v="3"/>
    <n v="0"/>
    <n v="1"/>
    <n v="0"/>
    <n v="0"/>
    <n v="23"/>
    <n v="28"/>
    <n v="0"/>
    <n v="2"/>
    <n v="7"/>
    <n v="9"/>
    <n v="2"/>
    <n v="7"/>
    <n v="1"/>
    <n v="28"/>
    <n v="11"/>
    <n v="0"/>
    <n v="0"/>
    <n v="11"/>
    <n v="1"/>
    <n v="7"/>
    <n v="2"/>
    <n v="2"/>
    <n v="11"/>
    <n v="0.63636363636363635"/>
    <n v="11"/>
    <n v="0"/>
    <n v="0"/>
    <n v="11"/>
    <n v="1"/>
    <n v="10"/>
    <n v="1"/>
    <n v="0"/>
    <n v="11"/>
    <n v="0.90909090909090906"/>
    <n v="10"/>
    <n v="1"/>
    <n v="0"/>
    <n v="11"/>
    <n v="0.90909090909090906"/>
    <n v="11"/>
    <n v="0"/>
    <n v="0"/>
    <n v="11"/>
    <x v="8"/>
    <n v="60"/>
    <n v="4"/>
    <n v="2"/>
    <n v="66"/>
    <n v="0.90909090909090906"/>
  </r>
  <r>
    <d v="2024-04-20T00:00:00"/>
    <n v="49"/>
    <x v="1"/>
    <s v="社会福祉法人優輝福祉会"/>
    <s v="森重　利夫"/>
    <n v="3412100103"/>
    <s v="障害者多機能型事業所みとう温泉"/>
    <n v="7270007"/>
    <x v="12"/>
    <s v="〒727-0007 庄原市宮内町美湯６３５３番地２"/>
    <x v="5"/>
    <s v="伊藤　昌代"/>
    <s v="山上　千鶴子"/>
    <s v="0824-75-0310"/>
    <s v="youshine@yuukifukushikai.com"/>
    <s v="月額"/>
    <n v="21000"/>
    <x v="35"/>
    <n v="8587"/>
    <n v="29670"/>
    <n v="29762"/>
    <n v="29991"/>
    <n v="13883776"/>
    <n v="13883776"/>
    <n v="0"/>
    <n v="0"/>
    <n v="0"/>
    <n v="13883776"/>
    <x v="35"/>
    <n v="7421976"/>
    <n v="0"/>
    <n v="0"/>
    <n v="0"/>
    <n v="293"/>
    <n v="4857"/>
    <x v="35"/>
    <n v="268"/>
    <n v="12"/>
    <n v="6461800"/>
    <x v="35"/>
    <x v="35"/>
    <n v="266"/>
    <n v="13980000"/>
    <n v="13980000"/>
    <n v="0"/>
    <n v="0"/>
    <n v="0"/>
    <n v="13980000"/>
    <n v="6480000"/>
    <n v="7500000"/>
    <n v="0"/>
    <n v="0"/>
    <n v="0"/>
    <n v="4850"/>
    <n v="24250"/>
    <n v="267"/>
    <n v="12"/>
    <n v="6480000"/>
    <n v="29670"/>
    <n v="267"/>
    <n v="14000000"/>
    <n v="14000000"/>
    <n v="0"/>
    <n v="0"/>
    <n v="0"/>
    <n v="14000000"/>
    <n v="6500000"/>
    <n v="7500000"/>
    <n v="0"/>
    <n v="0"/>
    <n v="0"/>
    <n v="4850"/>
    <n v="24250"/>
    <n v="267"/>
    <n v="12"/>
    <n v="6500000"/>
    <n v="29762"/>
    <n v="268"/>
    <n v="14050000"/>
    <n v="14050000"/>
    <n v="0"/>
    <n v="0"/>
    <n v="0"/>
    <n v="14050000"/>
    <n v="6550000"/>
    <n v="7500000"/>
    <n v="0"/>
    <n v="0"/>
    <n v="0"/>
    <n v="4850"/>
    <n v="24250"/>
    <n v="267"/>
    <n v="12"/>
    <n v="6550000"/>
    <n v="29991"/>
    <n v="270"/>
    <m/>
    <m/>
    <m/>
    <s v="○"/>
    <m/>
    <m/>
    <m/>
    <s v="○"/>
    <s v="○"/>
    <m/>
    <m/>
    <m/>
    <m/>
    <m/>
    <m/>
    <m/>
    <m/>
    <m/>
    <x v="0"/>
    <n v="9404686"/>
    <s v="法人内の清掃、シーツ交換、周辺の環境整備、市の公園整備"/>
    <s v="－"/>
    <x v="12"/>
    <n v="403440"/>
    <s v="ペットボトル飲料水の製造販売"/>
    <s v="－"/>
    <x v="6"/>
    <n v="444650"/>
    <s v="看板製作設置　車両ステッカーの製作"/>
    <s v="－"/>
    <x v="1"/>
    <s v=""/>
    <x v="0"/>
    <x v="0"/>
    <s v=""/>
    <x v="0"/>
    <m/>
    <m/>
    <m/>
    <x v="0"/>
    <s v="利用者の高齢化により、今まで行っていた外部委託作業（草刈り、剪定等）を行う事ができなくなった為作業の見直しが必要になっている。"/>
    <s v="○"/>
    <s v="○"/>
    <m/>
    <m/>
    <m/>
    <s v="○"/>
    <s v="○"/>
    <s v="○"/>
    <s v="○"/>
    <m/>
    <m/>
    <m/>
    <s v="作業能力の高い利用者のサービス変更により、収入が減少し予定通りに支払いできなかったが計算方式の変更で到達することができた。"/>
    <s v="○"/>
    <m/>
    <m/>
    <m/>
    <m/>
    <s v="○"/>
    <m/>
    <m/>
    <m/>
    <s v="○"/>
    <m/>
    <m/>
    <s v="営繕作業"/>
    <s v="⑥作業工程の見直し"/>
    <s v="従来行ってきた外部委託作業（草刈り剪定）から年間通して出来る軽作業について開発検討を行う"/>
    <s v="水の製造販売"/>
    <s v="②販路開拓"/>
    <s v="季節により出荷数にばらつきがある為、法人内の納期を調整しながら新規の販売経路を検討する。"/>
    <s v="印刷（看板の製作設置　車両ステッカー）"/>
    <s v="⑥作業工程の見直し"/>
    <s v="外部受注以外にも法人内の車両ステッカーの受注を増やし、平常化した作業で利用者が出来る作業を増やす"/>
    <s v="年間通して出来る軽作業の選定、試行を行う"/>
    <s v="６年度に始めた軽作業の精度を上げる"/>
    <s v="全体の作業を振り返り改善につなげる"/>
    <s v="共有した"/>
    <s v="共有していない"/>
    <s v="統括責任者"/>
    <s v="伊藤　昌代"/>
    <s v="管理者"/>
    <s v="サービス管理責任者"/>
    <s v="伊藤　昌代"/>
    <m/>
    <s v="目標工賃達成指導員"/>
    <s v="伊藤　知恵"/>
    <m/>
    <s v="生活支援員"/>
    <s v="行田　亜依"/>
    <m/>
    <s v="職業指導員"/>
    <s v="迫　清香"/>
    <s v="係長"/>
    <s v="職業指導員"/>
    <s v="徳市　和寛"/>
    <m/>
    <s v="職業指導員"/>
    <s v="長岡　淳敬"/>
    <m/>
    <s v="職業指導員"/>
    <s v="谷本　弘治"/>
    <m/>
    <s v="職業指導員"/>
    <s v="小林　利吉"/>
    <m/>
    <s v="職業指導員"/>
    <s v="古屋　隆史"/>
    <m/>
    <x v="5"/>
    <n v="2"/>
    <n v="19"/>
    <n v="5"/>
    <n v="3"/>
    <m/>
    <n v="29"/>
    <x v="23"/>
    <x v="27"/>
    <x v="27"/>
    <x v="9"/>
    <x v="0"/>
    <n v="2"/>
    <n v="20"/>
    <n v="7"/>
    <n v="29"/>
    <n v="1"/>
    <n v="14"/>
    <n v="5"/>
    <n v="1"/>
    <n v="0"/>
    <n v="0"/>
    <n v="8"/>
    <n v="29"/>
    <n v="0"/>
    <n v="2"/>
    <n v="8"/>
    <n v="6"/>
    <n v="3"/>
    <n v="4"/>
    <n v="6"/>
    <n v="29"/>
    <n v="16"/>
    <n v="1"/>
    <n v="5"/>
    <n v="22"/>
    <n v="0.72727272727272729"/>
    <n v="10"/>
    <n v="0"/>
    <n v="12"/>
    <n v="22"/>
    <n v="0.45454545454545453"/>
    <n v="16"/>
    <n v="0"/>
    <n v="6"/>
    <n v="22"/>
    <n v="0.72727272727272729"/>
    <n v="10"/>
    <n v="2"/>
    <n v="10"/>
    <n v="22"/>
    <n v="0.45454545454545453"/>
    <n v="15"/>
    <n v="0"/>
    <n v="7"/>
    <n v="22"/>
    <n v="0.68181818181818177"/>
    <n v="14"/>
    <n v="1"/>
    <n v="7"/>
    <n v="22"/>
    <x v="28"/>
    <n v="81"/>
    <n v="4"/>
    <n v="47"/>
    <n v="132"/>
    <n v="0.61363636363636365"/>
  </r>
  <r>
    <d v="2024-04-25T00:00:00"/>
    <n v="51"/>
    <x v="2"/>
    <s v="医療法人あさだ会"/>
    <s v="浅田　護"/>
    <n v="3413100052"/>
    <s v="スペースぶなの森"/>
    <n v="7314227"/>
    <x v="13"/>
    <s v="〒731-4227 安芸郡熊野町貴船２番２０号"/>
    <x v="0"/>
    <s v="浅田　護"/>
    <s v="河口　浩二"/>
    <s v="082-888-1191"/>
    <s v="asdsomu5@leaf.ocn.ne.jp"/>
    <s v="月額"/>
    <n v="15500"/>
    <x v="36"/>
    <n v="-467"/>
    <n v="15568"/>
    <n v="16129"/>
    <n v="16667"/>
    <n v="3306509"/>
    <n v="3306509"/>
    <n v="0"/>
    <n v="0"/>
    <n v="0"/>
    <n v="3306509"/>
    <x v="36"/>
    <n v="1664922"/>
    <n v="0"/>
    <n v="0"/>
    <n v="0"/>
    <n v="141"/>
    <n v="2288"/>
    <x v="36"/>
    <n v="253"/>
    <n v="12"/>
    <n v="1641587"/>
    <x v="36"/>
    <x v="36"/>
    <n v="239"/>
    <n v="3400000"/>
    <n v="3400000"/>
    <n v="0"/>
    <n v="0"/>
    <n v="0"/>
    <n v="3400000"/>
    <n v="1700000"/>
    <n v="1700000"/>
    <n v="0"/>
    <n v="0"/>
    <n v="0"/>
    <n v="2300"/>
    <n v="6900"/>
    <n v="253"/>
    <n v="12"/>
    <n v="1700000"/>
    <n v="15568"/>
    <n v="246"/>
    <n v="3500000"/>
    <n v="3500000"/>
    <n v="0"/>
    <n v="0"/>
    <n v="0"/>
    <n v="3500000"/>
    <n v="1800000"/>
    <n v="1700000"/>
    <n v="0"/>
    <n v="0"/>
    <n v="0"/>
    <n v="2350"/>
    <n v="7050"/>
    <n v="253"/>
    <n v="12"/>
    <n v="1800000"/>
    <n v="16129"/>
    <n v="255"/>
    <n v="3600000"/>
    <n v="3600000"/>
    <n v="0"/>
    <n v="0"/>
    <n v="0"/>
    <n v="3600000"/>
    <n v="1900000"/>
    <n v="1700000"/>
    <n v="0"/>
    <n v="0"/>
    <n v="0"/>
    <n v="2400"/>
    <n v="7200"/>
    <n v="253"/>
    <n v="12"/>
    <n v="1900000"/>
    <n v="16667"/>
    <n v="264"/>
    <m/>
    <m/>
    <s v="○"/>
    <m/>
    <m/>
    <s v="○"/>
    <s v="○"/>
    <m/>
    <m/>
    <m/>
    <m/>
    <m/>
    <s v="○"/>
    <m/>
    <m/>
    <m/>
    <m/>
    <m/>
    <x v="13"/>
    <n v="2930490"/>
    <s v="弁当の製造・販売・配達"/>
    <s v="－"/>
    <x v="3"/>
    <n v="283219"/>
    <s v="コットンの仕分け・アルバムのテープ張り・箱の組立"/>
    <s v="－"/>
    <x v="8"/>
    <n v="60300"/>
    <s v="小物、アクセサリーの製造・販売"/>
    <s v="－"/>
    <x v="1"/>
    <s v=""/>
    <x v="0"/>
    <x v="0"/>
    <s v=""/>
    <x v="0"/>
    <m/>
    <m/>
    <m/>
    <x v="0"/>
    <s v="・弁当の発注は継続取引先があり安定した売上を確保できているが新規取引先を開拓することが課題である。　　       　　　　　　　　　　　　　　　　　　　　　　　　　　　　                     　・軽作業については取引先の継続的な発注がなく売上増に限界がある。　　　　　　　　　　                         ・小物については、施設外での売場の確保が課題である。"/>
    <m/>
    <s v="○"/>
    <m/>
    <m/>
    <m/>
    <m/>
    <m/>
    <m/>
    <m/>
    <s v="○"/>
    <m/>
    <m/>
    <s v="・目標工賃は下回っているが、弁当の発注は安定している。　　　　　　　　　　　　　                                                                                                                        　　　・小物の売上がすこしづつではあるが向上している。　　　　　　　　　　　　　　                                                                                                                      　　　　　・軽作業の発注が安定しない事が原因のひとつであり、今後は新規取引先の開拓が課題である。"/>
    <s v="○"/>
    <s v="○"/>
    <m/>
    <m/>
    <m/>
    <s v="○"/>
    <m/>
    <m/>
    <m/>
    <s v="○"/>
    <m/>
    <m/>
    <s v="クッキーの製造・販売"/>
    <s v="①商品企画力の向上"/>
    <s v="現状、試作段階であり今後は製品化にむけて取組む."/>
    <s v="小物・アクセサリーの製作・販売"/>
    <s v="⑥作業工程の見直し"/>
    <s v="製作するメンバーが限られている為、作業工程の見直しに取組む."/>
    <s v="市町・企業との連携"/>
    <s v="⑩市町・企業、他事業所との連携"/>
    <s v="地域イベントの情報収集を行い、市町・企業等との連携したイベントに出展する。"/>
    <s v="・小物・アクセサリーの売場を新規開拓し、売上を増加させる。　　　　　　　　　　　　　　　　　　　　　　　　　　・地域イベントに出展などにより売上を増加させる。　　　　　　　　　　　　　　　　　　　　　　                                  ・作業環境の整備や業務内容を検討する。"/>
    <s v="・地域の企業や市町と連携し、販路の拡大に取組む。　　　　　　　　　　　　　　                                                                                                                       　　　　・作業環境の整備・作業マニュアルの見直し等を検討し改善に取組む。　　　　　　　　　　　　"/>
    <s v="・販売場所確保の為、企業への営業活動を行う。　　　　　　　　　　　　　　　　　　　                                                 　・イベント出展を増やし、販路の拡大に取組む。　　　　　　　　　　　　　　　　　　　　　　                                                       ・利用者が作業しやすいよう作業工程を検討し、できる作業を増やす。"/>
    <s v="共有した"/>
    <s v="共有した"/>
    <s v="統括責任者"/>
    <s v="浅田　護"/>
    <s v="管理者"/>
    <s v="個別支援計画の作成"/>
    <s v="杉田 恵美"/>
    <s v="サービス管理者"/>
    <s v="技術指導・職業訓練"/>
    <s v="丸山　奈緒"/>
    <s v="職業指導員"/>
    <s v="技術指導・調理員"/>
    <s v="佐々木　敦美"/>
    <s v="職業指導員・調理員"/>
    <s v="日常生活の相談・指導"/>
    <s v="大森　まり子"/>
    <s v="生活指導員"/>
    <s v="日常生活の相談・指導"/>
    <s v="玉谷　涼子"/>
    <s v="生活指導員"/>
    <m/>
    <m/>
    <m/>
    <m/>
    <m/>
    <m/>
    <m/>
    <m/>
    <m/>
    <m/>
    <m/>
    <m/>
    <x v="7"/>
    <m/>
    <m/>
    <n v="12"/>
    <m/>
    <m/>
    <n v="12"/>
    <x v="2"/>
    <x v="12"/>
    <x v="12"/>
    <x v="0"/>
    <x v="0"/>
    <n v="4"/>
    <n v="8"/>
    <n v="0"/>
    <n v="12"/>
    <n v="0"/>
    <n v="0"/>
    <n v="12"/>
    <n v="0"/>
    <n v="0"/>
    <n v="0"/>
    <n v="0"/>
    <n v="12"/>
    <n v="0"/>
    <n v="0"/>
    <n v="0"/>
    <n v="3"/>
    <n v="3"/>
    <n v="2"/>
    <n v="4"/>
    <n v="12"/>
    <n v="4"/>
    <n v="3"/>
    <n v="5"/>
    <n v="12"/>
    <n v="0.33333333333333331"/>
    <n v="4"/>
    <n v="1"/>
    <n v="7"/>
    <n v="12"/>
    <n v="0.33333333333333331"/>
    <n v="7"/>
    <n v="0"/>
    <n v="5"/>
    <n v="12"/>
    <n v="0.58333333333333337"/>
    <n v="7"/>
    <n v="0"/>
    <n v="5"/>
    <n v="12"/>
    <n v="0.58333333333333337"/>
    <n v="4"/>
    <n v="1"/>
    <n v="7"/>
    <n v="12"/>
    <n v="0.33333333333333331"/>
    <n v="5"/>
    <n v="2"/>
    <n v="5"/>
    <n v="12"/>
    <x v="23"/>
    <n v="31"/>
    <n v="7"/>
    <n v="34"/>
    <n v="72"/>
    <n v="0.43055555555555558"/>
  </r>
  <r>
    <d v="2024-04-17T00:00:00"/>
    <n v="52"/>
    <x v="1"/>
    <s v="社会福祉法人ユキ福祉会"/>
    <s v="檜山　俊宏"/>
    <n v="3413205034"/>
    <s v="ユキ園"/>
    <n v="7360023"/>
    <x v="14"/>
    <s v="〒736-0023 安芸郡海田町浜角２番３３号"/>
    <x v="0"/>
    <s v=" 山内　貴裕"/>
    <s v="　山内　貴裕"/>
    <s v="０８２－８２２－７２２２"/>
    <s v="info@yukien.net"/>
    <s v="月額"/>
    <n v="5000"/>
    <x v="37"/>
    <n v="-625"/>
    <n v="5083"/>
    <n v="6119"/>
    <n v="7083"/>
    <n v="2305000"/>
    <n v="715000"/>
    <n v="0"/>
    <n v="0"/>
    <n v="1590000"/>
    <n v="2305000"/>
    <x v="37"/>
    <n v="465950"/>
    <n v="0"/>
    <n v="0"/>
    <n v="1230000"/>
    <n v="165"/>
    <n v="2824"/>
    <x v="37"/>
    <n v="244"/>
    <n v="12"/>
    <n v="609050"/>
    <x v="37"/>
    <x v="37"/>
    <n v="43"/>
    <n v="3165000"/>
    <n v="915000"/>
    <n v="0"/>
    <n v="0"/>
    <n v="2250000"/>
    <n v="3165000"/>
    <n v="915000"/>
    <n v="500000"/>
    <n v="0"/>
    <n v="0"/>
    <n v="1750000"/>
    <n v="3600"/>
    <n v="18000"/>
    <n v="240"/>
    <n v="12"/>
    <n v="915000"/>
    <n v="5083"/>
    <n v="51"/>
    <n v="3591000"/>
    <n v="1241000"/>
    <n v="0"/>
    <n v="0"/>
    <n v="2350000"/>
    <n v="3591000"/>
    <n v="1241000"/>
    <n v="600000"/>
    <n v="0"/>
    <n v="0"/>
    <n v="1750000"/>
    <n v="4040"/>
    <n v="20200"/>
    <n v="240"/>
    <n v="12"/>
    <n v="1241000"/>
    <n v="6119"/>
    <n v="61"/>
    <n v="4065000"/>
    <n v="1645000"/>
    <n v="0"/>
    <n v="0"/>
    <n v="2420000"/>
    <n v="4065000"/>
    <n v="1615000"/>
    <n v="700000"/>
    <n v="0"/>
    <n v="0"/>
    <n v="1750000"/>
    <n v="4560"/>
    <n v="22800"/>
    <n v="240"/>
    <n v="12"/>
    <n v="1615000"/>
    <n v="7083"/>
    <n v="71"/>
    <s v="○"/>
    <m/>
    <m/>
    <s v="○"/>
    <m/>
    <m/>
    <m/>
    <m/>
    <m/>
    <s v="○"/>
    <m/>
    <m/>
    <s v="○"/>
    <m/>
    <m/>
    <m/>
    <s v="○"/>
    <s v="千羽鶴解体作業　折鶴パネル解体　　　　　生コショウ瓶詰作業"/>
    <x v="6"/>
    <n v="1590000"/>
    <s v="毎年12月第1（日）に開催しているバザー販売および協賛出店からのご寄付"/>
    <s v="－"/>
    <x v="7"/>
    <n v="630000"/>
    <s v="菓子製造及び販売　　　　　　　　　　　　　　　　　　　　　　　　　　　（海田町庁舎　福祉センターでの販売会）　　　　　　　　　　　　　　　　　　　　　　　　　　　シフォンケーキ・パウンドケーキなど"/>
    <s v="○"/>
    <x v="9"/>
    <n v="80000"/>
    <s v="クリーニング店からのバスタオル・フェイスタオルなどのしわ伸ばし並びにたたみ作業"/>
    <s v="－"/>
    <x v="0"/>
    <s v=""/>
    <x v="0"/>
    <x v="0"/>
    <s v=""/>
    <x v="0"/>
    <m/>
    <m/>
    <m/>
    <x v="0"/>
    <s v="菓子製造を中心に製造活動を実施している。最新の価格改定は令和4年7月以降行っていない。　　　　　　　　　　　　　　　　　昨今の物価上昇化での価格変更が今後の課題である。"/>
    <m/>
    <m/>
    <m/>
    <s v="○"/>
    <m/>
    <m/>
    <s v="○"/>
    <m/>
    <m/>
    <m/>
    <m/>
    <m/>
    <s v="令和５年度の目標工賃額は5,000円だったが、達成には至らなかった。ご利用者の減少（他施設への入所など）にて、作業効率が上がらない事が要因のひとつと考える。また、製造販売価格が安価に設定している為に達成に至らなかったと考える。"/>
    <m/>
    <s v="○"/>
    <m/>
    <s v="○"/>
    <m/>
    <s v="○"/>
    <m/>
    <m/>
    <m/>
    <s v="○"/>
    <m/>
    <m/>
    <s v="菓子製造"/>
    <s v="④販売価格の見直し"/>
    <s v="菓子販売に関する価格変更実施予定。"/>
    <s v="菓子販売に関する価格変更実施予定。"/>
    <s v="⑩市町・企業、他事業所との連携"/>
    <s v="販売場所の拡大予定。（海田町庁舎・福祉センター・保健センター）"/>
    <m/>
    <m/>
    <m/>
    <s v="生産作業を中心にご利用者がより主体性を持って製造活動に取り組むように支援を実施する。販売場所の拡大を引き続き海田町・安芸区などと協議相談しながら取り組む予定。"/>
    <s v="生産作業を中心にご利用者がより主体性を持って製造活動に取り組むように支援を実施する。販売場所の拡大を引き続き海田町・安芸区などと協議相談しながら取り組む予定。"/>
    <s v="生産作業を中心にご利用者がより主体性を持って製造活動に取り組むように支援を実施する。販売場所の拡大を引き続き海田町・安芸区などと協議相談しながら取り組む予定。"/>
    <s v="共有した"/>
    <s v="共有していない"/>
    <s v="統括責任者"/>
    <s v="山内　貴裕"/>
    <s v="管理者"/>
    <m/>
    <s v="小平　美穂"/>
    <s v="サービス管理責任者"/>
    <m/>
    <s v="中下　友紀"/>
    <s v="生活支援員"/>
    <m/>
    <s v="金本　さおり"/>
    <s v="生活支援員"/>
    <m/>
    <s v="権田　　隆"/>
    <s v="職業指導員"/>
    <m/>
    <s v="川辺　恵子"/>
    <s v="生活支援員"/>
    <m/>
    <s v="佐々木　寛子"/>
    <s v="事務員"/>
    <m/>
    <s v="静川　房子"/>
    <s v="主任調理員"/>
    <m/>
    <s v="水田　奈都佳"/>
    <s v="調理補助員"/>
    <m/>
    <m/>
    <m/>
    <x v="4"/>
    <m/>
    <n v="15"/>
    <m/>
    <m/>
    <m/>
    <n v="15"/>
    <x v="2"/>
    <x v="5"/>
    <x v="3"/>
    <x v="0"/>
    <x v="0"/>
    <n v="0"/>
    <n v="15"/>
    <n v="0"/>
    <n v="15"/>
    <n v="0"/>
    <n v="2"/>
    <n v="2"/>
    <n v="4"/>
    <n v="3"/>
    <n v="1"/>
    <n v="3"/>
    <n v="15"/>
    <n v="0"/>
    <n v="1"/>
    <n v="3"/>
    <n v="4"/>
    <n v="7"/>
    <n v="0"/>
    <n v="0"/>
    <n v="15"/>
    <n v="7"/>
    <n v="0"/>
    <n v="8"/>
    <n v="15"/>
    <n v="0.46666666666666667"/>
    <n v="9"/>
    <n v="0"/>
    <n v="6"/>
    <n v="15"/>
    <n v="0.6"/>
    <n v="8"/>
    <n v="0"/>
    <n v="7"/>
    <n v="15"/>
    <n v="0.53333333333333333"/>
    <n v="8"/>
    <n v="0"/>
    <n v="7"/>
    <n v="15"/>
    <n v="0.53333333333333333"/>
    <n v="8"/>
    <n v="0"/>
    <n v="7"/>
    <n v="15"/>
    <n v="0.53333333333333333"/>
    <n v="9"/>
    <n v="0"/>
    <n v="6"/>
    <n v="15"/>
    <x v="29"/>
    <n v="49"/>
    <n v="0"/>
    <n v="41"/>
    <n v="90"/>
    <n v="0.5444444444444444"/>
  </r>
  <r>
    <d v="2024-04-29T00:00:00"/>
    <n v="53"/>
    <x v="3"/>
    <s v="社会福祉法人江田島市社会福祉協議会"/>
    <s v="堂野﨑　平"/>
    <n v="3413300074"/>
    <s v="自立支援センターあおぞら"/>
    <n v="7372213"/>
    <x v="15"/>
    <s v="〒737-2213 江田島市大柿町大原700番地"/>
    <x v="0"/>
    <s v="平谷 美樹"/>
    <s v="土手　悠介"/>
    <s v="0823-40-3501"/>
    <s v="sienaozora@galaxy.ocn.ne.jp"/>
    <s v="月額"/>
    <n v="10000"/>
    <x v="38"/>
    <n v="11613"/>
    <n v="21835"/>
    <n v="22421"/>
    <n v="22995"/>
    <n v="10104984"/>
    <n v="10104984"/>
    <n v="0"/>
    <n v="0"/>
    <n v="0"/>
    <n v="10104984"/>
    <x v="38"/>
    <n v="4788299"/>
    <n v="0"/>
    <n v="0"/>
    <n v="0"/>
    <n v="347"/>
    <n v="5431"/>
    <x v="38"/>
    <n v="265"/>
    <n v="12"/>
    <n v="5316685"/>
    <x v="38"/>
    <x v="38"/>
    <n v="227"/>
    <n v="10250000"/>
    <n v="10250000"/>
    <n v="0"/>
    <n v="0"/>
    <n v="0"/>
    <n v="10250000"/>
    <n v="5450000"/>
    <n v="4800000"/>
    <n v="0"/>
    <n v="0"/>
    <n v="0"/>
    <n v="5531"/>
    <n v="23657"/>
    <n v="267"/>
    <n v="12"/>
    <n v="5450000"/>
    <n v="21835"/>
    <n v="230"/>
    <n v="10450000"/>
    <n v="10450000"/>
    <n v="0"/>
    <n v="0"/>
    <n v="0"/>
    <n v="10450000"/>
    <n v="5650000"/>
    <n v="4800000"/>
    <n v="0"/>
    <n v="0"/>
    <n v="0"/>
    <n v="5631"/>
    <n v="23857"/>
    <n v="269"/>
    <n v="12"/>
    <n v="5650000"/>
    <n v="22421"/>
    <n v="237"/>
    <n v="10650000"/>
    <n v="10650000"/>
    <n v="0"/>
    <n v="0"/>
    <n v="0"/>
    <n v="10650000"/>
    <n v="5850000"/>
    <n v="4800000"/>
    <n v="0"/>
    <n v="0"/>
    <n v="0"/>
    <n v="5731"/>
    <n v="24057"/>
    <n v="271"/>
    <n v="12"/>
    <n v="5850000"/>
    <n v="22995"/>
    <n v="243"/>
    <m/>
    <m/>
    <m/>
    <m/>
    <s v="○"/>
    <m/>
    <m/>
    <m/>
    <s v="○"/>
    <m/>
    <s v="○"/>
    <m/>
    <s v="○"/>
    <s v="○"/>
    <s v="○"/>
    <m/>
    <s v="○"/>
    <s v="・牡蠣種付け用貝殻通し"/>
    <x v="6"/>
    <n v="7626350"/>
    <s v="◆盆灯籠づくり：浄土真宗の安芸門徒地域で、お盆時期に飾る盆灯籠づくりをおこなっている。各部品を一つ一つ手作業でおこない、灯籠を組み上げる。"/>
    <s v="－"/>
    <x v="0"/>
    <n v="892500"/>
    <s v="◆牡蠣種付け用貝殻の通し作業：牡蠣種付け用の貝殻を針金に通していく作業。受託作業であり、完成後は委託元の牡蠣業者へ納入する。"/>
    <s v="－"/>
    <x v="3"/>
    <n v="488928"/>
    <s v="◆市役所清掃作業：市役所から清掃作業を受託し、市役所本庁の清掃作業（廊下・階段・トイレ・外回り等）をおこなっている。"/>
    <s v="○"/>
    <x v="0"/>
    <s v=""/>
    <x v="0"/>
    <x v="0"/>
    <n v="1"/>
    <x v="1"/>
    <n v="1"/>
    <s v="令和5年度"/>
    <n v="5100"/>
    <x v="11"/>
    <s v="当事業所は、盆灯籠づくりが主力作業になっており、令和５年度は新型コロナウイルス感染症明けということもあり、需要が多かった。しかし、年々墓参りの簡素化（塔婆）や墓参りをしない世帯の増加・墓終いなどの懸念から、灯籠の需要が減って行く可能性がある。また、お盆シーズンの天候にも左右されてしまう状況。今後、安定的に工賃を確保するためにも、既存の作業の見直しと、新たな取組・作業を検討する必要がある。"/>
    <m/>
    <s v="○"/>
    <m/>
    <m/>
    <m/>
    <s v="○"/>
    <m/>
    <s v="○"/>
    <m/>
    <m/>
    <s v="○"/>
    <s v="物価高騰で、原材料仕入れ額が増える中、販売価格を引き上げざるを得ない状況。競合もあるため、販売価格をすり合わせながら、充分な利益確保が課題。"/>
    <s v="令和５年度は、商品売り上げ額や作業代も向上したことから、目標工賃に対して大幅アップする事ができた。７（１）アに記載の通り、盆灯籠の売り上げアップが一番の要因である。_x000a_利用者は、作業する際に他の利用者と協力する姿勢やチームワークが出来て来たため、効率も上がり生産量も増えた。_x000a_また、新たな作業確保の為、試行的に農作業を始め、出店行事で少量ではあるが、販売をおこなった。その一方で、精神不穏から通所出来ない利用者も増え、通所できるようフォローアップと環境調整が必要である（対応できる職員の確保も必要）。"/>
    <s v="○"/>
    <s v="○"/>
    <s v="○"/>
    <s v="○"/>
    <m/>
    <m/>
    <m/>
    <m/>
    <s v="○"/>
    <s v="○"/>
    <m/>
    <s v="出店行事などあれば、積極的に参加する。"/>
    <s v="新たな作業及び取り組みの創出"/>
    <s v="①商品企画力の向上"/>
    <s v="新しい作業を創出するため、他施設の作業等を見学したり、当事業所で出来る作業を研究していく。また、農作業を本格稼働し、野菜等を生産出来るよう進めていく。"/>
    <s v="市内・市外の産直市や地産品販売所等へ営業"/>
    <s v="②販路開拓"/>
    <s v="農産物・小物等を既存の販売場所をはじめ、市内・市外の販売所等へ営業をおこない、販路拡大をおこなう。その際、単価設定を検討していく。"/>
    <s v="生産・作業の進め方を検証"/>
    <s v="⑥作業工程の見直し"/>
    <s v="現在進めている生産量・作業工程を確認し、利用者の作業能力に応じ、再度進め方を検討していく。利用者の心身状態も変動があるので、フォローアップを欠かさずにおこなう。"/>
    <s v="◆現状の作業を検証して作業工程を見直しながら、新しい作業・生産品を創出し、総合的に売上・利益をアップしていく（利用者工賃をアップさせ目標工賃達成していく）。_x000a_そのため、同時に販路拡大に注力する。"/>
    <s v="◆令和６年度の取り組み及び課題を分析し、課題解決の為必要な活動や取り組みをすすめていく。"/>
    <s v="◆令和７年度の取り組み及び課題を分析し、課題解決の為必要な活動や取り組みをすすめていく。"/>
    <s v="共有した"/>
    <s v="共有した"/>
    <s v="統括責任者"/>
    <s v="平谷　美樹"/>
    <s v="管理者"/>
    <s v="技術指導や職業訓練"/>
    <s v="土手　悠介"/>
    <s v="係長・職業指導員"/>
    <s v="技術指導や職業訓練"/>
    <s v="今田　陽介"/>
    <s v="職業指導員"/>
    <s v="日常生活の相談・指導"/>
    <s v="中元　誉"/>
    <s v="生活支援員（兼務）"/>
    <s v="日常生活の相談・指導"/>
    <s v="向井　義隆"/>
    <s v="生活支援員"/>
    <s v="日常生活の相談・指導"/>
    <s v="棚田　康治"/>
    <s v="生活支援員"/>
    <s v="日常生活の相談・指導"/>
    <s v="山中　由香里"/>
    <s v="生活支援員"/>
    <s v="販路拡大の為の営業・新しい作業の企画"/>
    <s v="山下　英樹"/>
    <s v="目標工賃達成指導員"/>
    <s v="販路拡大の為の営業・新しい作業の企画"/>
    <s v="中元　誉"/>
    <s v="目標工賃達成指導員（兼務）"/>
    <m/>
    <m/>
    <m/>
    <x v="4"/>
    <n v="3"/>
    <n v="13"/>
    <n v="11"/>
    <n v="9"/>
    <m/>
    <n v="36"/>
    <x v="0"/>
    <x v="28"/>
    <x v="28"/>
    <x v="10"/>
    <x v="0"/>
    <n v="7"/>
    <n v="22"/>
    <n v="7"/>
    <n v="36"/>
    <n v="0"/>
    <n v="5"/>
    <n v="2"/>
    <n v="5"/>
    <n v="1"/>
    <n v="0"/>
    <n v="23"/>
    <n v="36"/>
    <n v="0"/>
    <n v="5"/>
    <n v="5"/>
    <n v="6"/>
    <n v="7"/>
    <n v="8"/>
    <n v="5"/>
    <n v="36"/>
    <n v="10"/>
    <n v="16"/>
    <n v="10"/>
    <n v="36"/>
    <n v="0.27777777777777779"/>
    <n v="20"/>
    <n v="10"/>
    <n v="6"/>
    <n v="36"/>
    <n v="0.55555555555555558"/>
    <n v="13"/>
    <n v="13"/>
    <n v="10"/>
    <n v="36"/>
    <n v="0.3611111111111111"/>
    <n v="14"/>
    <n v="13"/>
    <n v="9"/>
    <n v="36"/>
    <n v="0.3888888888888889"/>
    <n v="11"/>
    <n v="12"/>
    <n v="13"/>
    <n v="36"/>
    <n v="0.30555555555555558"/>
    <n v="19"/>
    <n v="8"/>
    <n v="9"/>
    <n v="36"/>
    <x v="30"/>
    <n v="87"/>
    <n v="72"/>
    <n v="57"/>
    <n v="216"/>
    <n v="0.40277777777777779"/>
  </r>
  <r>
    <d v="2024-04-15T00:00:00"/>
    <n v="55"/>
    <x v="1"/>
    <s v="社会福祉法人たんぽぽ"/>
    <s v="丸尾　弘幸"/>
    <n v="3413600184"/>
    <s v="ふれあいの家　たんぽぽ"/>
    <n v="7310611"/>
    <x v="16"/>
    <s v="〒731-0611 安芸高田市美土里町横田２３２０番地１"/>
    <x v="0"/>
    <s v="細野智昭"/>
    <s v="細野智昭"/>
    <s v="0826-54-0368"/>
    <s v="t-fureainoie@ajisai.ne.jp"/>
    <s v="月額"/>
    <n v="23000"/>
    <x v="39"/>
    <n v="476"/>
    <n v="24379"/>
    <n v="25174"/>
    <n v="26361"/>
    <n v="7132056"/>
    <n v="7132056"/>
    <n v="0"/>
    <n v="0"/>
    <n v="0"/>
    <n v="7132056"/>
    <x v="39"/>
    <n v="1864092"/>
    <n v="0"/>
    <n v="0"/>
    <n v="0"/>
    <n v="284"/>
    <n v="4480"/>
    <x v="39"/>
    <n v="240"/>
    <n v="12"/>
    <n v="5267964"/>
    <x v="39"/>
    <x v="39"/>
    <n v="382"/>
    <n v="7500000"/>
    <n v="7500000"/>
    <n v="0"/>
    <n v="0"/>
    <n v="0"/>
    <n v="7500000"/>
    <n v="5500000"/>
    <n v="2000000"/>
    <n v="0"/>
    <n v="0"/>
    <n v="0"/>
    <n v="4500"/>
    <n v="14000"/>
    <n v="240"/>
    <n v="12"/>
    <n v="5500000"/>
    <n v="24379"/>
    <n v="393"/>
    <n v="8000000"/>
    <n v="8000000"/>
    <n v="0"/>
    <n v="0"/>
    <n v="0"/>
    <n v="8000000"/>
    <n v="5800000"/>
    <n v="2200000"/>
    <n v="0"/>
    <n v="0"/>
    <n v="0"/>
    <n v="4600"/>
    <n v="14100"/>
    <n v="240"/>
    <n v="12"/>
    <n v="5800000"/>
    <n v="25174"/>
    <n v="411"/>
    <n v="8600000"/>
    <n v="8600000"/>
    <n v="0"/>
    <n v="0"/>
    <n v="0"/>
    <n v="8600000"/>
    <n v="6200000"/>
    <n v="2400000"/>
    <n v="0"/>
    <n v="0"/>
    <n v="0"/>
    <n v="4700"/>
    <n v="14200"/>
    <n v="240"/>
    <n v="12"/>
    <n v="6200000"/>
    <n v="26361"/>
    <n v="437"/>
    <m/>
    <m/>
    <m/>
    <m/>
    <m/>
    <s v="○"/>
    <m/>
    <m/>
    <m/>
    <m/>
    <s v="○"/>
    <m/>
    <s v="○"/>
    <m/>
    <s v="○"/>
    <m/>
    <m/>
    <m/>
    <x v="4"/>
    <n v="3764839"/>
    <s v="◎マツダ車の部品へのシールの貼り付け（R）・部品の組み立て・端数管理"/>
    <s v="－"/>
    <x v="9"/>
    <n v="2342627"/>
    <s v="◎マツダ車の部品へのシールの貼り付け（L）・部品の組み立て・端数管理_x000a_◎ネギの袋詰め作業（期間労働）"/>
    <s v="○"/>
    <x v="10"/>
    <n v="371894"/>
    <s v="◎アルミ缶の仕分け・回収作業"/>
    <s v="－"/>
    <x v="0"/>
    <s v=""/>
    <x v="0"/>
    <x v="0"/>
    <s v=""/>
    <x v="0"/>
    <m/>
    <m/>
    <m/>
    <x v="0"/>
    <s v="【現状】社会情勢・自然災害、物価の高騰などに生産活動が左右されている。_x000a_【課題】今後は自主製品にも力を入れ、社会情勢・自然災害に左右されにくい活動を取り入れて行く必要がある。"/>
    <s v="○"/>
    <s v="○"/>
    <s v="○"/>
    <m/>
    <m/>
    <m/>
    <m/>
    <m/>
    <s v="○"/>
    <s v="○"/>
    <m/>
    <m/>
    <s v="社会情勢・自然災害に左右されない新たな自主製品の製造・販売に向けて準備を進めてきた。令和6年度から安芸高田市のジビエの肉を利用したペットフード製造・販売を行う。"/>
    <s v="○"/>
    <s v="○"/>
    <s v="○"/>
    <m/>
    <s v="○"/>
    <m/>
    <m/>
    <m/>
    <m/>
    <s v="○"/>
    <m/>
    <m/>
    <s v="自主製品"/>
    <s v="②販路開拓"/>
    <s v="ジビエを利用したペットフードの製造・販売を開始し、既存の自主製品とともに営業活動やネット販売・イベント販売に力を入れる。"/>
    <s v="下請け作業"/>
    <s v="⑥作業工程の見直し"/>
    <s v="個々に合わせてジグの作成や作業手順を見直し、作業に携われる利用者を増やすことで生産性の向上に努めると共に、請負作業の選定も行う。"/>
    <m/>
    <m/>
    <m/>
    <s v="・ジビエのペットフードの販路の開拓を行うと共に、ネット販売・イベント販売を行う。_x000a_・原材料である鹿肉の仕入れ方法について、行政や地域企業と随時意見交換を行う。_x000a_・リーフレットやポップなどの作成方法を学ぶ。_x000a_・個々に合った作業方法を見つけ、下請け作業に携われる利用者を増やしていく。"/>
    <s v="・ペットフードの安定生産と新商品の開発販売を行う。_x000a_・自主製品の営業活動を引き続き行い、販路を拡充し売り上げ増に繋げる。_x000a_・自主製品の価格設定の見直しを必要に応じて行う。_x000a_・ジビエに関わる研修会への参加。_x000a_・一部の下請け作業の請負数を増やす。"/>
    <s v="・ペットフードを企業や行政とも連携し、地域ブランドとして広報活動に力を入れる。_x000a_・引き続き営業活動に力を入れ、売り上げ増に繋げる。_x000a_・自主製品の価格設定の見直しを必要に応じて行う。_x000a_・下請け作業の選定を行い、社会情勢・自然災害に左右されない就労活動へシフトしていく。"/>
    <s v="共有した"/>
    <s v="共有していない"/>
    <s v="統括責任者・個別支援計画の作成"/>
    <s v="細野　智昭"/>
    <s v="管理者・サービス管理責任者"/>
    <s v="日常生活の相談・指導"/>
    <s v="大川　恭子"/>
    <s v="生活支援員"/>
    <s v="技術指導や職業訓練"/>
    <s v="原　久子"/>
    <s v="職業指導員"/>
    <s v="単価交渉・営業・作業工程管理"/>
    <s v="水田　悦子"/>
    <s v="目標工賃達成指導員"/>
    <s v="技術指導や職業訓練"/>
    <s v="山口　健"/>
    <s v="職業指導員"/>
    <s v="日常生活の相談・指導"/>
    <s v="岡茂　源貴"/>
    <s v="生活支援員"/>
    <m/>
    <m/>
    <m/>
    <m/>
    <m/>
    <m/>
    <m/>
    <m/>
    <m/>
    <m/>
    <m/>
    <m/>
    <x v="7"/>
    <n v="2"/>
    <n v="18"/>
    <n v="6"/>
    <m/>
    <m/>
    <n v="26"/>
    <x v="19"/>
    <x v="16"/>
    <x v="21"/>
    <x v="0"/>
    <x v="0"/>
    <n v="1"/>
    <n v="20"/>
    <n v="5"/>
    <n v="26"/>
    <n v="0"/>
    <n v="3"/>
    <n v="6"/>
    <n v="5"/>
    <n v="2"/>
    <n v="1"/>
    <n v="9"/>
    <n v="26"/>
    <n v="0"/>
    <n v="1"/>
    <n v="3"/>
    <n v="9"/>
    <n v="6"/>
    <n v="4"/>
    <n v="3"/>
    <n v="26"/>
    <n v="14"/>
    <n v="4"/>
    <n v="6"/>
    <n v="24"/>
    <n v="0.58333333333333337"/>
    <n v="10"/>
    <n v="5"/>
    <n v="9"/>
    <n v="24"/>
    <n v="0.41666666666666669"/>
    <n v="16"/>
    <n v="2"/>
    <n v="6"/>
    <n v="24"/>
    <n v="0.66666666666666663"/>
    <n v="15"/>
    <n v="1"/>
    <n v="8"/>
    <n v="24"/>
    <n v="0.625"/>
    <n v="15"/>
    <n v="0"/>
    <n v="9"/>
    <n v="24"/>
    <n v="0.625"/>
    <n v="15"/>
    <n v="2"/>
    <n v="7"/>
    <n v="24"/>
    <x v="31"/>
    <n v="85"/>
    <n v="14"/>
    <n v="45"/>
    <n v="144"/>
    <n v="0.59027777777777779"/>
  </r>
  <r>
    <d v="2024-04-26T00:00:00"/>
    <n v="56"/>
    <x v="1"/>
    <s v="社会福祉法人清風会"/>
    <s v="澤﨑　貫太郎"/>
    <n v="3413600192"/>
    <s v="清風会サンホーム"/>
    <n v="7310511"/>
    <x v="16"/>
    <s v="〒731-0511 安芸高田市吉田町竹原１４９番地１"/>
    <x v="4"/>
    <s v="坂本啓二"/>
    <s v="坂本啓二"/>
    <s v="0826-43-0611"/>
    <s v="seifu10@seifu-kai.org"/>
    <s v="月額"/>
    <n v="48000"/>
    <x v="40"/>
    <n v="10855"/>
    <n v="59038"/>
    <n v="59109"/>
    <n v="59351"/>
    <n v="55651886"/>
    <n v="55651886"/>
    <n v="0"/>
    <n v="0"/>
    <n v="0"/>
    <n v="55651886"/>
    <x v="40"/>
    <n v="31780289"/>
    <n v="0"/>
    <n v="0"/>
    <n v="0"/>
    <n v="485"/>
    <n v="9555"/>
    <x v="40"/>
    <n v="283"/>
    <n v="12"/>
    <n v="23871597"/>
    <x v="40"/>
    <x v="40"/>
    <n v="455"/>
    <n v="56000000"/>
    <n v="56000000"/>
    <n v="0"/>
    <n v="0"/>
    <n v="0"/>
    <n v="56000000"/>
    <n v="24300000"/>
    <n v="31700000"/>
    <n v="0"/>
    <n v="0"/>
    <n v="0"/>
    <n v="9600"/>
    <n v="53000"/>
    <n v="280"/>
    <n v="12"/>
    <n v="24300000"/>
    <n v="59038"/>
    <n v="458"/>
    <n v="56100000"/>
    <n v="56100000"/>
    <n v="0"/>
    <n v="0"/>
    <n v="0"/>
    <n v="56100000"/>
    <n v="24400000"/>
    <n v="31700000"/>
    <n v="0"/>
    <n v="0"/>
    <n v="0"/>
    <n v="9610"/>
    <n v="53100"/>
    <n v="280"/>
    <n v="12"/>
    <n v="24400000"/>
    <n v="59109"/>
    <n v="460"/>
    <n v="56200000"/>
    <n v="56200000"/>
    <n v="0"/>
    <n v="0"/>
    <n v="0"/>
    <n v="56200000"/>
    <n v="24500000"/>
    <n v="31700000"/>
    <n v="0"/>
    <n v="0"/>
    <n v="0"/>
    <n v="9620"/>
    <n v="53200"/>
    <n v="280"/>
    <n v="12"/>
    <n v="24500000"/>
    <n v="59351"/>
    <n v="461"/>
    <m/>
    <m/>
    <m/>
    <m/>
    <m/>
    <m/>
    <m/>
    <m/>
    <m/>
    <s v="○"/>
    <m/>
    <m/>
    <m/>
    <m/>
    <m/>
    <m/>
    <m/>
    <m/>
    <x v="3"/>
    <n v="55651886"/>
    <s v="オムツ、清拭タオルのクリーニング"/>
    <s v="－"/>
    <x v="2"/>
    <m/>
    <m/>
    <m/>
    <x v="2"/>
    <m/>
    <m/>
    <m/>
    <x v="1"/>
    <s v=""/>
    <x v="0"/>
    <x v="0"/>
    <s v=""/>
    <x v="0"/>
    <m/>
    <m/>
    <m/>
    <x v="0"/>
    <s v="オムツから紙パンツに変ってきているので使用数の減少が今後も続いていく事が予測される為オムツに変る商品を検討していく必要がある。"/>
    <m/>
    <m/>
    <m/>
    <m/>
    <m/>
    <s v="○"/>
    <s v="○"/>
    <s v="○"/>
    <m/>
    <m/>
    <m/>
    <m/>
    <s v="目標工賃は達成できているが売り上げは年々減少傾向にあるので販路の拡大や販売単価の見直しを行っていく必要がある。"/>
    <m/>
    <s v="○"/>
    <s v="○"/>
    <s v="○"/>
    <m/>
    <m/>
    <m/>
    <m/>
    <m/>
    <m/>
    <m/>
    <m/>
    <s v="営業開拓努力"/>
    <s v="②販路開拓"/>
    <s v="得意先を増やしていく事で売り上げアップにつなげていく。"/>
    <s v="得意先への価格交渉"/>
    <s v="④販売価格の見直し"/>
    <s v="資材の価格高騰もあるので得意先へ価格交渉を行う事で利益向上を図る。"/>
    <s v="利用者獲得"/>
    <s v="③販売力の向上"/>
    <s v="高齢化による生産力の減少を防ぐため新規利用者を獲得していく事で生産力向上を目指す。"/>
    <s v="販売単価の見直しを行い利益の向上を目指し、新規利用者の獲得に向けた営業を行っていく。"/>
    <s v="営業開拓による得意先の獲得を行い売り上げアップを目指す。"/>
    <s v="新規利用者の獲得を行いながら、作業場の環境整備を行っていく。"/>
    <s v="共有していない"/>
    <s v="共有していない"/>
    <s v="統括責任者"/>
    <s v="坂本啓二"/>
    <s v="管理者"/>
    <s v="生産責任者"/>
    <s v="近政大暉"/>
    <s v="職業指導員"/>
    <m/>
    <s v="江玉真由美"/>
    <s v="職業指導員"/>
    <m/>
    <s v="濵本恭佑"/>
    <s v="職業指導員"/>
    <m/>
    <s v="江玉純一"/>
    <s v="職業指導員"/>
    <m/>
    <s v="平田貴史"/>
    <s v="職業指導員"/>
    <m/>
    <s v="渋谷美晴"/>
    <s v="職業指導員"/>
    <m/>
    <s v="山崎しのぶ"/>
    <s v="生活支援員"/>
    <m/>
    <s v="井田はづき"/>
    <s v="生活支援員"/>
    <s v="目標工賃達成指導員"/>
    <s v="中門出修二"/>
    <s v="職業指導員"/>
    <x v="5"/>
    <m/>
    <n v="6"/>
    <n v="35"/>
    <m/>
    <m/>
    <n v="41"/>
    <x v="2"/>
    <x v="29"/>
    <x v="29"/>
    <x v="0"/>
    <x v="0"/>
    <n v="0"/>
    <n v="4"/>
    <n v="37"/>
    <n v="41"/>
    <n v="1"/>
    <n v="3"/>
    <n v="5"/>
    <n v="0"/>
    <n v="0"/>
    <n v="0"/>
    <n v="32"/>
    <n v="41"/>
    <n v="0"/>
    <n v="1"/>
    <n v="0"/>
    <n v="5"/>
    <n v="9"/>
    <n v="12"/>
    <n v="14"/>
    <n v="41"/>
    <n v="25"/>
    <n v="6"/>
    <n v="10"/>
    <n v="41"/>
    <n v="0.6097560975609756"/>
    <n v="27"/>
    <n v="5"/>
    <n v="9"/>
    <n v="41"/>
    <n v="0.65853658536585369"/>
    <n v="27"/>
    <n v="7"/>
    <n v="7"/>
    <n v="41"/>
    <n v="0.65853658536585369"/>
    <n v="24"/>
    <n v="6"/>
    <n v="11"/>
    <n v="41"/>
    <n v="0.58536585365853655"/>
    <n v="26"/>
    <n v="7"/>
    <n v="8"/>
    <n v="41"/>
    <n v="0.63414634146341464"/>
    <n v="28"/>
    <n v="7"/>
    <n v="6"/>
    <n v="41"/>
    <x v="32"/>
    <n v="157"/>
    <n v="38"/>
    <n v="51"/>
    <n v="246"/>
    <n v="0.63821138211382111"/>
  </r>
  <r>
    <d v="2024-04-25T00:00:00"/>
    <n v="58"/>
    <x v="1"/>
    <s v="社会福祉法人尾道さつき会"/>
    <s v="平石　朗"/>
    <n v="3411100187"/>
    <s v="すだちの家"/>
    <n v="7221563"/>
    <x v="0"/>
    <s v="〒722-1563 尾道市御調町植野５２８番地３"/>
    <x v="9"/>
    <s v="徳山　佳久"/>
    <s v="河原　真理江"/>
    <s v="0848－77－1122"/>
    <s v="sudachinoie @satukikai.com"/>
    <s v="月額"/>
    <n v="27000"/>
    <x v="41"/>
    <n v="-678"/>
    <n v="27027"/>
    <n v="27125"/>
    <n v="27222"/>
    <n v="23688004"/>
    <n v="23688004"/>
    <n v="0"/>
    <n v="0"/>
    <n v="0"/>
    <n v="23688004"/>
    <x v="41"/>
    <n v="19013142"/>
    <n v="0"/>
    <n v="0"/>
    <n v="0"/>
    <n v="227"/>
    <n v="3533"/>
    <x v="41"/>
    <n v="240"/>
    <n v="12"/>
    <n v="4674862"/>
    <x v="41"/>
    <x v="41"/>
    <n v="268"/>
    <n v="24560000"/>
    <n v="24560000"/>
    <n v="0"/>
    <n v="0"/>
    <n v="0"/>
    <n v="24560000"/>
    <n v="4800000"/>
    <n v="19560000"/>
    <n v="0"/>
    <n v="200000"/>
    <n v="0"/>
    <n v="3730"/>
    <n v="18438"/>
    <n v="253"/>
    <n v="12"/>
    <n v="4800000"/>
    <n v="27027"/>
    <n v="260"/>
    <n v="24660000"/>
    <n v="24660000"/>
    <n v="0"/>
    <n v="0"/>
    <n v="0"/>
    <n v="24660000"/>
    <n v="4850000"/>
    <n v="19610000"/>
    <n v="0"/>
    <n v="200000"/>
    <n v="0"/>
    <n v="3750"/>
    <n v="18500"/>
    <n v="253"/>
    <n v="12"/>
    <n v="4850000"/>
    <n v="27125"/>
    <n v="262"/>
    <n v="24760000"/>
    <n v="24760000"/>
    <n v="0"/>
    <n v="0"/>
    <n v="0"/>
    <n v="24760000"/>
    <n v="4900000"/>
    <n v="19660000"/>
    <n v="0"/>
    <n v="200000"/>
    <n v="0"/>
    <n v="3770"/>
    <n v="18550"/>
    <n v="253"/>
    <n v="12"/>
    <n v="4900000"/>
    <n v="27222"/>
    <n v="264"/>
    <s v="○"/>
    <s v="○"/>
    <m/>
    <s v="○"/>
    <s v="○"/>
    <m/>
    <m/>
    <m/>
    <s v="○"/>
    <m/>
    <s v="○"/>
    <m/>
    <s v="○"/>
    <m/>
    <m/>
    <m/>
    <s v="○"/>
    <s v="カレンダー制作、販売"/>
    <x v="10"/>
    <n v="13014131"/>
    <s v="ほうれん草、水菜などの葉物野菜の生産、販売"/>
    <s v="－"/>
    <x v="12"/>
    <n v="8024992"/>
    <s v="クッキー（パン含む）の製造、販売"/>
    <s v="－"/>
    <x v="0"/>
    <n v="669986"/>
    <s v="ダンボール箱の袋詰め"/>
    <s v="－"/>
    <x v="0"/>
    <s v=""/>
    <x v="0"/>
    <x v="0"/>
    <n v="1"/>
    <x v="1"/>
    <m/>
    <s v="平成24年度"/>
    <n v="13014131"/>
    <x v="12"/>
    <s v="①水耕栽培_x000a_　売上の増加を図るためには、野菜出荷量を増やす必要がある。収穫回数の見直しが必要である。_x000a_②食品製造_x000a_　遠方からの注文（企業）が継続し、クッキーの出荷が増加傾向。パン製造量を絞り、クッキー製造量を徐々に増加してきた。今後もクッキー製造を増やしていく必要がある。_x000a_③共通_x000a_　材料光熱費の高騰により、商品製造にかかる経費割合が高値になる。材料選定を精査しているが、追いつかない状況。"/>
    <m/>
    <s v="○"/>
    <m/>
    <s v="○"/>
    <m/>
    <s v="○"/>
    <s v="○"/>
    <s v="○"/>
    <m/>
    <m/>
    <s v="○"/>
    <s v="商品出荷数増、　材料光熱費や配送料の高騰"/>
    <s v="栽培計画を修正し、収穫回数を増加した。野菜卸単価の高い納品先の精査を行い、優先的に販売できるように変更を開始。徐々に、売上金額が回復してきている。_x000a_計画に沿ってクッキー製造増産を行った。関東方面企業からの受注対応、法人内職員、町内関係機関へ販売促進（注文書配布）を行い、売上確保に繋がった。_x000a_材料光熱費を抑えるために材料発注時の精査や、配送料削減のため梱包の工夫を行っているが、限界がある。"/>
    <m/>
    <s v="○"/>
    <m/>
    <s v="○"/>
    <m/>
    <m/>
    <m/>
    <m/>
    <s v="○"/>
    <s v="○"/>
    <s v="○"/>
    <s v="商品出荷数増に向けた生産数増、安定。作業評価の見直し。材料光熱費や配送料の経費削減工夫。"/>
    <s v="水耕事業"/>
    <s v="⑪その他"/>
    <s v="年間計画を見直し、水耕栽培の野菜出荷量を増やす。収穫回数が増えるため、作業日を増やす。販路を開拓する。"/>
    <s v="食品事業"/>
    <s v="⑪その他"/>
    <s v="年間計画を見直し、クッキー製造量を増やす。中間製品（クッキー生地）が増えるため、冷凍庫を購入して適正温度で保管管理する。販路を開拓する。"/>
    <s v="共通"/>
    <s v="⑪その他"/>
    <s v="利用者の作業状況を確認し、９月の定期作業評価を行う。_x000a_経費削減方法の検討。"/>
    <s v="①年間計画を見直し、水耕栽培の野菜出荷量を増やす必要がある。収穫回数が増えるため、作業日を増やす。販路を開拓する。_x000a_②年間計画を見直し、クッキー製造量を増やす。中間製品（クッキー生地）保管量が増えるため、冷凍庫を購入する。_x000a_③経費削減の継続的取り組み。"/>
    <s v="①、②、③前年度の取り組みを受けての計画の見直し_x000a_商品の販売価格の見直し（適正価格の検討）_x000a_令和７年度新規納品先１ヵ所確保"/>
    <s v="①、②、③前年度の取り組みを受けての計画の見直し_x000a_令和８年度新規納品先１ヵ所確保"/>
    <s v="共有した"/>
    <s v="共有した"/>
    <s v="統括責任者"/>
    <s v="徳山　佳久"/>
    <s v="管理者"/>
    <s v="個別支援計画の作成、営業"/>
    <s v="河原　真理江"/>
    <s v="サービス管理責任者"/>
    <s v="生産管理・作業工程管理・修繕計画"/>
    <s v="小林　隆"/>
    <s v="目標工賃達成指導員"/>
    <s v="日常生活の相談・指導、営業"/>
    <s v="有田　英恵"/>
    <s v="生活支援員"/>
    <s v="職業訓練"/>
    <s v="後藤　恵美子"/>
    <s v="職業指導員"/>
    <s v="職業訓練"/>
    <s v="広国　裕希"/>
    <s v="職業指導員"/>
    <s v="技術指導"/>
    <s v="木村　敏雄"/>
    <s v="就労支援事業指導員"/>
    <s v="技術指導"/>
    <s v="新宅　玲子"/>
    <s v="就労支援事業指導員"/>
    <s v="就労会計・財務管理"/>
    <s v="川井　理華"/>
    <s v="財務事務員"/>
    <m/>
    <m/>
    <m/>
    <x v="4"/>
    <n v="1"/>
    <n v="15"/>
    <n v="3"/>
    <n v="1"/>
    <n v="1"/>
    <n v="21"/>
    <x v="24"/>
    <x v="30"/>
    <x v="11"/>
    <x v="4"/>
    <x v="3"/>
    <n v="3"/>
    <n v="14"/>
    <n v="4"/>
    <n v="21"/>
    <n v="0"/>
    <n v="2"/>
    <n v="2"/>
    <n v="4"/>
    <n v="2"/>
    <n v="0"/>
    <n v="11"/>
    <n v="21"/>
    <n v="0"/>
    <n v="1"/>
    <n v="7"/>
    <n v="2"/>
    <n v="5"/>
    <n v="6"/>
    <n v="0"/>
    <n v="21"/>
    <n v="13"/>
    <n v="1"/>
    <n v="5"/>
    <n v="19"/>
    <n v="0.68421052631578949"/>
    <n v="9"/>
    <n v="3"/>
    <n v="7"/>
    <n v="19"/>
    <n v="0.47368421052631576"/>
    <n v="11"/>
    <n v="2"/>
    <n v="6"/>
    <n v="19"/>
    <n v="0.57894736842105265"/>
    <n v="12"/>
    <n v="4"/>
    <n v="3"/>
    <n v="19"/>
    <n v="0.63157894736842102"/>
    <n v="13"/>
    <n v="3"/>
    <n v="3"/>
    <n v="19"/>
    <n v="0.68421052631578949"/>
    <n v="12"/>
    <n v="0"/>
    <n v="7"/>
    <n v="19"/>
    <x v="33"/>
    <n v="70"/>
    <n v="13"/>
    <n v="31"/>
    <n v="114"/>
    <n v="0.61403508771929827"/>
  </r>
  <r>
    <d v="2024-04-12T00:00:00"/>
    <n v="59"/>
    <x v="1"/>
    <s v="社会福祉法人「ゼノ」少年牧場"/>
    <s v="寳子丸　周吾"/>
    <n v="3411500329"/>
    <s v="ゆめの木・わかば"/>
    <n v="7200311"/>
    <x v="6"/>
    <s v="〒720-0311 福山市沼隈町大字草深１６９４番地１"/>
    <x v="12"/>
    <s v="山根慎太郎"/>
    <s v="山根慎太郎"/>
    <s v="084-987-5810"/>
    <s v="yamane.s@zeno.or.jp"/>
    <s v="月額"/>
    <n v="32000"/>
    <x v="42"/>
    <n v="3650"/>
    <n v="35661"/>
    <n v="35674"/>
    <n v="35687"/>
    <n v="30576871"/>
    <n v="30576871"/>
    <n v="0"/>
    <n v="0"/>
    <n v="0"/>
    <n v="30576871"/>
    <x v="42"/>
    <n v="15876518"/>
    <n v="123000"/>
    <n v="716679"/>
    <n v="0"/>
    <n v="420"/>
    <n v="8734"/>
    <x v="42"/>
    <n v="270"/>
    <n v="12"/>
    <n v="13860674"/>
    <x v="42"/>
    <x v="42"/>
    <m/>
    <n v="30676000"/>
    <n v="30676000"/>
    <n v="0"/>
    <n v="0"/>
    <n v="0"/>
    <n v="30676000"/>
    <n v="13865000"/>
    <n v="15928000"/>
    <n v="143000"/>
    <n v="740000"/>
    <n v="0"/>
    <n v="8700"/>
    <m/>
    <n v="269"/>
    <n v="12"/>
    <n v="13865000"/>
    <n v="35661"/>
    <m/>
    <n v="30776000"/>
    <n v="30776000"/>
    <n v="0"/>
    <n v="0"/>
    <n v="0"/>
    <n v="30776000"/>
    <n v="13870000"/>
    <n v="15988000"/>
    <n v="153000"/>
    <n v="765000"/>
    <n v="0"/>
    <n v="8700"/>
    <m/>
    <n v="269"/>
    <n v="12"/>
    <n v="13870000"/>
    <n v="35674"/>
    <m/>
    <n v="30876000"/>
    <n v="30876000"/>
    <n v="0"/>
    <n v="0"/>
    <n v="0"/>
    <n v="30876000"/>
    <n v="13875000"/>
    <n v="16058000"/>
    <n v="163000"/>
    <n v="780000"/>
    <n v="0"/>
    <n v="8700"/>
    <m/>
    <n v="269"/>
    <n v="12"/>
    <n v="13875000"/>
    <n v="35687"/>
    <m/>
    <s v="○"/>
    <m/>
    <m/>
    <m/>
    <m/>
    <m/>
    <m/>
    <m/>
    <s v="○"/>
    <m/>
    <s v="○"/>
    <m/>
    <s v="○"/>
    <m/>
    <s v="○"/>
    <m/>
    <s v="○"/>
    <s v="・ウエス製造販売_x000a_・さをり織り製造販売_x000a_・仕入小売"/>
    <x v="0"/>
    <n v="16250841"/>
    <s v="・病院、高齢者施設等の内部清掃(廊下、トイレ等)_x000a_・公衆トイレ及び公園管理（清掃、除草）"/>
    <s v="○"/>
    <x v="7"/>
    <n v="5699333"/>
    <s v="・クッキーの製造販売_x000a_・シフォンケーキ等製造販売"/>
    <s v="－"/>
    <x v="5"/>
    <n v="5320242"/>
    <s v="・ウエス製造販売（工場への出荷）"/>
    <s v="－"/>
    <x v="0"/>
    <s v=""/>
    <x v="0"/>
    <x v="0"/>
    <s v=""/>
    <x v="0"/>
    <m/>
    <m/>
    <m/>
    <x v="0"/>
    <s v="　コロナ禍において清掃事業では清掃現場に入れる事が出来ずそのあいだ先方職員による清掃実施が行われたため、コロナ5類以降も清掃現場が戻る事がなく大きな収入減となった事により、年間請負契約の可能な現場の獲得が求められる。また、食品等の製造販売においては昨今の原材料高騰により利益率が下がってきてしまったため苦渋の選択の中、値上げを実施する事で赤字を免れている。_x000a_　これら急場の対策で凌いでいるが、新たな営業及び付加価値の高い商品作りが喫緊の課題と言える。"/>
    <m/>
    <s v="○"/>
    <m/>
    <s v="○"/>
    <m/>
    <s v="○"/>
    <m/>
    <s v="○"/>
    <m/>
    <s v="○"/>
    <s v="○"/>
    <s v="年間を通じて継続して利益の出る作業獲得"/>
    <s v="　工賃向上に向けて…失った清掃現場の売上を補填するべく他の清掃作業（エアコンフィルターや草取り）を受注する事で利益の減少を防いだ。また原材料の高騰に対応するため、商品への付加価値をつけて値上げに踏み切った事も工賃向上を達成できた取組と言える。"/>
    <s v="○"/>
    <s v="○"/>
    <m/>
    <m/>
    <s v="○"/>
    <s v="○"/>
    <s v="○"/>
    <s v="○"/>
    <m/>
    <s v="○"/>
    <s v="○"/>
    <s v="これまでにない視点での販路開拓（先方の要望に応えた製品開発）"/>
    <s v="清掃作業"/>
    <s v="①商品企画力の向上"/>
    <s v="主たる清掃作業を取り戻すため、先方にとって手の届かない作業を開拓し請け負う事で、結果的に主たる清掃作業を取り戻す方向へ導く。"/>
    <s v="クッキー製造販売"/>
    <s v="①商品企画力の向上"/>
    <s v="今後の原材料の高騰も踏まえ更なる値上げに踏み切っても、見切られない付加価値のある商品開発を行っていく。"/>
    <s v="ウエス製造販売"/>
    <s v="⑥作業工程の見直し"/>
    <s v="営業に出向く機会を作るため、在庫を確保していく。そのために作業効率をあげる工夫と利用者の関われる作業工程を見直し増やしていく。"/>
    <s v="魅力的な商品づくりのための企画考案時間を設ける。その時間を確保するために、作業工程の見直しや作業効率を図り生産性をあげていく（PLAN）"/>
    <s v="前年の企画を形にするための具体案を実行に移し、課題を洗い出し年間を通じた作業工程として定着が出来るか試行錯誤していく（DO）"/>
    <s v="作業基盤が出来た上で、更なる生産性の向上のための工夫（工程の見直し、設備導入等）を行い販路拡大する。また実際のお客様からの声をひろい改善改良を実施していく（ACTION）"/>
    <s v="共有した"/>
    <s v="共有した"/>
    <s v="統括責任者"/>
    <s v="山根慎太郎"/>
    <s v="管理者"/>
    <s v="現場責任者"/>
    <s v="谷端尚人"/>
    <s v="主任"/>
    <s v="サービス管理責任者"/>
    <s v="杉本晶志"/>
    <s v="副主任"/>
    <s v="クッキー製造担当者"/>
    <s v="小川睦"/>
    <s v="副主任"/>
    <s v="清掃事業担当者"/>
    <s v="藤原宏之"/>
    <s v="目標工賃達成指導員"/>
    <s v="受注事業担当者"/>
    <s v="土居未佐子"/>
    <s v="就労支援ワーカー"/>
    <s v="ウエス事業担当者"/>
    <s v="住吉香菜"/>
    <s v="就労支援ワーカー"/>
    <s v="さをり織り担当者"/>
    <s v="川元由佳里"/>
    <s v="就労支援ワーカー"/>
    <s v="仕入小売担当者"/>
    <s v="小林裕紀子"/>
    <s v="就労支援ワーカー"/>
    <s v="リサイクル事業担当者"/>
    <s v="猪原肇"/>
    <s v="就労支援ワーカー"/>
    <x v="5"/>
    <n v="1"/>
    <n v="31"/>
    <n v="3"/>
    <m/>
    <m/>
    <n v="35"/>
    <x v="25"/>
    <x v="31"/>
    <x v="30"/>
    <x v="0"/>
    <x v="0"/>
    <n v="2"/>
    <n v="14"/>
    <n v="19"/>
    <n v="35"/>
    <n v="0"/>
    <n v="0"/>
    <n v="8"/>
    <n v="13"/>
    <n v="9"/>
    <n v="1"/>
    <n v="4"/>
    <n v="35"/>
    <n v="0"/>
    <n v="0"/>
    <n v="7"/>
    <n v="7"/>
    <n v="4"/>
    <n v="12"/>
    <n v="5"/>
    <n v="35"/>
    <n v="26"/>
    <n v="1"/>
    <n v="9"/>
    <n v="36"/>
    <n v="0.72222222222222221"/>
    <n v="24"/>
    <n v="3"/>
    <n v="9"/>
    <n v="36"/>
    <n v="0.66666666666666663"/>
    <n v="28"/>
    <n v="0"/>
    <n v="8"/>
    <n v="36"/>
    <n v="0.77777777777777779"/>
    <n v="28"/>
    <n v="0"/>
    <n v="8"/>
    <n v="36"/>
    <n v="0.77777777777777779"/>
    <n v="29"/>
    <n v="0"/>
    <n v="7"/>
    <n v="36"/>
    <n v="0.80555555555555558"/>
    <n v="29"/>
    <n v="0"/>
    <n v="7"/>
    <n v="36"/>
    <x v="34"/>
    <n v="164"/>
    <n v="4"/>
    <n v="48"/>
    <n v="216"/>
    <n v="0.7592592592592593"/>
  </r>
  <r>
    <d v="2024-04-24T00:00:00"/>
    <n v="60"/>
    <x v="1"/>
    <s v="社会福祉法人桜虹会"/>
    <s v="丸山　文枝"/>
    <n v="3412700324"/>
    <s v="さくら作業所"/>
    <n v="7380025"/>
    <x v="9"/>
    <s v="〒738-0025 廿日市市平良一丁目２－４４"/>
    <x v="4"/>
    <s v="河野　裕司"/>
    <s v="河野　裕司"/>
    <s v="0829-59-1281"/>
    <s v="kouno604@oukoukai.or.jp"/>
    <s v="月額"/>
    <n v="12000"/>
    <x v="43"/>
    <n v="3178"/>
    <n v="15608"/>
    <n v="15909"/>
    <n v="16230"/>
    <n v="7518435"/>
    <n v="6778123"/>
    <n v="0"/>
    <n v="0"/>
    <n v="740312"/>
    <n v="7518435"/>
    <x v="43"/>
    <n v="1401430"/>
    <n v="0"/>
    <n v="0"/>
    <n v="835026"/>
    <n v="600"/>
    <n v="7563"/>
    <x v="43"/>
    <n v="261"/>
    <n v="12"/>
    <n v="5281979"/>
    <x v="43"/>
    <x v="43"/>
    <n v="246"/>
    <n v="7787500"/>
    <n v="7117000"/>
    <n v="0"/>
    <n v="0"/>
    <n v="670500"/>
    <n v="7787500"/>
    <n v="5600000"/>
    <n v="1405000"/>
    <n v="0"/>
    <n v="0"/>
    <n v="782500"/>
    <n v="7789"/>
    <n v="22157"/>
    <n v="261"/>
    <n v="12"/>
    <n v="5600000"/>
    <n v="15608"/>
    <n v="253"/>
    <n v="8143450"/>
    <n v="7472850"/>
    <n v="0"/>
    <n v="0"/>
    <n v="670600"/>
    <n v="8143450"/>
    <n v="5880000"/>
    <n v="1410000"/>
    <n v="0"/>
    <n v="0"/>
    <n v="853450"/>
    <n v="8022"/>
    <n v="22822"/>
    <n v="261"/>
    <n v="12"/>
    <n v="5880000"/>
    <n v="15909"/>
    <n v="258"/>
    <n v="8534700"/>
    <n v="7864000"/>
    <n v="0"/>
    <n v="0"/>
    <n v="670700"/>
    <n v="8534700"/>
    <n v="6174000"/>
    <n v="1415000"/>
    <n v="0"/>
    <n v="0"/>
    <n v="945700"/>
    <n v="8263"/>
    <n v="23506"/>
    <n v="261"/>
    <n v="12"/>
    <n v="6174000"/>
    <n v="16230"/>
    <n v="263"/>
    <m/>
    <s v="○"/>
    <m/>
    <m/>
    <m/>
    <m/>
    <s v="○"/>
    <m/>
    <m/>
    <m/>
    <m/>
    <m/>
    <s v="○"/>
    <m/>
    <s v="○"/>
    <s v="○"/>
    <m/>
    <m/>
    <x v="4"/>
    <n v="2304144"/>
    <s v="学校教材の袋詰、段ボール組み立て等"/>
    <s v="－"/>
    <x v="13"/>
    <n v="1856390"/>
    <s v="市の健康福祉センター内で喫茶店営業"/>
    <s v="－"/>
    <x v="3"/>
    <n v="1168130"/>
    <s v="委託事業として、事業所外にある公園の清掃。_x000a_自販機管理・クリーニング倉庫での作業"/>
    <s v="○"/>
    <x v="0"/>
    <s v=""/>
    <x v="0"/>
    <x v="0"/>
    <s v=""/>
    <x v="0"/>
    <m/>
    <m/>
    <m/>
    <x v="0"/>
    <s v="・委託事業の公園清掃は、継続しており安定した売上を確保できている。_x000a_・パン販売については、仕入れ価格の高騰や購入者が減ったことなどの理由により令和6年4月末で終了する。_x000a_・喫茶営業が主であるが、仕入れ価格の高騰が続いている。また、同じ市内に似た業態（就労継続支援B型事業所の飲食店）が増えているため、来店客数や利用者の定着に課題がある。"/>
    <s v="○"/>
    <s v="○"/>
    <m/>
    <m/>
    <m/>
    <s v="○"/>
    <s v="○"/>
    <m/>
    <m/>
    <s v="○"/>
    <m/>
    <m/>
    <s v="・新規作業へ積極的に取り組み、利用者ごとにあった作業が提供できるよう心掛けている。_x000a_・現在の作業内容が困難な利用者が増加している。利用者が安心して仕事ができるよう、より細やかな対応を職員がする必要がある。_x000a_・平均工賃は高くなったが、主である喫茶営業に脆弱性（メニューの定番化・来店者数の伸び悩み・周知ができていないなど）があるため、安定した工賃を確保するためには魅力ある事業所に変わっていく必要性がある。"/>
    <m/>
    <s v="○"/>
    <s v="○"/>
    <m/>
    <s v="○"/>
    <s v="○"/>
    <m/>
    <s v="○"/>
    <m/>
    <m/>
    <m/>
    <m/>
    <s v="SNSを利用しての周知活動"/>
    <s v="③販売力の向上"/>
    <s v="現在、健康福祉センターの利用者には事業所の存在を知っていただけているが、周知に課題があると考える。SNSを利用し、事業所の活動を発信していくことで事業所の周知・障害啓発を行っていく。"/>
    <s v="視覚的支援の充実"/>
    <s v="⑥作業工程の見直し"/>
    <s v="言葉では理解が難しい利用者が増加している。わかりやすく言葉で伝えることに加え、作業工程表を改善し、視覚的にもわかりやすい作業環境を整えていく。"/>
    <s v="仕入先の確保"/>
    <s v="②販路開拓"/>
    <s v="令和6年4月末で終了するパン販売の代わりの事業を見つける。利用者の働く場をなくさないよう意識して行動する。"/>
    <s v="・新規作業に取り組む_x000a_・SNSを通しての事業所活動の周知、継続的な休日営業の実施をし、来店者数の増加を図る。_x000a_・新たな仕入先を見つけ、販売事業を再開する。利用者がいろいろな作業に関われる機会を提供する。"/>
    <s v="・新規作業に取り組む_x000a_・近隣市のソーシャルクラブ等と連携し、事業所外での活動を増やす。_x000a_・安定した開所を行い、利用者が通所しやすい環境を作る。"/>
    <s v="・新規作業に取り組む_x000a_・事業所外でのイベント活動等に参加し、販路を増やす。_x000a_・パソコンを使っての内職作業が安定してあるが、パソコン関連に苦手意識を持つ利用者が多いため、丁寧な作業支援を行う。利用者のスキルアップを目指す。"/>
    <s v="共有した"/>
    <s v="共有していない"/>
    <s v="統括責任者"/>
    <s v="河野　裕司"/>
    <s v="管理者"/>
    <s v="個別支援計画の作成"/>
    <s v="川野　良子"/>
    <s v="サービス管理責任者"/>
    <s v="日常生活の相談・指導"/>
    <s v="日比　暖華"/>
    <s v="生活支援員"/>
    <s v="作業工程管理"/>
    <s v="吉村　久美子"/>
    <s v="目標工賃達成指導員"/>
    <s v="日常生活の相談・指導"/>
    <s v="上島　直子"/>
    <s v="生活支援員"/>
    <s v="技術指導や職業訓練"/>
    <s v="内海　百合子"/>
    <s v="職業指導員"/>
    <s v="技術指導や職業訓練"/>
    <s v="松葉口　澄江"/>
    <s v="職業指導員"/>
    <s v="技術指導や職業訓練"/>
    <s v="末廣　邦子"/>
    <s v="職業指導員"/>
    <s v="技術指導や職業訓練"/>
    <s v="岡本　真友"/>
    <s v="職業指導員"/>
    <m/>
    <m/>
    <m/>
    <x v="4"/>
    <n v="1"/>
    <n v="15"/>
    <n v="40"/>
    <n v="3"/>
    <m/>
    <n v="59"/>
    <x v="26"/>
    <x v="32"/>
    <x v="31"/>
    <x v="11"/>
    <x v="0"/>
    <n v="23"/>
    <n v="32"/>
    <n v="4"/>
    <n v="59"/>
    <n v="1"/>
    <n v="5"/>
    <n v="8"/>
    <n v="1"/>
    <n v="0"/>
    <n v="0"/>
    <n v="44"/>
    <n v="59"/>
    <n v="0"/>
    <n v="3"/>
    <n v="3"/>
    <n v="14"/>
    <n v="17"/>
    <n v="16"/>
    <n v="6"/>
    <n v="59"/>
    <n v="31"/>
    <n v="3"/>
    <n v="25"/>
    <n v="59"/>
    <n v="0.52542372881355937"/>
    <n v="19"/>
    <n v="10"/>
    <n v="30"/>
    <n v="59"/>
    <n v="0.32203389830508472"/>
    <n v="43"/>
    <n v="2"/>
    <n v="14"/>
    <n v="59"/>
    <n v="0.72881355932203384"/>
    <n v="32"/>
    <n v="7"/>
    <n v="20"/>
    <n v="59"/>
    <n v="0.5423728813559322"/>
    <n v="40"/>
    <n v="1"/>
    <n v="18"/>
    <n v="59"/>
    <n v="0.67796610169491522"/>
    <n v="29"/>
    <n v="7"/>
    <n v="23"/>
    <n v="59"/>
    <x v="35"/>
    <n v="194"/>
    <n v="30"/>
    <n v="130"/>
    <n v="354"/>
    <n v="0.54802259887005644"/>
  </r>
  <r>
    <d v="2024-04-26T00:00:00"/>
    <n v="61"/>
    <x v="0"/>
    <s v="特定非営利活動法人ウイングかべ"/>
    <s v="深川　康規"/>
    <n v="3410104420"/>
    <s v="ワークショップウイング"/>
    <n v="7310231"/>
    <x v="2"/>
    <s v="〒731-0231 広島市安佐北区亀山三丁目１５－３"/>
    <x v="5"/>
    <s v="三島満里子"/>
    <s v="三島満里子"/>
    <s v="082-847-5508"/>
    <s v="kawaraya@wing-kabe.com"/>
    <s v="月額"/>
    <n v="35000"/>
    <x v="44"/>
    <n v="5151"/>
    <n v="40936"/>
    <n v="40948"/>
    <n v="43103"/>
    <n v="16276064"/>
    <n v="16276064"/>
    <n v="0"/>
    <n v="0"/>
    <n v="0"/>
    <n v="16276064"/>
    <x v="44"/>
    <n v="8793590"/>
    <n v="0"/>
    <n v="0"/>
    <n v="2038014"/>
    <n v="214"/>
    <n v="3608"/>
    <x v="44"/>
    <n v="321"/>
    <n v="12"/>
    <n v="5444460"/>
    <x v="44"/>
    <x v="44"/>
    <n v="411"/>
    <n v="16500000"/>
    <n v="16500000"/>
    <n v="0"/>
    <n v="0"/>
    <n v="0"/>
    <n v="16500000"/>
    <n v="5600000"/>
    <n v="9000000"/>
    <n v="1000000"/>
    <n v="900000"/>
    <n v="0"/>
    <n v="3630"/>
    <n v="13230"/>
    <n v="320"/>
    <n v="12"/>
    <n v="5600000"/>
    <n v="40936"/>
    <n v="423"/>
    <n v="16800000"/>
    <n v="16800000"/>
    <n v="0"/>
    <n v="0"/>
    <n v="0"/>
    <n v="16800000"/>
    <n v="6000000"/>
    <n v="9100000"/>
    <n v="1700000"/>
    <n v="0"/>
    <n v="0"/>
    <n v="3635"/>
    <n v="13240"/>
    <n v="315"/>
    <n v="12"/>
    <n v="6000000"/>
    <n v="40948"/>
    <n v="431"/>
    <n v="16900000"/>
    <n v="16900000"/>
    <n v="0"/>
    <n v="0"/>
    <n v="0"/>
    <n v="16900000"/>
    <n v="6500000"/>
    <n v="9200000"/>
    <n v="1200000"/>
    <n v="0"/>
    <n v="0"/>
    <n v="3640"/>
    <n v="13245"/>
    <n v="315"/>
    <n v="12"/>
    <n v="6500000"/>
    <n v="43103"/>
    <n v="453"/>
    <s v="○"/>
    <m/>
    <s v="○"/>
    <m/>
    <m/>
    <m/>
    <m/>
    <m/>
    <s v="○"/>
    <m/>
    <m/>
    <m/>
    <m/>
    <m/>
    <m/>
    <m/>
    <s v="○"/>
    <s v="木工製品製造販売"/>
    <x v="9"/>
    <n v="6383000"/>
    <s v="地元のお土産づくりを目指した商品を製造販売_x000a_本通り夢プラザ・広島市・西条などJA産直市などで販売・フレスタかべ店では専用の棚での販売"/>
    <s v="－"/>
    <x v="5"/>
    <n v="6232000"/>
    <s v="地元野菜・米及び食材も安全な食材を使ってこだわりのあるお弁当を製造する。予約販売を行っているため配達業務も行っている"/>
    <s v="－"/>
    <x v="11"/>
    <n v="2247000"/>
    <s v="可部の旧街道にある古民家で喫茶とコミュニティーサロンをおこない、地元の方々との交流の場として活用されている"/>
    <s v="－"/>
    <x v="1"/>
    <s v=""/>
    <x v="0"/>
    <x v="0"/>
    <s v=""/>
    <x v="0"/>
    <m/>
    <m/>
    <m/>
    <x v="0"/>
    <s v="今年度は生産活動は需要も大きく伸び売上も伸びたが、材料費の高騰が影響し利益は伸び悩んだ。繁忙期も復活し３月４月１１月１２月１月は従来の活気を取り戻した。口コミによる販売が増え大量の注文を受けることができた。菓子・弁当製造販売は確実に顧客が付き地元のお土産・地元産の食材を使用することで付加価値が付き安佐北区全体から声がかかるようになった。特に学校や町内会・社協などの団体からの注文があり、評判が広がり活用される機会が大きく広がったことは、売上につながった。課題は繫忙期の人出不足で生産量を増やすことができないことが課題になった。職員の負担を軽減するためボランティア協力は重要である。"/>
    <m/>
    <s v="○"/>
    <m/>
    <s v="○"/>
    <m/>
    <m/>
    <m/>
    <m/>
    <m/>
    <s v="○"/>
    <m/>
    <m/>
    <s v="生産力は利用者の時間を守って勤務するまじめさに献身的な労働があったことが重要であった。調子の波はあっても働くことでやりがいを持ち長期にわたる体調が崩れることがなっかた。朝のミーティングでは手順の確認を行うことで確実性が上がり、各自の仕事の確認を行い生産力を上げることができた。一日勤務者が増えたことで休みが減り、安定した就労が工賃アップにつながり、生活力もついてきたことは確かである。さらに、生産力を増やすためには販路拡大及び個々の体調管理にアドバイスを行い余暇活動にも参加できるよう働く喜びを実感できることが大事である。"/>
    <s v="○"/>
    <s v="○"/>
    <m/>
    <s v="○"/>
    <m/>
    <m/>
    <m/>
    <m/>
    <m/>
    <s v="○"/>
    <m/>
    <s v="余暇活動を取り入れる"/>
    <s v="菓子製造販売"/>
    <s v="①商品企画力の向上"/>
    <s v="地元の食材を使用してお土産を製造　（大文字かりんとう）"/>
    <s v="菓子製造　弁当製造販売"/>
    <s v="②販路開拓"/>
    <s v="地域行事に参加　各団体への働きかけ　JA産直市他地元スーパー出店"/>
    <s v="喫茶　弁当　菓子の販売"/>
    <s v="④販売価格の見直し"/>
    <s v="消費税込みの表示および利益率を上げるため価格変更"/>
    <s v="地元の伝統行事への参加　行政の主催行事に参加_x000a_定期販売先を増やす_x000a_作業環境の整備と合わせ３か所にある作業場所を集約することで事業経費の削減を行う"/>
    <s v="作業環境の整備_x000a_商品の絞り込み商品数を減らして経費材料費の無駄を検討する_x000a_喫茶事業を新たなメニューを増やし売上アップを行う"/>
    <s v="新製品の開発と販売先の拡大"/>
    <s v="共有した"/>
    <s v="共有した"/>
    <s v="統括責任者"/>
    <s v="三島満里子"/>
    <s v="管理者"/>
    <s v="個別支援計画作成"/>
    <s v="池田かおり"/>
    <s v="サービス管理責任者"/>
    <s v="技術指導・職業訓練"/>
    <s v="山田真智"/>
    <s v="生活指導員"/>
    <s v="技術指導・職業訓練"/>
    <s v="山藤千代美"/>
    <s v="目標工賃達成指導員"/>
    <s v="技術指導・職業訓練"/>
    <s v="渡部美和"/>
    <s v="職業指導員"/>
    <s v="職業指導・会計事務職"/>
    <s v="新宅慶子"/>
    <s v="職業指導員"/>
    <s v="生活指導"/>
    <s v="佐藤真由美"/>
    <s v="生活指導員"/>
    <s v="配達業務・生活指導"/>
    <s v="伊藤まゆみ"/>
    <s v="生活指導員"/>
    <m/>
    <m/>
    <m/>
    <m/>
    <m/>
    <m/>
    <x v="6"/>
    <m/>
    <n v="3"/>
    <n v="16"/>
    <n v="1"/>
    <m/>
    <n v="20"/>
    <x v="2"/>
    <x v="33"/>
    <x v="32"/>
    <x v="12"/>
    <x v="0"/>
    <n v="8"/>
    <n v="12"/>
    <n v="0"/>
    <n v="20"/>
    <n v="0"/>
    <n v="1"/>
    <n v="1"/>
    <n v="0"/>
    <n v="0"/>
    <n v="0"/>
    <n v="18"/>
    <n v="20"/>
    <n v="0"/>
    <n v="0"/>
    <n v="3"/>
    <n v="4"/>
    <n v="6"/>
    <n v="6"/>
    <n v="1"/>
    <n v="20"/>
    <n v="13"/>
    <n v="2"/>
    <n v="5"/>
    <n v="20"/>
    <n v="0.65"/>
    <n v="5"/>
    <n v="4"/>
    <n v="11"/>
    <n v="20"/>
    <n v="0.25"/>
    <n v="13"/>
    <n v="4"/>
    <n v="3"/>
    <n v="20"/>
    <n v="0.65"/>
    <n v="15"/>
    <n v="2"/>
    <n v="3"/>
    <n v="20"/>
    <n v="0.75"/>
    <n v="13"/>
    <n v="3"/>
    <n v="4"/>
    <n v="20"/>
    <n v="0.65"/>
    <n v="12"/>
    <n v="3"/>
    <n v="5"/>
    <n v="20"/>
    <x v="29"/>
    <n v="71"/>
    <n v="18"/>
    <n v="31"/>
    <n v="120"/>
    <n v="0.59166666666666667"/>
  </r>
  <r>
    <d v="2024-04-29T00:00:00"/>
    <n v="62"/>
    <x v="2"/>
    <s v="医療法人社団はっぴねす"/>
    <s v="本田　誠四郎"/>
    <n v="3411100021"/>
    <s v="夢空間こころぴあ"/>
    <n v="7290141"/>
    <x v="0"/>
    <s v="〒729-0141 尾道市高須町４７５４番地５"/>
    <x v="0"/>
    <s v="井上　彩"/>
    <s v="原口　文子"/>
    <s v="0848-29-5150"/>
    <s v="hondaono@orange.ocn.ne.jp"/>
    <s v="月額"/>
    <n v="20000"/>
    <x v="45"/>
    <n v="5267"/>
    <n v="25869"/>
    <n v="26343"/>
    <n v="27054"/>
    <n v="7951474"/>
    <n v="7935474"/>
    <n v="0"/>
    <n v="0"/>
    <n v="16000"/>
    <n v="7951474"/>
    <x v="45"/>
    <n v="1568084"/>
    <n v="0"/>
    <n v="0"/>
    <n v="16000"/>
    <n v="391"/>
    <n v="5633"/>
    <x v="45"/>
    <n v="269"/>
    <n v="12"/>
    <n v="6367390"/>
    <x v="45"/>
    <x v="45"/>
    <n v="268"/>
    <n v="8149000"/>
    <n v="8134000"/>
    <n v="0"/>
    <n v="0"/>
    <n v="15000"/>
    <n v="8149000"/>
    <n v="6550000"/>
    <n v="1584000"/>
    <n v="0"/>
    <n v="0"/>
    <n v="15000"/>
    <n v="5650"/>
    <n v="24300"/>
    <n v="269"/>
    <n v="12"/>
    <n v="6550000"/>
    <n v="25869"/>
    <n v="270"/>
    <n v="8269000"/>
    <n v="8254000"/>
    <n v="0"/>
    <n v="0"/>
    <n v="15000"/>
    <n v="8269000"/>
    <n v="6670000"/>
    <n v="1584000"/>
    <n v="0"/>
    <n v="0"/>
    <n v="15000"/>
    <n v="5660"/>
    <n v="24900"/>
    <n v="269"/>
    <n v="12"/>
    <n v="6670000"/>
    <n v="26343"/>
    <n v="268"/>
    <n v="8445000"/>
    <n v="8430000"/>
    <n v="0"/>
    <n v="0"/>
    <n v="15000"/>
    <n v="8445000"/>
    <n v="6850000"/>
    <n v="1580000"/>
    <n v="0"/>
    <n v="0"/>
    <n v="15000"/>
    <n v="5670"/>
    <n v="25500"/>
    <n v="269"/>
    <n v="12"/>
    <n v="6850000"/>
    <n v="27054"/>
    <n v="269"/>
    <m/>
    <m/>
    <m/>
    <m/>
    <s v="○"/>
    <m/>
    <m/>
    <m/>
    <s v="○"/>
    <m/>
    <m/>
    <m/>
    <m/>
    <s v="○"/>
    <m/>
    <m/>
    <s v="○"/>
    <s v="和小物製作販売"/>
    <x v="5"/>
    <n v="2914800"/>
    <s v="梨農園に行き作業を行い、出来た梨の販売。"/>
    <s v="○"/>
    <x v="0"/>
    <n v="1996120"/>
    <s v="イベントへの出店"/>
    <s v="－"/>
    <x v="4"/>
    <n v="1305826"/>
    <s v="梨の販売"/>
    <s v="－"/>
    <x v="0"/>
    <s v=""/>
    <x v="0"/>
    <x v="0"/>
    <n v="1"/>
    <x v="1"/>
    <m/>
    <s v="平成20年度"/>
    <n v="4220626"/>
    <x v="13"/>
    <s v="スタッフ、利用者の高齢化で今まで受けていた作業が難しい場面が出てきた。_x000a_利用者の体調に波があり継続通所が難しい人がいる。→主治医と連携を取り通所日数を増やしていけるよう支援していく。"/>
    <m/>
    <m/>
    <m/>
    <m/>
    <m/>
    <s v="○"/>
    <s v="○"/>
    <m/>
    <m/>
    <m/>
    <m/>
    <m/>
    <s v="令和４年度より大幅に向上した。_x000a_平均して定員の２０名は通所出来ていた。"/>
    <m/>
    <s v="○"/>
    <m/>
    <s v="○"/>
    <m/>
    <s v="○"/>
    <m/>
    <m/>
    <m/>
    <m/>
    <m/>
    <m/>
    <s v="梨園での農作業"/>
    <s v="⑥作業工程の見直し"/>
    <s v="施設外就労に行ける人を増やして利用者の作業能力をアップしていく。"/>
    <s v="梨の販売"/>
    <s v="④販売価格の見直し"/>
    <s v="肥料などの高騰に伴いなその販売価格を検討する。"/>
    <s v="片付け、清掃"/>
    <s v="⑥作業工程の見直し"/>
    <s v="利用者が高齢化している為無理の無い作業を考えていく。（日数を増やすなど）"/>
    <s v="在籍している利用者の利用日数を増やしいていく。_x000a_工賃の見直しを検討していく。"/>
    <s v="施設外就労への働きかけをし施設外での就労人数を増やしていく。_x000a_工賃の見直しを検討していく。"/>
    <s v="施設外就労での技術向上を目指していく。_x000a_工賃の見直しを検討していく。"/>
    <s v="共有した"/>
    <s v="共有した"/>
    <s v="統括責任者"/>
    <s v="井上　彩"/>
    <s v="管理者"/>
    <s v="個別支援計画の作成"/>
    <s v="原口文子"/>
    <s v="サービス管理責任者"/>
    <s v="技術指導や職業訓練"/>
    <s v="半田法子"/>
    <s v="職業指導員"/>
    <s v="日常生活の相談・指導"/>
    <s v="樋口準子"/>
    <s v="生活支援員"/>
    <s v="日常生活の相談・指導"/>
    <s v="土岡誠子"/>
    <s v="生活支援員"/>
    <s v="日常生活の相談・指導"/>
    <s v="中浜ゆかり"/>
    <s v="生活支援員"/>
    <s v="価格交渉・営業・作業工程管理"/>
    <s v="井上絹枝"/>
    <s v="目標工賃達成指導員"/>
    <s v="価格交渉・営業・作業工程管理"/>
    <s v="大礒健一"/>
    <s v="目標工賃達成指導員"/>
    <s v="技術指導や職業訓練"/>
    <s v="小内伸仁"/>
    <s v="職業指導員"/>
    <s v="価格交渉・営業・作業工程管理"/>
    <s v="上岡万里菜"/>
    <s v="目標工賃達成指導員"/>
    <x v="5"/>
    <m/>
    <n v="3"/>
    <n v="31"/>
    <m/>
    <m/>
    <n v="34"/>
    <x v="2"/>
    <x v="34"/>
    <x v="33"/>
    <x v="0"/>
    <x v="0"/>
    <n v="16"/>
    <n v="18"/>
    <n v="0"/>
    <n v="34"/>
    <n v="0"/>
    <n v="8"/>
    <n v="4"/>
    <n v="0"/>
    <n v="0"/>
    <n v="0"/>
    <n v="22"/>
    <n v="34"/>
    <n v="0"/>
    <n v="1"/>
    <n v="2"/>
    <n v="10"/>
    <n v="8"/>
    <n v="10"/>
    <n v="3"/>
    <n v="34"/>
    <n v="14"/>
    <n v="1"/>
    <n v="4"/>
    <n v="19"/>
    <n v="0.73684210526315785"/>
    <n v="12"/>
    <n v="1"/>
    <n v="6"/>
    <n v="19"/>
    <n v="0.63157894736842102"/>
    <n v="14"/>
    <n v="1"/>
    <n v="4"/>
    <n v="19"/>
    <n v="0.73684210526315785"/>
    <n v="14"/>
    <n v="0"/>
    <n v="5"/>
    <n v="19"/>
    <n v="0.73684210526315785"/>
    <n v="11"/>
    <n v="2"/>
    <n v="6"/>
    <n v="19"/>
    <n v="0.57894736842105265"/>
    <n v="16"/>
    <n v="1"/>
    <n v="2"/>
    <n v="19"/>
    <x v="36"/>
    <n v="81"/>
    <n v="6"/>
    <n v="27"/>
    <n v="114"/>
    <n v="0.71052631578947367"/>
  </r>
  <r>
    <d v="2024-04-11T00:00:00"/>
    <n v="63"/>
    <x v="1"/>
    <s v="社会福祉法人翠庄会"/>
    <s v="井田　由也"/>
    <n v="3412100087"/>
    <s v="かわせみの家"/>
    <n v="7295811"/>
    <x v="12"/>
    <s v="〒729-5811 庄原市高町１２４６番地"/>
    <x v="2"/>
    <s v="田中　志歩"/>
    <s v="吉岡　慎二"/>
    <s v="0824-72-4584"/>
    <s v="office@kawasemi.suisho-kai.or.jp"/>
    <s v="月額"/>
    <n v="19000"/>
    <x v="46"/>
    <n v="4058"/>
    <n v="24093"/>
    <n v="25510"/>
    <n v="26077"/>
    <n v="9475173"/>
    <n v="9475173"/>
    <n v="0"/>
    <n v="0"/>
    <n v="0"/>
    <n v="9475173"/>
    <x v="46"/>
    <n v="5407776"/>
    <n v="0"/>
    <n v="0"/>
    <n v="0"/>
    <n v="215"/>
    <n v="3949"/>
    <x v="46"/>
    <n v="270"/>
    <n v="12"/>
    <n v="4067397"/>
    <x v="46"/>
    <x v="46"/>
    <n v="298"/>
    <n v="10000000"/>
    <n v="10000000"/>
    <n v="0"/>
    <n v="0"/>
    <n v="0"/>
    <n v="10000000"/>
    <n v="4250000"/>
    <n v="5750000"/>
    <n v="0"/>
    <n v="0"/>
    <n v="0"/>
    <n v="3950"/>
    <n v="13700"/>
    <n v="269"/>
    <n v="12"/>
    <n v="4250000"/>
    <n v="24093"/>
    <n v="310"/>
    <n v="10500000"/>
    <n v="10500000"/>
    <n v="0"/>
    <n v="0"/>
    <n v="0"/>
    <n v="10500000"/>
    <n v="4500000"/>
    <n v="6000000"/>
    <n v="0"/>
    <n v="0"/>
    <n v="0"/>
    <n v="3950"/>
    <n v="13700"/>
    <n v="269"/>
    <n v="12"/>
    <n v="4500000"/>
    <n v="25510"/>
    <n v="328"/>
    <n v="11000000"/>
    <n v="11000000"/>
    <n v="0"/>
    <n v="0"/>
    <n v="0"/>
    <n v="11000000"/>
    <n v="4600000"/>
    <n v="6400000"/>
    <n v="0"/>
    <n v="0"/>
    <n v="0"/>
    <n v="3950"/>
    <n v="13700"/>
    <n v="269"/>
    <n v="12"/>
    <n v="4600000"/>
    <n v="26077"/>
    <n v="336"/>
    <s v="○"/>
    <s v="○"/>
    <m/>
    <s v="○"/>
    <s v="○"/>
    <m/>
    <m/>
    <m/>
    <s v="○"/>
    <m/>
    <m/>
    <m/>
    <s v="○"/>
    <s v="○"/>
    <s v="○"/>
    <m/>
    <m/>
    <m/>
    <x v="2"/>
    <n v="3934723"/>
    <s v="役所・地域イベント等での販売。道の駅・高校売店への卸売り"/>
    <s v="－"/>
    <x v="7"/>
    <n v="2535079"/>
    <s v="地域イベントでの販売。ギフト販売。道の駅等への卸販売。"/>
    <s v="－"/>
    <x v="3"/>
    <n v="646950"/>
    <s v="特養施設の清掃業務"/>
    <s v="○"/>
    <x v="0"/>
    <s v=""/>
    <x v="0"/>
    <x v="0"/>
    <n v="1"/>
    <x v="1"/>
    <m/>
    <s v="令和2年度"/>
    <n v="143458"/>
    <x v="14"/>
    <s v="畑等の外仕事について、利用者の高齢化・重度化が深刻であり、継続作業時間の確保が困難。対策として、個別スキルの再アセスメントと一人役で出来ることにこだわらず得意を活かした作業割り当ての推進をしている。作業難易度を下げるのではなく、特定の人にしか出来ない作業を細分化し誰もが出来る作業に組み替えた。また、食品部門に於いては物価高騰で油脂等の価格上昇に伴い商品価格の見直しをした。販路拡大と原価管理に注力点を絞り、商品の種類についても見直しを加え従来の品質を維持出来るように取り組んでいる。"/>
    <m/>
    <m/>
    <m/>
    <m/>
    <m/>
    <s v="○"/>
    <m/>
    <m/>
    <m/>
    <m/>
    <m/>
    <m/>
    <s v="高単価商材の開発・販路の新規開拓・価格の見直し・継続的な農福連携・原価管理・作業に携わる職員コストの低減と、利用者の自己組織化促進、社内コンビニ等の取り組みを行った。また、外部支援での定着もあり、令和５年度の目標工賃１９０００円を大幅に上回った。"/>
    <m/>
    <s v="○"/>
    <s v="○"/>
    <m/>
    <m/>
    <s v="○"/>
    <m/>
    <m/>
    <s v="○"/>
    <m/>
    <s v="○"/>
    <s v="ご近所で畑をされている方との連携"/>
    <s v="市外での販売ルート確立"/>
    <s v="②販路開拓"/>
    <s v="良い商品であっても、地域によって需要と供給は異なるため、他の地域の傾向調査を兼ねて戦略的な販売ルート確立を行う。"/>
    <s v="高齢化した利用者の多い部署における作業工程の見直し"/>
    <s v="⑥作業工程の見直し"/>
    <s v="作業の要素を細分化し、一人役としての仕事が難しい利用者を中心に再編成する。また、特定の利用者だけができる仕事にならないように役割交換・体験を行う。"/>
    <s v="ご近所で畑をされている方との連携"/>
    <s v="⑪その他"/>
    <s v="農業従事者の高齢化に伴い、地域から野菜・米作りを諦める人が多く存在する。大きく育ち過ぎた・傷が入った等、いわゆるB品野菜を小ロットから買取させて頂き、自社で乾燥野菜の原材料にする。"/>
    <s v="市外での販路獲得・作業の動素作業の抽出と現状の利用者の機能に合わせた作業分配・地域農家との連携強化"/>
    <s v="商品開発・人時売上の再計算・地域農家との連携強化"/>
    <s v="令和７年度の進捗状況による。予定通りであれば、県外の販路獲得・商品開発"/>
    <s v="共有した"/>
    <s v="共有した"/>
    <s v="統括責任者"/>
    <s v="田中　志歩"/>
    <s v="管理者"/>
    <s v="収支総計"/>
    <s v="武田　敏昭"/>
    <s v="事務長"/>
    <s v="外部支援調整"/>
    <s v="武田　歩"/>
    <s v="サビ管"/>
    <s v="個別支援計画"/>
    <s v="森田　亜紀子"/>
    <s v="サビ管"/>
    <s v="営業・交渉・工程管理"/>
    <s v="吉岡　慎二"/>
    <s v="目標工賃"/>
    <s v="現場調整・指導"/>
    <s v="長谷川　弥生"/>
    <s v="職業指導員"/>
    <s v="現場調整・指導"/>
    <s v="妹尾　美佐"/>
    <s v="生活支援員"/>
    <s v="現場調整・指導"/>
    <s v="菅　美冴"/>
    <s v="職業指導員"/>
    <s v="現場調整・指導"/>
    <s v="曽利　理沙"/>
    <s v="職業指導員"/>
    <m/>
    <m/>
    <m/>
    <x v="4"/>
    <n v="2"/>
    <n v="13"/>
    <n v="3"/>
    <m/>
    <m/>
    <n v="18"/>
    <x v="27"/>
    <x v="35"/>
    <x v="34"/>
    <x v="0"/>
    <x v="0"/>
    <n v="2"/>
    <n v="12"/>
    <n v="4"/>
    <n v="18"/>
    <n v="0"/>
    <n v="3"/>
    <n v="6"/>
    <n v="6"/>
    <n v="1"/>
    <n v="0"/>
    <n v="2"/>
    <n v="18"/>
    <n v="0"/>
    <n v="2"/>
    <n v="6"/>
    <n v="3"/>
    <n v="2"/>
    <n v="3"/>
    <n v="2"/>
    <n v="18"/>
    <n v="10"/>
    <n v="3"/>
    <n v="5"/>
    <n v="18"/>
    <n v="0.55555555555555558"/>
    <n v="12"/>
    <n v="2"/>
    <n v="4"/>
    <n v="18"/>
    <n v="0.66666666666666663"/>
    <n v="14"/>
    <n v="0"/>
    <n v="4"/>
    <n v="18"/>
    <n v="0.77777777777777779"/>
    <n v="8"/>
    <n v="3"/>
    <n v="7"/>
    <n v="18"/>
    <n v="0.44444444444444442"/>
    <n v="8"/>
    <n v="6"/>
    <n v="4"/>
    <n v="18"/>
    <n v="0.44444444444444442"/>
    <n v="15"/>
    <n v="1"/>
    <n v="2"/>
    <n v="18"/>
    <x v="37"/>
    <n v="67"/>
    <n v="15"/>
    <n v="26"/>
    <n v="108"/>
    <n v="0.62037037037037035"/>
  </r>
  <r>
    <d v="2024-04-22T00:00:00"/>
    <n v="64"/>
    <x v="1"/>
    <s v="社会福祉法人東城有栖会"/>
    <s v="高原　淳尚"/>
    <n v="3412100178"/>
    <s v="東寿園福祉作業所"/>
    <n v="7295125"/>
    <x v="12"/>
    <s v="〒729-5125 庄原市東城町川西９４７番地２"/>
    <x v="0"/>
    <s v="川角　和弘"/>
    <s v="川角　和弘"/>
    <s v="08477-2-2215"/>
    <s v="tojuen@mint.ocn.ne.jp"/>
    <s v="月額"/>
    <n v="15000"/>
    <x v="47"/>
    <n v="6601"/>
    <n v="23734"/>
    <n v="24479"/>
    <n v="25051"/>
    <n v="8571249"/>
    <n v="8571249"/>
    <n v="0"/>
    <n v="0"/>
    <n v="0"/>
    <n v="8571249"/>
    <x v="47"/>
    <n v="4579430"/>
    <n v="0"/>
    <n v="0"/>
    <n v="0"/>
    <n v="235"/>
    <n v="4134"/>
    <x v="47"/>
    <n v="270"/>
    <n v="12"/>
    <n v="3991819"/>
    <x v="47"/>
    <x v="47"/>
    <n v="193"/>
    <n v="9000000"/>
    <n v="9000000"/>
    <n v="0"/>
    <n v="0"/>
    <n v="0"/>
    <n v="9000000"/>
    <n v="4500000"/>
    <n v="4500000"/>
    <n v="0"/>
    <n v="0"/>
    <n v="0"/>
    <n v="4250"/>
    <n v="21000"/>
    <n v="270"/>
    <n v="12"/>
    <n v="4500000"/>
    <n v="23734"/>
    <n v="214"/>
    <n v="9400000"/>
    <n v="9400000"/>
    <n v="0"/>
    <n v="0"/>
    <n v="0"/>
    <n v="9400000"/>
    <n v="4700000"/>
    <n v="4700000"/>
    <n v="0"/>
    <n v="0"/>
    <n v="0"/>
    <n v="4300"/>
    <n v="21500"/>
    <n v="270"/>
    <n v="12"/>
    <n v="4700000"/>
    <n v="24479"/>
    <n v="219"/>
    <n v="9800000"/>
    <n v="9800000"/>
    <n v="0"/>
    <n v="0"/>
    <n v="0"/>
    <n v="9800000"/>
    <n v="4900000"/>
    <n v="4900000"/>
    <n v="0"/>
    <n v="0"/>
    <n v="0"/>
    <n v="4400"/>
    <n v="22000"/>
    <n v="270"/>
    <n v="12"/>
    <n v="4900000"/>
    <n v="25051"/>
    <n v="223"/>
    <m/>
    <m/>
    <m/>
    <m/>
    <s v="○"/>
    <s v="○"/>
    <m/>
    <m/>
    <s v="○"/>
    <m/>
    <s v="○"/>
    <m/>
    <s v="○"/>
    <m/>
    <m/>
    <m/>
    <m/>
    <m/>
    <x v="14"/>
    <n v="3423525"/>
    <s v="土鈴を製造し色塗りを行い、販売している"/>
    <s v="－"/>
    <x v="11"/>
    <n v="1679795"/>
    <s v="椎茸の栽培、収穫、販売を行っている。"/>
    <s v="－"/>
    <x v="7"/>
    <n v="1100000"/>
    <s v="養護施設等の清掃作業（週7回）"/>
    <s v="－"/>
    <x v="0"/>
    <s v=""/>
    <x v="0"/>
    <x v="0"/>
    <s v=""/>
    <x v="0"/>
    <m/>
    <m/>
    <m/>
    <x v="0"/>
    <s v="・施設の清掃業務が新しく始まり安定した収入となっている。_x000a_・土鈴の作成が出来ていた方がだんだん作れなくなってきている。新規利用者の受け入れを通じて作業を継続していきたい。_x000a_・椎茸菌床を仕入れていた会社が倒産したため、新たな会社から仕入れることになった。以前のように収量が確保できていないため売上が落ちている。"/>
    <s v="○"/>
    <s v="○"/>
    <m/>
    <s v="○"/>
    <m/>
    <s v="○"/>
    <s v="○"/>
    <s v="○"/>
    <m/>
    <m/>
    <m/>
    <m/>
    <s v="・目標工賃は上回ったが、継続的に受注が入らないときもあるので取引先とこまめにコミュニケーションを取っていきたい。_x000a_・作業に参加できない方や作業が難しくなってきた方がいるので、作業の見直しも必要_x000a_・椎茸の売り上げは減ったが、新たに清掃作業が増え、作業としても比較的に覚えやすい。"/>
    <m/>
    <s v="○"/>
    <s v="○"/>
    <s v="○"/>
    <m/>
    <s v="○"/>
    <m/>
    <s v="○"/>
    <m/>
    <m/>
    <m/>
    <m/>
    <s v="しいたけ栽培"/>
    <s v="⑥作業工程の見直し"/>
    <s v="職員の異動などでノウハウを持った職員がいなくなると栽培、販売などに影響がでる。_x000a_施設の老朽化に伴い、今後継続するのか作業の変更かの検討必要。"/>
    <s v="土鈴"/>
    <s v="⑥作業工程の見直し"/>
    <s v="利用者の方が変わられたり、高齢に伴い、出来ていた作業や個数の確保が難しくなってきている。作業としてできる形への土鈴の形の変化や職員の配置場所の再確認を行う。"/>
    <s v="受託作業"/>
    <s v="⑩市町・企業、他事業所との連携"/>
    <s v="現在、受託作業を市内市外から頂いているが、幅広く広報を続けていきたい。市町村とも連携を取っていきたい。"/>
    <s v="・椎茸の栽培に関して、椎茸のハウスの老朽化に伴い、今後についての継続していくのか違うものに変更するのか計画が必要。_x000a_・土鈴の個数の確保と共に、受託作業など新たな作業の拡大に向けて企業や市町などへの情報発信を行う。_x000a_・墓掃除や農作業の手伝いなど施設外での作業の確保。広報誌や集会などで情報発信を行う。"/>
    <s v="・土鈴の販売先の拡大と制作個数の安定。同法人のブランディング部門と協力し情報発信を行っていく。作業の見直しを行い、職員の配置の再確認。作業の見直しを行い、利用者の出来る部分のアセスメントを行う。_x000a_・清掃作業の業務の拡大を行う。エアコンフィルター清掃などの追加。"/>
    <s v="・既存の作業以外に、地域の農家との作業提携。自作業所での農作物の栽培、販売。_x000a_・墓掃除など外部作業へも広報活動を行う。"/>
    <s v="共有した"/>
    <s v="共有した"/>
    <s v="統括責任者"/>
    <s v="川角　和弘"/>
    <s v="管理者"/>
    <s v="個別支援計画の作成"/>
    <s v="池田　ひとみ"/>
    <s v="サービス管理責任者"/>
    <s v="価格交渉・営業・作業工程管理"/>
    <s v="奥田　綾子"/>
    <s v="目標工賃達成指導員"/>
    <s v="技術指導や職業訓練"/>
    <s v="林　恵子"/>
    <s v="職業指導員"/>
    <s v="技術指導や職業訓練"/>
    <s v="林　正男"/>
    <s v="職業指導員"/>
    <s v="日常生活の相談・指導"/>
    <s v="住田　有希子"/>
    <s v="生活指導員"/>
    <s v="日常生活の相談・指導"/>
    <s v="山﨑　由美"/>
    <s v="生活指導員"/>
    <s v="日常生活の相談・指導"/>
    <s v="瀬尾　洋子"/>
    <s v="生活指導員"/>
    <s v="日常生活の相談・指導"/>
    <s v="平岡　あゆみ"/>
    <s v="生活指導員"/>
    <s v="日常生活の相談・指導"/>
    <s v="黒田　俊浩"/>
    <s v="生活指導員"/>
    <x v="5"/>
    <m/>
    <n v="16"/>
    <n v="10"/>
    <m/>
    <m/>
    <n v="26"/>
    <x v="2"/>
    <x v="36"/>
    <x v="35"/>
    <x v="0"/>
    <x v="0"/>
    <n v="2"/>
    <n v="20"/>
    <n v="4"/>
    <n v="26"/>
    <n v="0"/>
    <n v="7"/>
    <n v="5"/>
    <n v="0"/>
    <n v="0"/>
    <n v="1"/>
    <n v="13"/>
    <n v="26"/>
    <n v="0"/>
    <n v="6"/>
    <n v="1"/>
    <n v="9"/>
    <n v="3"/>
    <n v="4"/>
    <n v="3"/>
    <n v="26"/>
    <n v="16"/>
    <n v="0"/>
    <n v="3"/>
    <n v="19"/>
    <n v="0.84210526315789469"/>
    <n v="12"/>
    <n v="0"/>
    <n v="7"/>
    <n v="19"/>
    <n v="0.63157894736842102"/>
    <n v="14"/>
    <n v="0"/>
    <n v="5"/>
    <n v="19"/>
    <n v="0.73684210526315785"/>
    <n v="16"/>
    <n v="0"/>
    <n v="3"/>
    <n v="19"/>
    <n v="0.84210526315789469"/>
    <n v="14"/>
    <n v="0"/>
    <n v="5"/>
    <n v="19"/>
    <n v="0.73684210526315785"/>
    <n v="14"/>
    <n v="0"/>
    <n v="5"/>
    <n v="19"/>
    <x v="38"/>
    <n v="86"/>
    <n v="0"/>
    <n v="28"/>
    <n v="114"/>
    <n v="0.75438596491228072"/>
  </r>
  <r>
    <d v="2024-04-11T00:00:00"/>
    <n v="65"/>
    <x v="1"/>
    <s v="社会福祉法人育芽会"/>
    <s v="青谷　龍男"/>
    <n v="3411901022"/>
    <s v="三次共同作業所"/>
    <n v="7280017"/>
    <x v="17"/>
    <s v="〒728-0017 三次市南畑敷町３４２－３"/>
    <x v="0"/>
    <s v="青谷　龍男"/>
    <s v="青谷　龍男"/>
    <s v="0824-63-2963"/>
    <s v="ikugakai@muse.ocn.ne.jp"/>
    <s v="月額"/>
    <n v="35000"/>
    <x v="48"/>
    <n v="1869"/>
    <n v="37602"/>
    <n v="38110"/>
    <n v="38618"/>
    <n v="12000000"/>
    <n v="12000000"/>
    <n v="0"/>
    <n v="0"/>
    <n v="0"/>
    <n v="12000000"/>
    <x v="48"/>
    <n v="4700000"/>
    <n v="0"/>
    <n v="0"/>
    <n v="0"/>
    <n v="194"/>
    <n v="3960"/>
    <x v="48"/>
    <n v="240"/>
    <n v="12"/>
    <n v="7300000"/>
    <x v="48"/>
    <x v="48"/>
    <n v="369"/>
    <n v="12200000"/>
    <n v="12200000"/>
    <n v="0"/>
    <n v="0"/>
    <n v="0"/>
    <n v="12200000"/>
    <n v="7400000"/>
    <n v="4800000"/>
    <n v="0"/>
    <n v="0"/>
    <n v="0"/>
    <n v="4100"/>
    <n v="20000"/>
    <n v="250"/>
    <n v="12"/>
    <n v="7400000"/>
    <n v="37602"/>
    <n v="370"/>
    <n v="12300000"/>
    <n v="12300000"/>
    <n v="0"/>
    <n v="0"/>
    <n v="0"/>
    <n v="12300000"/>
    <n v="7500000"/>
    <n v="4800000"/>
    <n v="0"/>
    <n v="0"/>
    <n v="0"/>
    <n v="4100"/>
    <n v="20000"/>
    <n v="250"/>
    <n v="12"/>
    <n v="7500000"/>
    <n v="38110"/>
    <n v="375"/>
    <n v="12500000"/>
    <n v="12500000"/>
    <n v="0"/>
    <n v="0"/>
    <n v="0"/>
    <n v="12500000"/>
    <n v="7600000"/>
    <n v="4900000"/>
    <n v="0"/>
    <n v="0"/>
    <n v="0"/>
    <n v="4100"/>
    <n v="20000"/>
    <n v="250"/>
    <n v="12"/>
    <n v="7600000"/>
    <n v="38618"/>
    <n v="380"/>
    <m/>
    <m/>
    <m/>
    <m/>
    <s v="○"/>
    <m/>
    <m/>
    <m/>
    <m/>
    <m/>
    <s v="○"/>
    <m/>
    <s v="○"/>
    <m/>
    <m/>
    <m/>
    <s v="○"/>
    <s v="施設外就労契約ではありませんが、施設外での草取り請負作業としています。"/>
    <x v="4"/>
    <n v="10700000"/>
    <s v="自動車部品・電子部品・ダンボール組立・_x000a_家具製品・薪加工・木工加工他"/>
    <s v="－"/>
    <x v="1"/>
    <n v="1000000"/>
    <s v="空き缶・ダンボール・新聞・雑誌・衣類の回収"/>
    <s v="－"/>
    <x v="4"/>
    <n v="300000"/>
    <s v="ニンニク・激辛唐辛子・葱の生産及び販売"/>
    <s v="－"/>
    <x v="1"/>
    <s v=""/>
    <x v="0"/>
    <x v="0"/>
    <n v="1"/>
    <x v="1"/>
    <n v="1"/>
    <s v="令和5年度"/>
    <n v="300000"/>
    <x v="15"/>
    <s v="・委託事業：原油価格・物価高騰のため、各製品に対しての価格交渉が難しい。_x000a_・環境事業：回収率は増えたものの、車輌費（ガソリン代）も増えた。_x000a_・農作事業：農地拡大を行ったが、温暖化のため作物が枯れ収穫量が減った。_x000a__x000a_　ウクライナ，イラクなど海外情勢が悪い中、国内生産動向が掴めないことによる_x000a_　委託事業の生産活動が難しくなると予想される。"/>
    <s v="○"/>
    <m/>
    <m/>
    <s v="○"/>
    <m/>
    <s v="○"/>
    <s v="○"/>
    <s v="○"/>
    <m/>
    <m/>
    <m/>
    <m/>
    <s v="・委託事業：作業内容は増えて作業所内ではオーバーフロー状態であったが、所外注を使うことで_x000a_　　　　　　収益が増えた。_x000a_・環境事業：空き缶，新聞，雑誌，ダンボールいがいに、古着回収を追加したことで_x000a_　　　　　　回収費が上がった。_x000a_・農作事業：大雪によりビニールハウス倒壊となっため思った収益が望めなかった。_x000a_　　　　　　ただ、農地化育台が出来たので、次年度以降の収益向上に努める。"/>
    <s v="○"/>
    <s v="○"/>
    <s v="○"/>
    <m/>
    <s v="○"/>
    <s v="○"/>
    <m/>
    <m/>
    <m/>
    <s v="○"/>
    <m/>
    <m/>
    <s v="委託事業"/>
    <s v="⑥作業工程の見直し"/>
    <s v="・PDCAを用いて、各種作業工程を見直し生産性効率ＵＰを図る。"/>
    <s v="環境事業"/>
    <s v="②販路開拓"/>
    <s v="・新たな回収先を行い、回収率を上げる。"/>
    <s v="農作事業"/>
    <s v="⑩市町・企業、他事業所との連携"/>
    <s v="・農福連携にて、土壌改良などで収穫率向上を行う。"/>
    <s v="・工賃を上げるためには、利用者の能力・技術を磨かなければならないと思い、_x000a_　職員の物づくりに対してのスキルアップをＰＤＣＡを用いて教育を行う。"/>
    <s v="・各作業にて標準作業時間（ＴＳ）を基準にして、作業能率を上げることによって納品生産数が_x000a_　増え収益ＵＰとなり工賃向上にも繋がる。"/>
    <s v="・令和８年度においては国内外社会情勢が判らないため、各企業の動向を見極め販路拡大を_x000a_　検討する。"/>
    <s v="共有した"/>
    <s v="共有した"/>
    <s v="統括責任者"/>
    <s v="青谷　龍男"/>
    <s v="管理者"/>
    <s v="作業指示"/>
    <s v="青山　みゆき"/>
    <s v="ｻｰﾋﾞｽ管理責任者"/>
    <s v="作業段取り"/>
    <s v="平田　和幸"/>
    <s v="生活支援員"/>
    <s v="作業指導"/>
    <s v="青谷　直輝"/>
    <s v="職業指導員"/>
    <s v="品質・生産管理"/>
    <s v="青谷　譲治"/>
    <s v="工賃目標達成指導員"/>
    <s v="品質管理"/>
    <s v="廣瀬　敬子"/>
    <s v="生活支援員"/>
    <m/>
    <m/>
    <m/>
    <m/>
    <m/>
    <m/>
    <m/>
    <m/>
    <m/>
    <m/>
    <m/>
    <m/>
    <x v="7"/>
    <m/>
    <n v="14"/>
    <n v="3"/>
    <m/>
    <m/>
    <n v="17"/>
    <x v="2"/>
    <x v="37"/>
    <x v="36"/>
    <x v="0"/>
    <x v="0"/>
    <n v="0"/>
    <n v="17"/>
    <n v="0"/>
    <n v="17"/>
    <n v="0"/>
    <n v="2"/>
    <n v="2"/>
    <n v="4"/>
    <n v="1"/>
    <n v="0"/>
    <n v="8"/>
    <n v="17"/>
    <n v="0"/>
    <n v="1"/>
    <n v="10"/>
    <n v="3"/>
    <n v="3"/>
    <n v="0"/>
    <n v="0"/>
    <n v="17"/>
    <n v="8"/>
    <n v="4"/>
    <n v="5"/>
    <n v="17"/>
    <n v="0.47058823529411764"/>
    <n v="10"/>
    <n v="3"/>
    <n v="4"/>
    <n v="17"/>
    <n v="0.58823529411764708"/>
    <n v="11"/>
    <n v="1"/>
    <n v="5"/>
    <n v="17"/>
    <n v="0.6470588235294118"/>
    <n v="8"/>
    <n v="2"/>
    <n v="7"/>
    <n v="17"/>
    <n v="0.47058823529411764"/>
    <n v="7"/>
    <n v="1"/>
    <n v="9"/>
    <n v="17"/>
    <n v="0.41176470588235292"/>
    <n v="12"/>
    <n v="1"/>
    <n v="4"/>
    <n v="17"/>
    <x v="39"/>
    <n v="56"/>
    <n v="12"/>
    <n v="34"/>
    <n v="102"/>
    <n v="0.5490196078431373"/>
  </r>
  <r>
    <d v="2024-04-16T00:00:00"/>
    <n v="66"/>
    <x v="1"/>
    <s v="社会福祉法人清流"/>
    <s v="米田　香代子"/>
    <n v="3410102291"/>
    <s v="可部つちくれの家"/>
    <n v="7310213"/>
    <x v="2"/>
    <s v="〒731-0213 広島市安佐北区三入南二丁目３３番２１号"/>
    <x v="13"/>
    <s v="金子　聡子"/>
    <s v="平岩　敏裕"/>
    <s v="082-818-6759"/>
    <s v="tuchikure@poplar.ocn.ne.jp"/>
    <s v="月額"/>
    <n v="16600"/>
    <x v="49"/>
    <n v="1430"/>
    <n v="18460"/>
    <n v="18987"/>
    <n v="19515"/>
    <n v="14461665"/>
    <n v="13666137"/>
    <n v="0"/>
    <n v="0"/>
    <n v="795528"/>
    <n v="14461665"/>
    <x v="49"/>
    <n v="9242856"/>
    <n v="0"/>
    <n v="0"/>
    <n v="285669"/>
    <n v="288"/>
    <n v="5444"/>
    <x v="49"/>
    <n v="239"/>
    <n v="12"/>
    <n v="4933140"/>
    <x v="49"/>
    <x v="49"/>
    <n v="182"/>
    <n v="14916000"/>
    <n v="14166000"/>
    <n v="0"/>
    <n v="0"/>
    <n v="750000"/>
    <n v="14916000"/>
    <n v="5250000"/>
    <n v="9350000"/>
    <n v="0"/>
    <n v="0"/>
    <n v="316000"/>
    <n v="5650"/>
    <n v="28200"/>
    <n v="239"/>
    <n v="12"/>
    <n v="5250000"/>
    <n v="18460"/>
    <n v="186"/>
    <n v="15366000"/>
    <n v="14666000"/>
    <n v="0"/>
    <n v="0"/>
    <n v="700000"/>
    <n v="15366000"/>
    <n v="5400000"/>
    <n v="9650000"/>
    <n v="0"/>
    <n v="0"/>
    <n v="316000"/>
    <n v="5650"/>
    <n v="28200"/>
    <n v="239"/>
    <n v="12"/>
    <n v="5400000"/>
    <n v="18987"/>
    <n v="191"/>
    <n v="15866000"/>
    <n v="15166000"/>
    <n v="0"/>
    <n v="0"/>
    <n v="700000"/>
    <n v="15866000"/>
    <n v="5550000"/>
    <n v="10000000"/>
    <n v="0"/>
    <n v="0"/>
    <n v="316000"/>
    <n v="5650"/>
    <n v="28200"/>
    <n v="239"/>
    <n v="12"/>
    <n v="5550000"/>
    <n v="19515"/>
    <n v="197"/>
    <s v="○"/>
    <s v="○"/>
    <m/>
    <m/>
    <s v="○"/>
    <s v="○"/>
    <m/>
    <m/>
    <m/>
    <m/>
    <s v="○"/>
    <s v="○"/>
    <s v="○"/>
    <m/>
    <m/>
    <m/>
    <m/>
    <m/>
    <x v="2"/>
    <n v="9443187"/>
    <s v="パン・焼菓子の製造及び販売（パンの受注販売、地域の企業・事業所、地域の祭り・イベントなどに出向いての出張販売など）"/>
    <s v="－"/>
    <x v="3"/>
    <n v="1710594"/>
    <s v="自動車部品の成形、建築部品作業、ブレーカー作業、ペンキ缶取手取り付け、オムツ仕分け作業、のりシート作業、折り鶴解体など"/>
    <s v="－"/>
    <x v="4"/>
    <n v="1560745"/>
    <s v="野菜の製造・販売、柑橘類の販売"/>
    <s v="－"/>
    <x v="1"/>
    <s v=""/>
    <x v="0"/>
    <x v="0"/>
    <s v=""/>
    <x v="0"/>
    <m/>
    <m/>
    <m/>
    <x v="0"/>
    <s v="　パン・焼菓子の製造・販売では、パン・焼菓子の原材料費・光熱水費の急激な値上がりにより、製造原価は上昇しているが、施設の周辺地域（可部・高陽など）では、販売価格に転嫁できにくい状況にある。また、請負事業においては、受注数量が減少し、また、受注単価の値上げもできない状況にある。パン製造用オーブン・パン発酵機などの機器は、導入後20年が経過し、機器の更新が必要となっている。　"/>
    <m/>
    <m/>
    <m/>
    <s v="○"/>
    <m/>
    <m/>
    <m/>
    <s v="○"/>
    <m/>
    <m/>
    <m/>
    <m/>
    <s v="　令和５年度には、コロナ禍で中止されていた地域の祭りの復活などでパン・焼菓子を販売するなどにより目標工賃が達成できたが、一番の収入源であるパン・焼菓子の製造・販売では、原材料費は高騰したものの価格転嫁ができにくいため、利益率が減少している。また、請負事業も自動車関連の受注数量が減少し、請負単価も低いままで単価の値上げもできない状況にある。　"/>
    <s v="○"/>
    <s v="○"/>
    <s v="○"/>
    <s v="○"/>
    <m/>
    <s v="○"/>
    <m/>
    <m/>
    <s v="○"/>
    <s v="○"/>
    <m/>
    <m/>
    <s v="パン・焼菓子の販売"/>
    <s v="②販路開拓"/>
    <s v="　移動販売車の導入（新規）により、地域で行われるイベントや地域の団地などに出向き、パン・焼菓子、野菜の移動販売を行なう。"/>
    <s v="パン・焼菓子の製造"/>
    <s v="③販売力の向上"/>
    <s v="　パン・焼菓子製造用のオーブン等を更新し、パン・焼菓子の製造能力を向上させる。"/>
    <s v="請負事業"/>
    <s v="⑩市町・企業、他事業所との連携"/>
    <s v="　広島市就労支援センターや他事業所と連携し、新たに参入できる請負事業の検討や、他事業所と共同受注できる請負作業などについても検討する。"/>
    <s v="　移動販売車（パン・焼菓子、野菜等を販売）を活用し、地域で行われるイベントに積極的に参加し、パン・焼菓子、野菜販売により増収を図る。"/>
    <s v="　移動販売車（パン・焼菓子、野菜等を販売）を活用し、地域で行われるイベントに積極的に参加し、パン・焼菓子、野菜販売により増収を図る。"/>
    <s v="　地域の自治会、団体との連携を図り、移動販売車（パン・焼菓子、野菜等を販売）で地域の中を定期的に巡回販売できる体制づくりを進め、パン・焼菓子販売の増収を図る。"/>
    <s v="共有した"/>
    <s v="共有した"/>
    <s v="統括責任者"/>
    <s v="金子　聡子"/>
    <s v="管理者・施設長"/>
    <s v="工賃向上推進責任者"/>
    <s v="藤谷　篤"/>
    <s v="課長兼目標工賃達成指導員"/>
    <s v="経営管理担当者"/>
    <s v="平岩　敏裕"/>
    <s v="事務長・事務"/>
    <s v="サービス管理責任者"/>
    <s v="荒石　佳乃子"/>
    <s v="主任・サービス管理責任者"/>
    <s v="工賃向上推進員"/>
    <s v="名越　あさひ"/>
    <s v="生活支援員"/>
    <s v="工賃向上推進員"/>
    <s v="吉川　展史"/>
    <s v="職業指導員"/>
    <s v="工賃向上推進員"/>
    <s v="岡　志緒里"/>
    <s v="職業指導員"/>
    <m/>
    <m/>
    <m/>
    <m/>
    <m/>
    <m/>
    <m/>
    <m/>
    <m/>
    <x v="3"/>
    <m/>
    <n v="22"/>
    <n v="2"/>
    <m/>
    <m/>
    <n v="24"/>
    <x v="2"/>
    <x v="38"/>
    <x v="37"/>
    <x v="0"/>
    <x v="0"/>
    <n v="2"/>
    <n v="15"/>
    <n v="7"/>
    <n v="24"/>
    <n v="0"/>
    <n v="1"/>
    <n v="12"/>
    <n v="6"/>
    <n v="3"/>
    <n v="0"/>
    <n v="2"/>
    <n v="24"/>
    <n v="0"/>
    <n v="2"/>
    <n v="11"/>
    <n v="5"/>
    <n v="4"/>
    <n v="2"/>
    <n v="0"/>
    <n v="24"/>
    <n v="25"/>
    <n v="0"/>
    <n v="0"/>
    <n v="25"/>
    <n v="1"/>
    <n v="22"/>
    <n v="0"/>
    <n v="3"/>
    <n v="25"/>
    <n v="0.88"/>
    <n v="23"/>
    <n v="1"/>
    <n v="1"/>
    <n v="25"/>
    <n v="0.92"/>
    <n v="23"/>
    <n v="1"/>
    <n v="1"/>
    <n v="25"/>
    <n v="0.92"/>
    <n v="25"/>
    <n v="0"/>
    <n v="0"/>
    <n v="25"/>
    <n v="1"/>
    <n v="23"/>
    <n v="0"/>
    <n v="2"/>
    <n v="25"/>
    <x v="40"/>
    <n v="141"/>
    <n v="2"/>
    <n v="7"/>
    <n v="150"/>
    <n v="0.94"/>
  </r>
  <r>
    <d v="2024-04-18T00:00:00"/>
    <n v="67"/>
    <x v="1"/>
    <s v="社会福祉法人広島市手をつなぐ育成会"/>
    <s v="山本　一隆"/>
    <n v="3410201184"/>
    <s v="広島作業所"/>
    <n v="7330833"/>
    <x v="2"/>
    <s v="〒733-0833 広島市西区商工センター八丁目３番３５号"/>
    <x v="14"/>
    <s v="河内　輝"/>
    <s v="佐々木　慎二郎"/>
    <s v="082-277-4361"/>
    <s v="spzd3579@oboe.ocn.ne.jp"/>
    <s v="月額"/>
    <n v="11000"/>
    <x v="50"/>
    <n v="4657"/>
    <n v="16135"/>
    <n v="16538"/>
    <n v="16860"/>
    <n v="8007427"/>
    <n v="8007427"/>
    <n v="0"/>
    <n v="0"/>
    <n v="0"/>
    <n v="8007427"/>
    <x v="50"/>
    <n v="736406"/>
    <n v="0"/>
    <n v="0"/>
    <n v="0"/>
    <n v="509"/>
    <n v="9464"/>
    <x v="50"/>
    <n v="245"/>
    <n v="12"/>
    <n v="7271021"/>
    <x v="50"/>
    <x v="50"/>
    <n v="172"/>
    <n v="8222500"/>
    <n v="8222500"/>
    <n v="0"/>
    <n v="0"/>
    <n v="0"/>
    <n v="8222500"/>
    <n v="7512500"/>
    <n v="710000"/>
    <n v="0"/>
    <n v="0"/>
    <n v="0"/>
    <n v="9500"/>
    <n v="42500"/>
    <n v="245"/>
    <n v="12"/>
    <n v="7512500"/>
    <n v="16135"/>
    <n v="177"/>
    <n v="8550000"/>
    <n v="8550000"/>
    <n v="0"/>
    <n v="0"/>
    <n v="0"/>
    <n v="8550000"/>
    <n v="7700000"/>
    <n v="850000"/>
    <n v="0"/>
    <n v="0"/>
    <n v="0"/>
    <n v="9500"/>
    <n v="42500"/>
    <n v="245"/>
    <n v="12"/>
    <n v="7700000"/>
    <n v="16538"/>
    <n v="181"/>
    <n v="8750000"/>
    <n v="8750000"/>
    <n v="0"/>
    <n v="0"/>
    <n v="0"/>
    <n v="8750000"/>
    <n v="7850000"/>
    <n v="900000"/>
    <n v="0"/>
    <n v="0"/>
    <n v="0"/>
    <n v="9500"/>
    <n v="42500"/>
    <n v="245"/>
    <n v="12"/>
    <n v="7850000"/>
    <n v="16860"/>
    <n v="185"/>
    <s v="○"/>
    <m/>
    <m/>
    <m/>
    <m/>
    <m/>
    <m/>
    <m/>
    <s v="○"/>
    <m/>
    <m/>
    <m/>
    <s v="○"/>
    <m/>
    <m/>
    <m/>
    <m/>
    <m/>
    <x v="4"/>
    <n v="5326596"/>
    <s v="ゴム製品バリ取り、建築金具、紙器組み立て"/>
    <s v="－"/>
    <x v="4"/>
    <n v="2295436"/>
    <s v="公園清掃・建物清掃・トイレ清掃　等"/>
    <s v="－"/>
    <x v="12"/>
    <n v="385395"/>
    <s v="飲み物とお菓子の販売（仕入れ商品）"/>
    <s v="－"/>
    <x v="1"/>
    <s v=""/>
    <x v="0"/>
    <x v="0"/>
    <s v=""/>
    <x v="0"/>
    <m/>
    <m/>
    <m/>
    <x v="0"/>
    <s v="利用者の高齢化に伴い、体力に合った作業メニューを工夫していく必要がある。外清掃もあるが、熱中症など利用者の体調面に配慮した作業スケジュールを組み立てる必要がある。職員も事務もあり、業務効率化をしつつ、生産活動に注力出来る体制が必要である。近年の福祉離れという事もあり、職員を募集してもすぐ採用に至らない現状がある。"/>
    <m/>
    <s v="○"/>
    <m/>
    <s v="○"/>
    <m/>
    <s v="○"/>
    <m/>
    <m/>
    <m/>
    <m/>
    <s v="○"/>
    <s v="単価が高い作業の開拓。"/>
    <s v="目標は達成したが、当初設定した目標が低く、体制加算が取れなかった。新型コロナの関係で休む利用者が減り、作業量も増えている。"/>
    <m/>
    <s v="○"/>
    <m/>
    <s v="○"/>
    <s v="○"/>
    <s v="○"/>
    <m/>
    <m/>
    <m/>
    <m/>
    <m/>
    <m/>
    <s v="清掃"/>
    <s v="②販路開拓"/>
    <s v="新規取引先を開拓する。紹介や近隣企業への声かけを随時行う。"/>
    <s v="内職"/>
    <s v="④販売価格の見直し"/>
    <s v="日頃から企業との信頼関係を構築したうえで、取引先企業に対して、物価高騰を理由として作業工賃のアップを依頼する。"/>
    <s v="菓子販売"/>
    <s v="②販路開拓"/>
    <s v="インターネット等で仕入れ先を研究し出来るだけ安い金額で仕入れるとともに、販売先を増やし、販売量を増やす。"/>
    <s v="利用者に、作業を頑張ることの楽しさが伝わるように支援の方法を見直す。それぞれの利用者が作業所の通所日数が増えるよう魅力のある作業所になるよう工夫をする。"/>
    <s v="現在行っている作業量に対して、利用者の士気が向上した結果余力が出来るようであれば、新規作業を取り入れる。"/>
    <s v="新規作業が軌道に乗れば、単価の低い作業スケジュールを見直し、余力で高単価の作業に切り替え、作業所全体の収入を増やす。"/>
    <s v="共有していない"/>
    <s v="共有していない"/>
    <s v="統括責任者"/>
    <s v="河内輝"/>
    <s v="管理者"/>
    <s v="新規作業開拓"/>
    <s v="佐々木慎二郎"/>
    <s v="副所長"/>
    <s v="全体調整・取りまとめ"/>
    <s v="上野　公男"/>
    <s v="目標工賃達成指導員"/>
    <s v="作業支援"/>
    <s v="宮田隆"/>
    <s v="職業指導員"/>
    <s v="作業支援"/>
    <s v="熊谷望"/>
    <s v="生活支援員"/>
    <s v="作業支援"/>
    <s v="浴村菜里咲"/>
    <s v="生活支援員"/>
    <s v="作業支援"/>
    <s v="西原真紀子"/>
    <s v="生活支援員"/>
    <s v="作業支援"/>
    <s v="吉村奈菜子"/>
    <s v="生活支援員"/>
    <s v="作業支援"/>
    <s v="仇　翠翠"/>
    <s v="生活支援員"/>
    <s v="作業支援"/>
    <s v="宮脇　悦郎"/>
    <s v="生活支援員"/>
    <x v="5"/>
    <m/>
    <n v="49"/>
    <n v="1"/>
    <m/>
    <m/>
    <n v="50"/>
    <x v="2"/>
    <x v="39"/>
    <x v="38"/>
    <x v="0"/>
    <x v="0"/>
    <n v="4"/>
    <n v="35"/>
    <n v="11"/>
    <n v="50"/>
    <n v="0"/>
    <n v="4"/>
    <n v="15"/>
    <n v="13"/>
    <n v="3"/>
    <n v="2"/>
    <n v="13"/>
    <n v="50"/>
    <n v="0"/>
    <n v="7"/>
    <n v="8"/>
    <n v="4"/>
    <n v="16"/>
    <n v="9"/>
    <n v="6"/>
    <n v="50"/>
    <n v="42"/>
    <n v="1"/>
    <n v="3"/>
    <n v="46"/>
    <n v="0.91304347826086951"/>
    <n v="42"/>
    <n v="1"/>
    <n v="3"/>
    <n v="46"/>
    <n v="0.91304347826086951"/>
    <n v="43"/>
    <n v="1"/>
    <n v="2"/>
    <n v="46"/>
    <n v="0.93478260869565222"/>
    <n v="39"/>
    <n v="4"/>
    <n v="3"/>
    <n v="46"/>
    <n v="0.84782608695652173"/>
    <n v="43"/>
    <n v="0"/>
    <n v="3"/>
    <n v="46"/>
    <n v="0.93478260869565222"/>
    <n v="43"/>
    <n v="0"/>
    <n v="3"/>
    <n v="46"/>
    <x v="41"/>
    <n v="252"/>
    <n v="7"/>
    <n v="17"/>
    <n v="276"/>
    <n v="0.91304347826086951"/>
  </r>
  <r>
    <d v="2024-04-19T00:00:00"/>
    <n v="68"/>
    <x v="1"/>
    <s v="社会福祉法人広島市手をつなぐ育成会"/>
    <s v="山本　一隆"/>
    <n v="3410204634"/>
    <s v="育成会上安作業所"/>
    <n v="7310154"/>
    <x v="2"/>
    <s v="〒731-0154 広島市安佐南区上安二丁目３８－９"/>
    <x v="4"/>
    <s v="所長　吉村　貴"/>
    <s v="吉村　貴"/>
    <s v="082-878-8875"/>
    <s v="kamiyasu@star.ocn.ne.jp"/>
    <s v="月額"/>
    <n v="11000"/>
    <x v="51"/>
    <n v="2448"/>
    <n v="13562"/>
    <n v="13889"/>
    <n v="14216"/>
    <n v="6823349"/>
    <n v="6823349"/>
    <n v="0"/>
    <n v="0"/>
    <n v="0"/>
    <n v="6823349"/>
    <x v="51"/>
    <n v="2789038"/>
    <n v="0"/>
    <n v="0"/>
    <n v="0"/>
    <n v="338"/>
    <n v="6064"/>
    <x v="51"/>
    <n v="243"/>
    <n v="12"/>
    <n v="4034311"/>
    <x v="51"/>
    <x v="51"/>
    <n v="164"/>
    <n v="7000000"/>
    <n v="7000000"/>
    <n v="0"/>
    <n v="0"/>
    <n v="0"/>
    <n v="7000000"/>
    <n v="4150000"/>
    <n v="2850000"/>
    <n v="0"/>
    <n v="0"/>
    <n v="0"/>
    <n v="6184"/>
    <n v="24893"/>
    <n v="243"/>
    <n v="12"/>
    <n v="4150000"/>
    <n v="13562"/>
    <n v="167"/>
    <n v="7100000"/>
    <n v="7100000"/>
    <n v="0"/>
    <n v="0"/>
    <n v="0"/>
    <n v="7100000"/>
    <n v="4250000"/>
    <n v="2850000"/>
    <n v="0"/>
    <n v="0"/>
    <n v="0"/>
    <n v="6184"/>
    <n v="24893"/>
    <n v="243"/>
    <n v="12"/>
    <n v="4250000"/>
    <n v="13889"/>
    <n v="171"/>
    <n v="7200000"/>
    <n v="7200000"/>
    <n v="0"/>
    <n v="0"/>
    <n v="0"/>
    <n v="7200000"/>
    <n v="4350000"/>
    <n v="2850000"/>
    <n v="0"/>
    <n v="0"/>
    <n v="0"/>
    <n v="6184"/>
    <n v="24893"/>
    <n v="243"/>
    <n v="12"/>
    <n v="4350000"/>
    <n v="14216"/>
    <n v="175"/>
    <s v="○"/>
    <m/>
    <m/>
    <m/>
    <m/>
    <m/>
    <s v="○"/>
    <m/>
    <s v="○"/>
    <m/>
    <s v="○"/>
    <s v="○"/>
    <s v="○"/>
    <m/>
    <m/>
    <m/>
    <m/>
    <m/>
    <x v="7"/>
    <n v="3406145"/>
    <s v="喫茶いくせいを運営し、一般客への軽食及び利用者に昼食を提供。"/>
    <s v="－"/>
    <x v="3"/>
    <n v="3138394"/>
    <s v="建築用吊りバンドへのねじ通し、ヘアエッセンス試供品へのシール貼り、古着へのタグ付け、雑貨の袋詰め、広告物の封入等。"/>
    <s v="－"/>
    <x v="12"/>
    <n v="278810"/>
    <s v="焼き菓子の製造及び販売。"/>
    <s v="－"/>
    <x v="1"/>
    <s v=""/>
    <x v="0"/>
    <x v="0"/>
    <s v=""/>
    <x v="0"/>
    <m/>
    <m/>
    <m/>
    <x v="0"/>
    <s v="上記６のイに記載しているが、喫茶店の売上を除くと軽作業（内職）のウエイトが高く且つ、依存度もかなり高い状況が長年続いている。これは主たる障害として届出をしているが、法人柄知的障害の利用者が多く、その特性を踏まえ工程が少なく繰り返しの単純作業をメインにこれまでやってきたこことが大きい。また、これに比例して各受注先企業とのお付き合いも長くなっており、新規受注先の開拓や軽作業以外へのシフトが難しいことが現状の課題である。"/>
    <m/>
    <s v="○"/>
    <m/>
    <m/>
    <m/>
    <m/>
    <m/>
    <m/>
    <m/>
    <m/>
    <m/>
    <m/>
    <s v="昨年度、念願であった焼き菓子の製造・販売を下期よりスタートできた。当初は既存の内職作業にプラスして、新規作業（焼き菓子製造）を実施することに躊躇していたが（職員の負担増）、前後して内職作業請負先の一社が廃業したため職員の負担が増すことなくスタートできた。また、材料費等を引いた純益が廃業した企業の工賃と同額程度であったことと、既存の内職作業請負先と請負金額アップを交渉した結果、一社が応じてくれ今年度の工賃アップへとつながった。また、喫茶もコロナの第5類への以降後、売上がアップしたことも大きい。"/>
    <m/>
    <s v="○"/>
    <m/>
    <s v="○"/>
    <m/>
    <m/>
    <m/>
    <m/>
    <m/>
    <m/>
    <m/>
    <m/>
    <s v="菓子製造・販売"/>
    <s v="②販路開拓"/>
    <s v="・既存の販売先（喫茶売店と法人本部内喫茶コーナー）以外への販路開拓。"/>
    <s v="レストラン・飲食店"/>
    <s v="④販売価格の見直し"/>
    <s v="・材料費や運送費の高騰が続いており、中・長期的に提供価格の見直しを検討し実施する。"/>
    <s v="軽作業（内職）"/>
    <s v="④販売価格の見直し"/>
    <s v="引き続き、既存の内職請負企業と定期的に請負金額アップの交渉を行う。"/>
    <s v="・地域内・外のイベント情報を収集しながら出店を計画、実施する。"/>
    <s v="・喫茶提供商品の材料費等の上昇度と純益を踏まえ、無理のない範囲で価格の見直しを行う。"/>
    <s v="・内職請負企業と定期的に価格交渉を行う。"/>
    <s v="共有した"/>
    <s v="共有した"/>
    <s v="統括責任者・価格交渉"/>
    <s v="吉村　貴"/>
    <s v="管理者"/>
    <s v="個別支援計画の作成"/>
    <s v="吉村　貴"/>
    <s v="サービス管理責任者兼務"/>
    <s v="作業工程管理・技術支援"/>
    <s v="茂木　佳子"/>
    <s v="職業指導員"/>
    <s v="職業訓練支援"/>
    <s v="亀谷　典子"/>
    <s v="目標工賃達成指導員"/>
    <s v="職業訓練支援"/>
    <s v="河野　祐介"/>
    <s v="職業指導員"/>
    <s v="日常生活の相談"/>
    <s v="末岡　佳奈映"/>
    <s v="生活支援員"/>
    <s v="職業訓練支援"/>
    <s v="柳田　由起枝"/>
    <s v="職業指導員"/>
    <s v="職業訓練支援"/>
    <s v="井手　里江"/>
    <s v="職業指導員兼栄養士"/>
    <m/>
    <m/>
    <m/>
    <m/>
    <m/>
    <m/>
    <x v="6"/>
    <m/>
    <n v="22"/>
    <n v="6"/>
    <n v="2"/>
    <m/>
    <n v="30"/>
    <x v="2"/>
    <x v="40"/>
    <x v="2"/>
    <x v="13"/>
    <x v="0"/>
    <n v="1"/>
    <n v="28"/>
    <n v="1"/>
    <n v="30"/>
    <n v="0"/>
    <n v="5"/>
    <n v="6"/>
    <n v="3"/>
    <n v="1"/>
    <n v="1"/>
    <n v="14"/>
    <n v="30"/>
    <n v="0"/>
    <n v="4"/>
    <n v="8"/>
    <n v="4"/>
    <n v="11"/>
    <n v="2"/>
    <n v="1"/>
    <n v="30"/>
    <n v="23"/>
    <n v="0"/>
    <n v="7"/>
    <n v="30"/>
    <n v="0.76666666666666672"/>
    <n v="17"/>
    <n v="8"/>
    <n v="5"/>
    <n v="30"/>
    <n v="0.56666666666666665"/>
    <n v="25"/>
    <n v="0"/>
    <n v="5"/>
    <n v="30"/>
    <n v="0.83333333333333337"/>
    <n v="24"/>
    <n v="3"/>
    <n v="3"/>
    <n v="30"/>
    <n v="0.8"/>
    <n v="13"/>
    <n v="5"/>
    <n v="12"/>
    <n v="30"/>
    <n v="0.43333333333333335"/>
    <n v="28"/>
    <n v="0"/>
    <n v="2"/>
    <n v="30"/>
    <x v="21"/>
    <n v="130"/>
    <n v="16"/>
    <n v="34"/>
    <n v="180"/>
    <n v="0.72222222222222221"/>
  </r>
  <r>
    <d v="2024-04-30T00:00:00"/>
    <n v="69"/>
    <x v="0"/>
    <s v="特定非営利活動法人ぱぴえ"/>
    <s v="安藤　悦雄"/>
    <n v="3410500742"/>
    <s v="紙ふうせん"/>
    <n v="7370056"/>
    <x v="3"/>
    <s v="〒737-0056 呉市朝日町１９番７　１０１号"/>
    <x v="0"/>
    <s v="山田　理子"/>
    <s v="山田"/>
    <s v="0823-21-2855"/>
    <s v="papifusen@eos.ocn.ne.jp"/>
    <s v="月額"/>
    <n v="18000"/>
    <x v="52"/>
    <n v="9285"/>
    <n v="28497"/>
    <n v="28713"/>
    <n v="28929"/>
    <n v="6358173"/>
    <n v="6358165"/>
    <n v="0"/>
    <n v="0"/>
    <n v="8"/>
    <n v="6358173"/>
    <x v="52"/>
    <n v="39000"/>
    <n v="0"/>
    <n v="0"/>
    <n v="0"/>
    <n v="351"/>
    <n v="4911"/>
    <x v="52"/>
    <n v="255"/>
    <n v="12"/>
    <n v="6319173"/>
    <x v="52"/>
    <x v="52"/>
    <n v="368"/>
    <n v="6650000"/>
    <n v="6650000"/>
    <n v="0"/>
    <n v="0"/>
    <n v="0"/>
    <n v="6650000"/>
    <n v="6600000"/>
    <n v="50000"/>
    <n v="0"/>
    <n v="0"/>
    <n v="0"/>
    <n v="4900"/>
    <n v="17000"/>
    <n v="255"/>
    <n v="12"/>
    <n v="6600000"/>
    <n v="28497"/>
    <n v="388"/>
    <n v="6700000"/>
    <n v="6700000"/>
    <n v="0"/>
    <n v="0"/>
    <n v="0"/>
    <n v="6700000"/>
    <n v="6650000"/>
    <n v="50000"/>
    <n v="0"/>
    <n v="0"/>
    <n v="0"/>
    <n v="4900"/>
    <n v="17000"/>
    <n v="255"/>
    <n v="12"/>
    <n v="6650000"/>
    <n v="28713"/>
    <n v="391"/>
    <n v="6750000"/>
    <n v="6750000"/>
    <n v="0"/>
    <n v="0"/>
    <n v="0"/>
    <n v="6750000"/>
    <n v="6700000"/>
    <n v="50000"/>
    <n v="0"/>
    <n v="0"/>
    <n v="0"/>
    <n v="4900"/>
    <n v="17000"/>
    <n v="255"/>
    <n v="12"/>
    <n v="6700000"/>
    <n v="28929"/>
    <n v="394"/>
    <m/>
    <m/>
    <m/>
    <m/>
    <m/>
    <s v="○"/>
    <m/>
    <m/>
    <s v="○"/>
    <m/>
    <s v="○"/>
    <m/>
    <s v="○"/>
    <m/>
    <s v="○"/>
    <m/>
    <s v="○"/>
    <s v="寄付で頂いた衣類雑貨等を貸店舗で販売　　　　　　　　　　　　　　　　　　新聞ダンボ－ル。鉄なども回収"/>
    <x v="15"/>
    <n v="2479322"/>
    <s v="作業所の立地条件が良い為、地域からの持込が多い"/>
    <s v="－"/>
    <x v="4"/>
    <n v="1879600"/>
    <s v="公園　会館　ＹＷＣＡ　地域の駐車場"/>
    <s v="○"/>
    <x v="8"/>
    <n v="713860"/>
    <s v="ミシンや手縫いで作る生活雑貨用品　スマホケース、カバン、３年前より包括支援センタより注文を受けている百歳体操のリストバンド　廃油石鹸"/>
    <s v="－"/>
    <x v="0"/>
    <s v=""/>
    <x v="0"/>
    <x v="0"/>
    <s v=""/>
    <x v="0"/>
    <m/>
    <m/>
    <m/>
    <x v="0"/>
    <s v="ミシン班の作業は納期があるため日々大奮闘です　又毎週　出店する商品作りもあるので　休む暇なく稼働　職員も裁断　配色などの下準備で出忙しく　利用者も我々の空気を読み取り　商品の出来上がることへの達成感と　必ず工賃へ反映されることに喜びを感じつつ　本当によく頑張ってくれています　原価を抑えるため寄付された衣類などをほどいて商品づくりして　収益を上げることに繋げてる　　　　　　　　　　　　　　　　　　　　　　　　　　　　　　　　　　　　　　　　　　　　　　　　　　　廃油石けんづくりも　最近　粉せっけんを作り始めて　利用者が粉せっけんづくりに関わってくれて助かる"/>
    <m/>
    <m/>
    <m/>
    <m/>
    <m/>
    <m/>
    <m/>
    <s v="○"/>
    <m/>
    <s v="○"/>
    <m/>
    <m/>
    <s v="利用者全員　それぞれの特性に合った分野で切磋琢磨して頑張っています"/>
    <s v="○"/>
    <s v="○"/>
    <s v="○"/>
    <m/>
    <m/>
    <m/>
    <m/>
    <m/>
    <s v="○"/>
    <s v="○"/>
    <m/>
    <m/>
    <s v="軽作業・・　ウエスづくり"/>
    <s v="②販路開拓"/>
    <s v="職員の営業を試みる"/>
    <s v="呉市内の資源ごみの回収"/>
    <s v="⑥作業工程の見直し"/>
    <s v="地図を広げて　効率よく回る"/>
    <m/>
    <m/>
    <m/>
    <s v="販路の拡大"/>
    <s v="現在ストックしている生地を利用しての新自主製品の考案"/>
    <s v="現在ストックしている生地を利用しての新自主製品の考案"/>
    <s v="共有した"/>
    <s v="共有した"/>
    <s v="統括責任者"/>
    <s v="山田　理子"/>
    <s v="　職業指導員　管理者"/>
    <m/>
    <s v="宇根　克彦"/>
    <s v="職業指導員　主任"/>
    <m/>
    <s v="橋本智恵美"/>
    <s v="生活支援"/>
    <m/>
    <s v="佐藤千賀子"/>
    <s v="職業指導員　"/>
    <m/>
    <s v="八垰　謙一"/>
    <s v="職業指導員　"/>
    <m/>
    <s v="増石　克孔"/>
    <s v="職業指導員　"/>
    <m/>
    <s v="神立　　清"/>
    <s v="職業指導員　"/>
    <m/>
    <s v="安藤　正雄"/>
    <s v="職業指導員　"/>
    <m/>
    <s v="岡本すず子"/>
    <s v="生活支援"/>
    <m/>
    <s v="門　紀代子"/>
    <s v="生活支援"/>
    <x v="5"/>
    <n v="9"/>
    <n v="8"/>
    <n v="10"/>
    <m/>
    <m/>
    <n v="27"/>
    <x v="28"/>
    <x v="41"/>
    <x v="39"/>
    <x v="0"/>
    <x v="0"/>
    <n v="12"/>
    <n v="15"/>
    <n v="0"/>
    <n v="27"/>
    <n v="0"/>
    <n v="2"/>
    <n v="1"/>
    <n v="6"/>
    <n v="1"/>
    <n v="0"/>
    <n v="17"/>
    <n v="27"/>
    <n v="0"/>
    <n v="3"/>
    <n v="1"/>
    <n v="2"/>
    <n v="9"/>
    <n v="7"/>
    <n v="5"/>
    <n v="27"/>
    <n v="8"/>
    <n v="0"/>
    <n v="3"/>
    <n v="11"/>
    <n v="0.72727272727272729"/>
    <n v="7"/>
    <n v="0"/>
    <n v="4"/>
    <n v="11"/>
    <n v="0.63636363636363635"/>
    <n v="7"/>
    <n v="1"/>
    <n v="3"/>
    <n v="11"/>
    <n v="0.63636363636363635"/>
    <n v="9"/>
    <n v="0"/>
    <n v="2"/>
    <n v="11"/>
    <n v="0.81818181818181823"/>
    <n v="8"/>
    <n v="0"/>
    <n v="3"/>
    <n v="11"/>
    <n v="0.72727272727272729"/>
    <n v="8"/>
    <n v="0"/>
    <n v="3"/>
    <n v="11"/>
    <x v="42"/>
    <n v="47"/>
    <n v="1"/>
    <n v="18"/>
    <n v="66"/>
    <n v="0.71212121212121215"/>
  </r>
  <r>
    <d v="2024-04-25T00:00:00"/>
    <n v="70"/>
    <x v="1"/>
    <s v="社会福祉法人みどりの町"/>
    <s v="塩崎　雅則"/>
    <n v="3410900140"/>
    <s v="もりの輝舎"/>
    <n v="7291322"/>
    <x v="5"/>
    <s v="〒729-1322 三原市大和町箱川１４７０番地２"/>
    <x v="5"/>
    <s v="時安　茂"/>
    <s v="時安　茂"/>
    <s v="0847-34-1010"/>
    <s v="kisya-pc1@midorinomachi.or.jp"/>
    <s v="月額"/>
    <n v="21000"/>
    <x v="53"/>
    <n v="1184"/>
    <n v="22284"/>
    <n v="22416"/>
    <n v="22811"/>
    <n v="23389737"/>
    <n v="23389737"/>
    <n v="0"/>
    <n v="0"/>
    <n v="0"/>
    <n v="23389737"/>
    <x v="53"/>
    <n v="15030982"/>
    <n v="0"/>
    <n v="0"/>
    <n v="0"/>
    <n v="412"/>
    <n v="8456"/>
    <x v="53"/>
    <n v="270"/>
    <n v="12"/>
    <n v="8358755"/>
    <x v="53"/>
    <x v="53"/>
    <n v="165"/>
    <n v="23500000"/>
    <n v="23500000"/>
    <n v="0"/>
    <n v="0"/>
    <n v="0"/>
    <n v="23500000"/>
    <n v="8450000"/>
    <n v="15050000"/>
    <n v="0"/>
    <n v="0"/>
    <n v="0"/>
    <n v="8500"/>
    <n v="50000"/>
    <n v="269"/>
    <n v="12"/>
    <n v="8450000"/>
    <n v="22284"/>
    <n v="169"/>
    <n v="23700000"/>
    <n v="23700000"/>
    <n v="0"/>
    <n v="0"/>
    <n v="0"/>
    <n v="23700000"/>
    <n v="8500000"/>
    <n v="15200000"/>
    <n v="0"/>
    <n v="0"/>
    <n v="0"/>
    <n v="8500"/>
    <n v="50000"/>
    <n v="269"/>
    <n v="12"/>
    <n v="8500000"/>
    <n v="22416"/>
    <n v="170"/>
    <n v="24000000"/>
    <n v="24000000"/>
    <n v="0"/>
    <n v="0"/>
    <n v="0"/>
    <n v="24000000"/>
    <n v="8650000"/>
    <n v="15350000"/>
    <n v="0"/>
    <n v="0"/>
    <n v="0"/>
    <n v="8500"/>
    <n v="50000"/>
    <n v="269"/>
    <n v="12"/>
    <n v="8650000"/>
    <n v="22811"/>
    <n v="173"/>
    <m/>
    <m/>
    <m/>
    <m/>
    <s v="○"/>
    <s v="○"/>
    <m/>
    <m/>
    <m/>
    <m/>
    <m/>
    <m/>
    <m/>
    <m/>
    <m/>
    <m/>
    <m/>
    <m/>
    <x v="10"/>
    <n v="10689900"/>
    <s v="水稲栽培　精米販売"/>
    <s v="－"/>
    <x v="6"/>
    <n v="4542012"/>
    <s v="木工品の製造　パズル、干支置物等木工雑貨の製造販売、竹コップの製造販売、家具小物の受注生産"/>
    <s v="－"/>
    <x v="4"/>
    <n v="3957193"/>
    <s v="椎茸栽培　生食椎茸の販売、乾燥椎茸の販売"/>
    <s v="－"/>
    <x v="1"/>
    <s v=""/>
    <x v="0"/>
    <x v="0"/>
    <s v=""/>
    <x v="0"/>
    <m/>
    <m/>
    <m/>
    <x v="0"/>
    <s v="利用者の高齢化が進んでおり、若く体力が充実した利用者が少なくなってきた。そのため生産性が低下し、職員への負担も大きくなっている。_x000a_職員についても人材確保が難しい。特に農業経験のある職員が少なく、農業経験職員の高齢化と若手職員への作業スキルの伝承が課題。_x000a_"/>
    <m/>
    <m/>
    <m/>
    <m/>
    <m/>
    <s v="○"/>
    <s v="○"/>
    <s v="○"/>
    <m/>
    <m/>
    <m/>
    <m/>
    <s v="コロナ過の行動規制が緩和され、催事やイベントが再開されたことで好調な販売や、ワークショップなどへの材料提供で売り上げが伸びた。そして、収入増加により、目標工賃の支給を実現できた。_x000a_販売強化により販路は拡大しているがそれに追いつく生産能力が不足している。省力化と競争力を維持するため設備投資が課題。"/>
    <s v="○"/>
    <m/>
    <s v="○"/>
    <m/>
    <s v="○"/>
    <m/>
    <m/>
    <m/>
    <m/>
    <m/>
    <m/>
    <m/>
    <s v="水稲生産体制の強化"/>
    <s v="③販売力の向上"/>
    <s v="競争力の高い高品質な米を販売するため、米の保管管理を強化する"/>
    <s v="木工生産能力の強化"/>
    <s v="①商品企画力の向上"/>
    <s v="木工雑貨の需要は見込まれるが、人的、設備的体制が追い付かずビジネスチャンスを逃しているので、人員配置の適正化と、機械の設備投資に取り組む。"/>
    <s v="椎茸菌床生産強化"/>
    <s v="③販売力の向上"/>
    <s v="生産性の高い菌床の研究により販売能力を向上させる。"/>
    <s v="生産性向上のため設備投資　田植機、脱穀設備、貯米設備の更新、椎茸菌床棚の更新_x000a_職業指導員へ営農指導の強化_x000a_法人全体で行う自社ブランド製品の企画・開発プロジェクトへ参加"/>
    <s v="生産性向上のための設備投資　トラクタ更新、レーザー加工、NCマシンの導入_x000a_職業指導員へ営農指導の強化_x000a_ブランディングによる競争力の高い製品開発及びマシンの導入"/>
    <s v="生産性向上のための設備投資　コンバイン更新_x000a_職業指導員へ営農指導の強化_x000a_高品質な製品製造"/>
    <s v="共有した"/>
    <s v="共有した"/>
    <s v="統括責任者"/>
    <s v="時安　茂"/>
    <s v="管理者"/>
    <s v="個別支援計画の作成"/>
    <s v="村上　優子"/>
    <s v="課長　サービス管理責任者"/>
    <s v="日常生活の相談・指導"/>
    <s v="足立　博実"/>
    <s v="主任　生活支援員"/>
    <s v="作業管理、商品開発"/>
    <s v="岩田　清"/>
    <s v="リーダー目標工賃達成指導員"/>
    <s v="作業管理、水稲作業担当"/>
    <s v="松川　光一"/>
    <s v="リーダー職業指導員"/>
    <s v="作業工程管理"/>
    <s v="梶田　真治"/>
    <s v="職業指導員"/>
    <s v="椎茸作業担当"/>
    <s v="鳴輪　正春"/>
    <s v="職業指導員"/>
    <s v="水稲作業担当"/>
    <s v="湯川　雅史"/>
    <s v="職業指導員"/>
    <s v="水稲作業担当"/>
    <s v="栗田　健二"/>
    <s v="職業指導員"/>
    <m/>
    <m/>
    <m/>
    <x v="4"/>
    <m/>
    <n v="33"/>
    <n v="3"/>
    <m/>
    <m/>
    <n v="36"/>
    <x v="2"/>
    <x v="38"/>
    <x v="37"/>
    <x v="0"/>
    <x v="0"/>
    <n v="1"/>
    <n v="6"/>
    <n v="29"/>
    <n v="36"/>
    <n v="1"/>
    <n v="5"/>
    <n v="12"/>
    <n v="12"/>
    <n v="2"/>
    <n v="0"/>
    <n v="4"/>
    <n v="36"/>
    <n v="0"/>
    <n v="1"/>
    <n v="3"/>
    <n v="3"/>
    <n v="7"/>
    <n v="4"/>
    <n v="18"/>
    <n v="36"/>
    <n v="20"/>
    <n v="3"/>
    <n v="5"/>
    <n v="28"/>
    <n v="0.7142857142857143"/>
    <n v="20"/>
    <n v="5"/>
    <n v="3"/>
    <n v="28"/>
    <n v="0.7142857142857143"/>
    <n v="24"/>
    <n v="0"/>
    <n v="4"/>
    <n v="28"/>
    <n v="0.8571428571428571"/>
    <n v="22"/>
    <n v="2"/>
    <n v="4"/>
    <n v="28"/>
    <n v="0.7857142857142857"/>
    <n v="18"/>
    <n v="4"/>
    <n v="6"/>
    <n v="28"/>
    <n v="0.6428571428571429"/>
    <n v="27"/>
    <n v="0"/>
    <n v="1"/>
    <n v="28"/>
    <x v="43"/>
    <n v="131"/>
    <n v="14"/>
    <n v="23"/>
    <n v="168"/>
    <n v="0.77976190476190477"/>
  </r>
  <r>
    <d v="2024-04-28T00:00:00"/>
    <n v="72"/>
    <x v="1"/>
    <s v="社会福祉法人尾道さつき会"/>
    <s v="平石　朗"/>
    <n v="3411100443"/>
    <s v="ワークスさつき"/>
    <n v="7220212"/>
    <x v="0"/>
    <s v="〒722-0212 尾道市美ノ郷町本郷字新本郷２０００１番１４２"/>
    <x v="8"/>
    <s v="田口　潤"/>
    <s v="小林　友美"/>
    <s v="0848-48-5900"/>
    <s v="works@satukikai.com"/>
    <s v="月額"/>
    <n v="38000"/>
    <x v="54"/>
    <n v="13302"/>
    <n v="52023"/>
    <n v="52746"/>
    <n v="53468"/>
    <n v="45724363"/>
    <n v="45724363"/>
    <n v="0"/>
    <n v="0"/>
    <n v="0"/>
    <n v="45724363"/>
    <x v="54"/>
    <n v="18412413"/>
    <n v="400000"/>
    <n v="1000000"/>
    <n v="4672933"/>
    <n v="493"/>
    <n v="8824"/>
    <x v="54"/>
    <n v="256"/>
    <n v="12"/>
    <n v="21239017"/>
    <x v="54"/>
    <x v="54"/>
    <n v="453"/>
    <n v="43000000"/>
    <n v="43000000"/>
    <n v="0"/>
    <n v="0"/>
    <n v="0"/>
    <n v="43000000"/>
    <n v="21600000"/>
    <n v="19530000"/>
    <n v="400000"/>
    <n v="1000000"/>
    <n v="470000"/>
    <n v="8800"/>
    <n v="46000"/>
    <n v="255"/>
    <n v="12"/>
    <n v="21600000"/>
    <n v="52023"/>
    <n v="470"/>
    <n v="43200000"/>
    <n v="43200000"/>
    <n v="0"/>
    <n v="0"/>
    <n v="0"/>
    <n v="43200000"/>
    <n v="21900000"/>
    <n v="19530000"/>
    <n v="400000"/>
    <n v="900000"/>
    <n v="470000"/>
    <n v="8800"/>
    <n v="46000"/>
    <n v="255"/>
    <n v="12"/>
    <n v="21900000"/>
    <n v="52746"/>
    <n v="476"/>
    <n v="43400000"/>
    <n v="43400000"/>
    <n v="0"/>
    <n v="0"/>
    <n v="0"/>
    <n v="43400000"/>
    <n v="22200000"/>
    <n v="19530000"/>
    <n v="400000"/>
    <n v="800000"/>
    <n v="470000"/>
    <n v="8800"/>
    <n v="46000"/>
    <n v="255"/>
    <n v="12"/>
    <n v="22200000"/>
    <n v="53468"/>
    <n v="483"/>
    <m/>
    <m/>
    <m/>
    <m/>
    <m/>
    <m/>
    <m/>
    <m/>
    <m/>
    <m/>
    <m/>
    <m/>
    <m/>
    <m/>
    <s v="○"/>
    <m/>
    <s v="○"/>
    <s v="レンタルされる福祉用具の消毒作業"/>
    <x v="6"/>
    <n v="42348313"/>
    <s v="・レンタルされる福祉用具の消毒作業"/>
    <s v="－"/>
    <x v="9"/>
    <n v="2919600"/>
    <s v="・蓄冷材の箱詰め作業_x000a_・商品の袋詰め作業"/>
    <s v="○"/>
    <x v="5"/>
    <n v="456450"/>
    <s v="・リサイクルされるチラシの機械投入作業"/>
    <s v="－"/>
    <x v="0"/>
    <s v=""/>
    <x v="0"/>
    <x v="0"/>
    <s v=""/>
    <x v="0"/>
    <m/>
    <m/>
    <m/>
    <x v="0"/>
    <s v="・消毒作業では、時期によって入荷量や入荷する商品にバラつきがある。利用者によっては作業が複雑で対応できない商品もあるため、入荷量や商品を安定的に確保する必要がある。_x000a_・取引先からの求められる品質が高くなっており、職員、利用者の消毒やメンテナンス技術の向上が必要である。_x000a_・新しい商品が次々と出ており、取引先と連携してメーカーを招いての講習会を何度か開催している。今後、講習会を計画的に実施し、職員のメンテナンス作業の技術の向上を図り、利用者の育成に繋げることで生産性の向上を目指す必要がある。"/>
    <m/>
    <m/>
    <m/>
    <m/>
    <m/>
    <s v="○"/>
    <s v="○"/>
    <m/>
    <s v="○"/>
    <m/>
    <s v="○"/>
    <s v="取引先から求められる品質が高くなっている。"/>
    <s v="・福祉用具の消毒作業では、一時的に他県からの受注があり、昨年よりも収入増に繋がった。_x000a_・施設外就労では、月～木曜日に実施していたが、同一企業内の他部署での施設外就労も可能となり、月～金曜日まで実施できたため、収入増に繋がった。"/>
    <m/>
    <m/>
    <m/>
    <m/>
    <m/>
    <s v="○"/>
    <m/>
    <m/>
    <s v="○"/>
    <m/>
    <s v="○"/>
    <s v="取引先と入荷量及びに入荷する商品の安定した確保に向けた協議"/>
    <s v="レンタルされる福祉用具の消毒作業"/>
    <s v="⑥作業工程の見直し"/>
    <s v="商品化するまでに、時間がかかる臭いの除去や汚れ落としの方法を手法を模索し、効率化に繋げる。また、手作業と機械に頼る工程など、機械化も検討する。"/>
    <s v="レンタルされる福祉用具の消毒作業"/>
    <s v="⑨管理者・職員への意識啓発"/>
    <s v="品質と生産性への意識付けを行う。また、新商品のメンテナンス対応のため、メーカーを招いての講習会を随時開催し、メンテナンス技術の向上を図る。"/>
    <s v="レンタルされる福祉用具の消毒作業"/>
    <s v="⑪その他"/>
    <s v="入荷量の増加に備えて、商品保管庫の整備を検討し、実現に向けて計画を作成する。"/>
    <s v="・消毒、メンテナンス作業の技術を学習する機会を通して売上を維持、向上する。_x000a_・作業量の確保のため、取引先との協議を定期的に行う。_x000a_・施設外就労の単価の値上げ交渉を行う。"/>
    <s v="・消毒、メンテナンス作業の技術講習会及び民間企業との連携を図り、売上を維持、向上する。_x000a_・取引先の他県の営業所から作業を確保する。（現在、協議中）_x000a_・入荷する作業量の増加に対応するため、商品保管庫の整備を具体化させる。"/>
    <s v="・消毒、メンテナンス作業の技術講習会及び民間企業との連携を図り、売上を維持、向上する。_x000a_・他県からの入荷に合わせて、対応できる体制整備（作業の流れや保管庫の活用）を作る。"/>
    <s v="共有した"/>
    <s v="共有していない"/>
    <s v="統括責任者"/>
    <s v="田口　潤"/>
    <s v="管理者・サービス管理責任者"/>
    <s v="個別支援計画の作成"/>
    <s v="田口　潤"/>
    <s v="管理者・サービス管理責任者"/>
    <s v="価格交渉・営業"/>
    <s v="田口　潤"/>
    <s v="管理者・サービス管理責任者"/>
    <s v="作業工程・品質管理"/>
    <s v="三吉福乃"/>
    <s v="主任　生活支援員"/>
    <s v="日常生活の相談・指導、技術指導・職業訓練"/>
    <s v="橋本雄太"/>
    <s v="生活支援員"/>
    <s v="日常生活の相談・指導、技術指導・職業訓練"/>
    <s v="渡邊竜児"/>
    <s v="生活支援員"/>
    <s v="日常生活の相談・指導、技術指導・職業訓練"/>
    <s v="山岡矢宜"/>
    <s v="生活支援員"/>
    <s v="技術指導・職業訓練"/>
    <s v="永井尚美"/>
    <s v="職業指導員"/>
    <s v="技術指導・職業訓練"/>
    <s v="末宗孝彦"/>
    <s v="職業指導員"/>
    <s v="収入計画・工賃向上計画の作成・管理"/>
    <s v="小林友美"/>
    <s v="目標工賃達成指導員"/>
    <x v="5"/>
    <n v="5"/>
    <n v="29"/>
    <n v="8"/>
    <n v="2"/>
    <n v="2"/>
    <n v="46"/>
    <x v="29"/>
    <x v="42"/>
    <x v="40"/>
    <x v="14"/>
    <x v="4"/>
    <n v="7"/>
    <n v="34"/>
    <n v="5"/>
    <n v="46"/>
    <n v="0"/>
    <n v="5"/>
    <n v="7"/>
    <n v="5"/>
    <n v="1"/>
    <n v="0"/>
    <n v="28"/>
    <n v="46"/>
    <n v="0"/>
    <n v="4"/>
    <n v="8"/>
    <n v="12"/>
    <n v="9"/>
    <n v="12"/>
    <n v="1"/>
    <n v="46"/>
    <n v="29"/>
    <n v="3"/>
    <n v="8"/>
    <n v="40"/>
    <n v="0.72499999999999998"/>
    <n v="23"/>
    <n v="8"/>
    <n v="9"/>
    <n v="40"/>
    <n v="0.57499999999999996"/>
    <n v="32"/>
    <n v="2"/>
    <n v="6"/>
    <n v="40"/>
    <n v="0.8"/>
    <n v="33"/>
    <n v="1"/>
    <n v="6"/>
    <n v="40"/>
    <n v="0.82499999999999996"/>
    <n v="29"/>
    <n v="3"/>
    <n v="8"/>
    <n v="40"/>
    <n v="0.72499999999999998"/>
    <n v="33"/>
    <n v="1"/>
    <n v="6"/>
    <n v="40"/>
    <x v="44"/>
    <n v="179"/>
    <n v="18"/>
    <n v="43"/>
    <n v="240"/>
    <n v="0.74583333333333335"/>
  </r>
  <r>
    <d v="2024-04-23T00:00:00"/>
    <n v="74"/>
    <x v="0"/>
    <s v="特定非営利活動法人アウロラ"/>
    <s v="岸　健吉"/>
    <n v="3411501350"/>
    <s v="ジョイ・ジョイ・ワークあけぼの"/>
    <n v="7210952"/>
    <x v="6"/>
    <s v="〒721-0952 福山市曙町四丁目８番１２号"/>
    <x v="0"/>
    <s v="田口　恵子"/>
    <s v="田口　恵子"/>
    <s v="084-981-3155"/>
    <s v="akebono@khf.biglobe.ne.jp"/>
    <s v="月額"/>
    <n v="14000"/>
    <x v="55"/>
    <n v="3164"/>
    <n v="17917"/>
    <n v="18333"/>
    <n v="18750"/>
    <n v="4242250"/>
    <n v="4221241"/>
    <n v="0"/>
    <n v="0"/>
    <n v="21009"/>
    <n v="4242250"/>
    <x v="55"/>
    <n v="143589"/>
    <n v="0"/>
    <n v="0"/>
    <n v="0"/>
    <n v="276"/>
    <n v="4793"/>
    <x v="55"/>
    <n v="241"/>
    <n v="12"/>
    <n v="4098661"/>
    <x v="55"/>
    <x v="55"/>
    <n v="203"/>
    <n v="4500000"/>
    <n v="4500000"/>
    <n v="0"/>
    <n v="0"/>
    <n v="0"/>
    <n v="4500000"/>
    <n v="4300000"/>
    <n v="200000"/>
    <n v="0"/>
    <n v="0"/>
    <n v="0"/>
    <n v="4793"/>
    <n v="20210"/>
    <n v="240"/>
    <n v="12"/>
    <n v="4300000"/>
    <n v="17917"/>
    <n v="213"/>
    <n v="4600000"/>
    <n v="4600000"/>
    <n v="0"/>
    <n v="0"/>
    <n v="0"/>
    <n v="4600000"/>
    <n v="4400000"/>
    <n v="200000"/>
    <n v="0"/>
    <n v="0"/>
    <n v="0"/>
    <n v="4793"/>
    <n v="20210"/>
    <n v="240"/>
    <n v="12"/>
    <n v="4400000"/>
    <n v="18333"/>
    <n v="218"/>
    <n v="4700000"/>
    <n v="4700000"/>
    <n v="0"/>
    <n v="0"/>
    <n v="0"/>
    <n v="4700000"/>
    <n v="4500000"/>
    <n v="200000"/>
    <n v="0"/>
    <n v="0"/>
    <n v="0"/>
    <n v="4793"/>
    <n v="20210"/>
    <n v="240"/>
    <n v="12"/>
    <n v="4500000"/>
    <n v="18750"/>
    <n v="223"/>
    <m/>
    <m/>
    <m/>
    <m/>
    <m/>
    <m/>
    <m/>
    <m/>
    <m/>
    <s v="○"/>
    <m/>
    <m/>
    <s v="○"/>
    <m/>
    <m/>
    <m/>
    <m/>
    <m/>
    <x v="4"/>
    <n v="2711795"/>
    <s v="商品の袋入れや商品化の一部分を請け負っている。_x000a_"/>
    <s v="－"/>
    <x v="3"/>
    <n v="612100"/>
    <s v="包装された食品の検品作業から箱詰めまで。"/>
    <s v="－"/>
    <x v="0"/>
    <n v="387600"/>
    <s v="資材を受け入れ、防災グッズ等の商品完成"/>
    <s v="－"/>
    <x v="1"/>
    <s v=""/>
    <x v="0"/>
    <x v="0"/>
    <s v=""/>
    <x v="0"/>
    <m/>
    <m/>
    <m/>
    <x v="0"/>
    <s v="受注は企業の動きに大きく左右される。受注が全くない日もあれば、受け入れができない位多い日もある。_x000a_単価交渉については、企業の担当者と度々話しをして新規作業についてはわずかではあるが、アップしてもらえるように努力している。既存の作業の単価見直しが必要。"/>
    <m/>
    <s v="○"/>
    <m/>
    <s v="○"/>
    <m/>
    <s v="○"/>
    <m/>
    <m/>
    <m/>
    <m/>
    <m/>
    <m/>
    <s v="令和5年度に関しては、１１月ごろよりイベント関連商品企業の受注が大幅に増え、１月の能登地震以降防災関連商品の企業が動き出し工賃目標達成となった。_x000a_"/>
    <m/>
    <s v="○"/>
    <m/>
    <m/>
    <m/>
    <m/>
    <m/>
    <m/>
    <s v="○"/>
    <m/>
    <m/>
    <m/>
    <s v="軽作業"/>
    <s v="⑥作業工程の見直し"/>
    <s v="高齢化と意欲低下等様々な理由から作業効率が下がっているので、今の利用者にあった作業工程を模索しながら、やる気を持たせ、意欲の向上を目指す。"/>
    <s v="軽作業"/>
    <s v="⑤他事業所とのネットワークの構築"/>
    <s v="受注窓口になってくれているトータルライフふくやまとのネットワークを強め当事業所で受けられる作業のPRを行う。"/>
    <m/>
    <m/>
    <m/>
    <s v="・既存の工賃の単価アップを企業の担当者に依頼する。_x000a_・利用者の新規募集をかけるため、インターネットを利用する。_x000a_・利用者の個別ケース会議の頻度を上げ、利用者への対応を周知する。_x000a_"/>
    <s v="・新規作業について既存の企業に営業をかける。_x000a_・取引先の新規開拓。"/>
    <s v="・地域行事に参加し、当事業所のPRを行う。_x000a_・作業室の増築ｏｒ新築を行い、作業環境を整える。"/>
    <s v="共有した"/>
    <s v="共有した"/>
    <s v="統括責任者"/>
    <s v="田口恵子"/>
    <s v="管理者・サビ管"/>
    <s v="日常生活の相談・指導"/>
    <s v="岸知子"/>
    <s v="生活支援員"/>
    <s v="価格交渉・営業・作業工程管理"/>
    <s v="梶本美奈子"/>
    <s v="目標工賃達成指導員"/>
    <s v="技術の指導や職業訓練"/>
    <s v="藤井敦也"/>
    <s v="職業指導員"/>
    <s v="技術の指導や職業訓練"/>
    <s v="大本裕子"/>
    <s v="職業指導員"/>
    <s v="日常生活の相談・指導"/>
    <s v="前田洋子"/>
    <s v="生活支援員"/>
    <m/>
    <m/>
    <m/>
    <m/>
    <m/>
    <m/>
    <m/>
    <m/>
    <m/>
    <m/>
    <m/>
    <m/>
    <x v="7"/>
    <n v="10"/>
    <n v="9"/>
    <n v="5"/>
    <m/>
    <m/>
    <n v="24"/>
    <x v="30"/>
    <x v="19"/>
    <x v="41"/>
    <x v="0"/>
    <x v="0"/>
    <n v="2"/>
    <n v="12"/>
    <n v="10"/>
    <n v="24"/>
    <n v="0"/>
    <n v="1"/>
    <n v="2"/>
    <n v="5"/>
    <n v="4"/>
    <n v="1"/>
    <n v="11"/>
    <n v="24"/>
    <n v="0"/>
    <n v="0"/>
    <n v="1"/>
    <n v="3"/>
    <n v="3"/>
    <n v="12"/>
    <n v="5"/>
    <n v="24"/>
    <n v="17"/>
    <n v="1"/>
    <n v="4"/>
    <n v="22"/>
    <n v="0.77272727272727271"/>
    <n v="15"/>
    <n v="3"/>
    <n v="4"/>
    <n v="22"/>
    <n v="0.68181818181818177"/>
    <n v="18"/>
    <n v="1"/>
    <n v="3"/>
    <n v="22"/>
    <n v="0.81818181818181823"/>
    <n v="16"/>
    <n v="1"/>
    <n v="5"/>
    <n v="22"/>
    <n v="0.72727272727272729"/>
    <n v="15"/>
    <n v="3"/>
    <n v="4"/>
    <n v="22"/>
    <n v="0.68181818181818177"/>
    <n v="19"/>
    <n v="1"/>
    <n v="2"/>
    <n v="22"/>
    <x v="45"/>
    <n v="100"/>
    <n v="10"/>
    <n v="22"/>
    <n v="132"/>
    <n v="0.75757575757575757"/>
  </r>
  <r>
    <d v="2024-04-28T00:00:00"/>
    <n v="75"/>
    <x v="0"/>
    <s v="特定非営利活動法人玄森会"/>
    <s v="鴫田　忠史"/>
    <n v="3411501368"/>
    <s v="遠行工房"/>
    <n v="7202412"/>
    <x v="6"/>
    <s v="〒720-2412 福山市加茂町大字下加茂６６９番地１"/>
    <x v="0"/>
    <s v="鴫田忠史"/>
    <s v="鴫田忠史"/>
    <s v="090-1012-4713"/>
    <s v="shigita@ongyo.org"/>
    <s v="月額"/>
    <n v="43000"/>
    <x v="56"/>
    <n v="42079"/>
    <n v="85930"/>
    <n v="86789"/>
    <n v="87657"/>
    <n v="30083841"/>
    <n v="29088229"/>
    <n v="995612"/>
    <n v="0"/>
    <n v="0"/>
    <n v="30083841"/>
    <x v="56"/>
    <n v="7454181"/>
    <n v="1087576"/>
    <n v="0"/>
    <n v="0"/>
    <n v="387"/>
    <n v="6965"/>
    <x v="56"/>
    <n v="331"/>
    <n v="12"/>
    <n v="21542084"/>
    <x v="56"/>
    <x v="56"/>
    <n v="555"/>
    <n v="30466687"/>
    <n v="29379111"/>
    <n v="1087576"/>
    <n v="0"/>
    <n v="0"/>
    <n v="30466687"/>
    <n v="21757504"/>
    <n v="7528722"/>
    <n v="1180461"/>
    <n v="0"/>
    <n v="0"/>
    <n v="6965"/>
    <n v="38814"/>
    <n v="331"/>
    <n v="12"/>
    <n v="21757504"/>
    <n v="85930"/>
    <n v="561"/>
    <n v="30853363"/>
    <n v="29672902"/>
    <n v="1180461"/>
    <n v="0"/>
    <n v="0"/>
    <n v="30853363"/>
    <n v="21975079"/>
    <n v="7604009"/>
    <n v="1274275"/>
    <n v="0"/>
    <n v="0"/>
    <n v="6965"/>
    <n v="38814"/>
    <n v="331"/>
    <n v="12"/>
    <n v="21975079"/>
    <n v="86789"/>
    <n v="566"/>
    <n v="31243906"/>
    <n v="29969631"/>
    <n v="1274275"/>
    <n v="0"/>
    <n v="0"/>
    <n v="31243906"/>
    <n v="22194829"/>
    <n v="7680049"/>
    <n v="1369028"/>
    <n v="0"/>
    <n v="0"/>
    <n v="6965"/>
    <n v="38814"/>
    <n v="331"/>
    <n v="12"/>
    <n v="22194829"/>
    <n v="87657"/>
    <n v="572"/>
    <m/>
    <m/>
    <m/>
    <m/>
    <s v="○"/>
    <s v="○"/>
    <m/>
    <m/>
    <m/>
    <m/>
    <m/>
    <m/>
    <m/>
    <s v="○"/>
    <s v="○"/>
    <m/>
    <s v="○"/>
    <s v="請負作業"/>
    <x v="6"/>
    <n v="21815424"/>
    <s v="水田畦畔除草・農繁期収穫作業等請負・樹木伐採・剪定・休耕地除草・墓苑管理・建築工事"/>
    <s v="○"/>
    <x v="6"/>
    <n v="5305776"/>
    <s v="木製玩具製造販売"/>
    <s v="－"/>
    <x v="4"/>
    <n v="1967029"/>
    <s v="野菜生産販売"/>
    <s v="－"/>
    <x v="0"/>
    <s v=""/>
    <x v="0"/>
    <x v="0"/>
    <n v="1"/>
    <x v="1"/>
    <m/>
    <s v="平成24年度"/>
    <n v="5715362"/>
    <x v="16"/>
    <s v="地域からの依頼を受け出来る事は何でも取り組んでいる。_x000a_利用者の生産性を如何にして向上させるかが工賃向上に係る課題である。"/>
    <m/>
    <m/>
    <m/>
    <m/>
    <m/>
    <s v="○"/>
    <m/>
    <m/>
    <s v="○"/>
    <m/>
    <m/>
    <m/>
    <s v="概ね達成した。"/>
    <s v="○"/>
    <m/>
    <m/>
    <s v="○"/>
    <m/>
    <s v="○"/>
    <m/>
    <s v="○"/>
    <m/>
    <m/>
    <m/>
    <m/>
    <s v="⑰その他"/>
    <s v="⑧職員の負担軽減ためのICT機器等の導入"/>
    <s v="支援記録をクラウド上のデータベース化し作業の重複を避ける。"/>
    <s v="⑥雑貨製造・販売"/>
    <s v="①商品企画力の向上"/>
    <s v="広く万機公論を蒐集する。"/>
    <s v="⑤農産物の製造・販売"/>
    <s v="⑥作業工程の見直し"/>
    <s v="作業工程を細分化し、適材適所率を高める。"/>
    <s v="生産活動に関する支援記録をスマートフォンからも入力可能なアプリケーションを導入し業務効率を上げ、新商品企画開発・作物ごとの作業工程分析に注力する。"/>
    <s v="地域のニーズが高まっている休耕地等の除草作業の生産性を向上させるために、無線コントロールの草刈り機を導入し、オペレーション技術・メンテナンス技術を習得する。"/>
    <s v="レーザー加工機を活用し、木工品の付加価値を高める。"/>
    <s v="共有した"/>
    <s v="共有した"/>
    <s v="統括責任者"/>
    <s v="鴫田忠史"/>
    <s v="管理者"/>
    <s v="農福連携の推進"/>
    <s v="山根章"/>
    <s v="職業指導員"/>
    <s v="木工商品デザイン企画"/>
    <s v="三好貴政"/>
    <s v="目標工賃達成指導員"/>
    <s v="IOTリテラシー向上"/>
    <s v="松本慎一"/>
    <s v="職業指導員"/>
    <s v="伐採作業技術向上"/>
    <s v="藤本恭司"/>
    <s v="生活支援員"/>
    <s v="除草作業技術向上"/>
    <s v="井上道明"/>
    <s v="職業指導員"/>
    <s v="木工商品作業工程改善"/>
    <s v="烏田陽子"/>
    <s v="生活支援員"/>
    <s v="墓苑管理技術向上"/>
    <s v="小林雅基"/>
    <s v="職業指導員"/>
    <s v="野菜生産技術向上"/>
    <s v="三島晋"/>
    <s v="職業指導員"/>
    <m/>
    <m/>
    <m/>
    <x v="4"/>
    <n v="5"/>
    <n v="21"/>
    <n v="22"/>
    <n v="2"/>
    <m/>
    <n v="50"/>
    <x v="31"/>
    <x v="43"/>
    <x v="42"/>
    <x v="15"/>
    <x v="0"/>
    <n v="7"/>
    <n v="40"/>
    <n v="3"/>
    <n v="50"/>
    <n v="0"/>
    <n v="2"/>
    <n v="5"/>
    <n v="3"/>
    <n v="0"/>
    <n v="0"/>
    <n v="40"/>
    <n v="50"/>
    <n v="0"/>
    <n v="0"/>
    <n v="5"/>
    <n v="13"/>
    <n v="19"/>
    <n v="7"/>
    <n v="6"/>
    <n v="50"/>
    <n v="15"/>
    <n v="5"/>
    <n v="10"/>
    <n v="30"/>
    <n v="0.5"/>
    <n v="17"/>
    <n v="6"/>
    <n v="7"/>
    <n v="30"/>
    <n v="0.56666666666666665"/>
    <n v="15"/>
    <n v="4"/>
    <n v="11"/>
    <n v="30"/>
    <n v="0.5"/>
    <n v="16"/>
    <n v="4"/>
    <n v="10"/>
    <n v="30"/>
    <n v="0.53333333333333333"/>
    <n v="10"/>
    <n v="7"/>
    <n v="13"/>
    <n v="30"/>
    <n v="0.33333333333333331"/>
    <n v="22"/>
    <n v="2"/>
    <n v="6"/>
    <n v="30"/>
    <x v="46"/>
    <n v="95"/>
    <n v="28"/>
    <n v="57"/>
    <n v="180"/>
    <n v="0.52777777777777779"/>
  </r>
  <r>
    <d v="2024-04-30T00:00:00"/>
    <n v="76"/>
    <x v="1"/>
    <s v="社会福祉法人平成会"/>
    <s v="赤坂　秀則"/>
    <n v="3412500260"/>
    <s v="あおぞら工房"/>
    <n v="7392121"/>
    <x v="8"/>
    <s v="〒739-2121 東広島市高屋町小谷５００１番地５"/>
    <x v="0"/>
    <s v="内田孝洋"/>
    <s v="内田孝洋"/>
    <s v="082-436-3002"/>
    <s v="aozora-sien@nishinoike.or.jp"/>
    <s v="月額"/>
    <n v="27000"/>
    <x v="57"/>
    <n v="5074"/>
    <n v="35125"/>
    <n v="36380"/>
    <n v="37634"/>
    <n v="86682005"/>
    <n v="86682005"/>
    <n v="0"/>
    <n v="0"/>
    <n v="0"/>
    <n v="86682005"/>
    <x v="57"/>
    <n v="36500000"/>
    <n v="0"/>
    <n v="0"/>
    <n v="39366502"/>
    <n v="395"/>
    <n v="7584"/>
    <x v="57"/>
    <n v="270"/>
    <n v="12"/>
    <n v="10815503"/>
    <x v="57"/>
    <x v="57"/>
    <n v="238"/>
    <n v="87000000"/>
    <n v="87000000"/>
    <n v="0"/>
    <n v="0"/>
    <n v="0"/>
    <n v="87000000"/>
    <n v="11760000"/>
    <n v="36500000"/>
    <n v="0"/>
    <n v="0"/>
    <n v="38740000"/>
    <n v="7500"/>
    <n v="45000"/>
    <n v="269"/>
    <n v="12"/>
    <n v="11760000"/>
    <n v="35125"/>
    <n v="261"/>
    <n v="87000000"/>
    <n v="87000000"/>
    <n v="0"/>
    <n v="0"/>
    <n v="0"/>
    <n v="87000000"/>
    <n v="12180000"/>
    <n v="36500000"/>
    <n v="0"/>
    <n v="0"/>
    <n v="38320000"/>
    <n v="7500"/>
    <n v="45000"/>
    <n v="269"/>
    <n v="12"/>
    <n v="12180000"/>
    <n v="36380"/>
    <n v="271"/>
    <n v="87000000"/>
    <n v="87000000"/>
    <n v="0"/>
    <n v="0"/>
    <n v="0"/>
    <n v="87000000"/>
    <n v="12600000"/>
    <n v="36500000"/>
    <n v="0"/>
    <n v="0"/>
    <n v="37900000"/>
    <n v="7500"/>
    <n v="45000"/>
    <n v="269"/>
    <n v="12"/>
    <n v="12600000"/>
    <n v="37634"/>
    <n v="280"/>
    <s v="○"/>
    <m/>
    <m/>
    <m/>
    <s v="○"/>
    <m/>
    <m/>
    <m/>
    <m/>
    <m/>
    <m/>
    <m/>
    <s v="○"/>
    <m/>
    <s v="○"/>
    <m/>
    <s v="○"/>
    <s v="ウエス製造販売事業"/>
    <x v="1"/>
    <n v="9438967"/>
    <s v="㈱広島精研工業において空箱整理作業、吊り掛け作業"/>
    <s v="○"/>
    <x v="0"/>
    <n v="8024451"/>
    <s v="ウエス製造販売事業"/>
    <s v="－"/>
    <x v="0"/>
    <n v="1300308"/>
    <s v="ライトロン（緩衝材）整理作業等"/>
    <s v="－"/>
    <x v="0"/>
    <n v="1"/>
    <x v="1"/>
    <x v="2"/>
    <s v=""/>
    <x v="0"/>
    <m/>
    <m/>
    <m/>
    <x v="0"/>
    <s v="例えばウエス製造販売事業において、原材料費の高騰や2024年のトラック問題に伴う運送費の増大などの影響を受け、原価が著しく高騰している。利用者の工賃を確保するためには価格に転嫁せざるを得ない状況であるが、一部企業に現況を伝えると、取引中止を示唆される。"/>
    <m/>
    <m/>
    <m/>
    <s v="○"/>
    <m/>
    <m/>
    <m/>
    <s v="○"/>
    <m/>
    <s v="○"/>
    <s v="○"/>
    <s v="価格交渉など企業と上手な付き合い方のノウハウがない。"/>
    <s v="ウエス製造販売事業は原料高騰もあり利益率はコロナ前よりも低いが、売上高だけを見るとコロナ前の98％まで盛り返してきた。経費があまり掛からない施設外就労は、毎年時給交渉によって前年を上回る金額で契約ができている上、令和5年度は過去最高の売上高（約9400千円）を達成。下請事業の売上高は令和4年度並みを維持。また令和５年度で特筆すべき点は、スイーツ製造販売事業で開発した商品が10月に販売開始となったことが上げられ、約800千円の売上高となった。"/>
    <s v="○"/>
    <s v="○"/>
    <s v="○"/>
    <s v="○"/>
    <m/>
    <m/>
    <m/>
    <m/>
    <s v="○"/>
    <s v="○"/>
    <m/>
    <m/>
    <s v="スイーツ製造販売事業　売上高向上"/>
    <s v="②販路開拓"/>
    <s v="東広島ビジネスサポートセンターHi-Bizから助言をもらいながら、新たな商品の開発、販路拡大に取り組む。"/>
    <s v="ウエス製造販売事業　価格改定"/>
    <s v="④販売価格の見直し"/>
    <s v="利用者工賃確保のため、販売価格を見直す。"/>
    <m/>
    <m/>
    <m/>
    <s v="ウエスの販売価格の改定。_x000a_スイーツ製造販売事業の新商品開発、販路拡大（Hi-Bizと定期的に通い、助言をもらう）"/>
    <s v="スイーツ製造販売事業の新商品開発、販路拡大（Hi-Bizと定期的に通い、助言をもらう）"/>
    <s v="スイーツ製造販売事業の新商品開発、販路拡大（Hi-Bizと定期的に通い、助言をもらう）"/>
    <s v="共有した"/>
    <s v="共有した"/>
    <s v="統括責任者"/>
    <s v="内田孝洋"/>
    <s v="管理者"/>
    <s v="スイーツ製造販売事業　商品開発"/>
    <s v="宮谷亜津沙"/>
    <s v="生活支援員"/>
    <s v="スイーツ製造販売事業　販路拡大"/>
    <s v="平林拓人"/>
    <s v="職業指導員"/>
    <s v="スイーツ製造販売事業　販路拡大"/>
    <s v="上川博人"/>
    <s v="職業指導員"/>
    <s v="ウエス製造販売事業　価格改定"/>
    <s v="三木陽地"/>
    <s v="職業指導員"/>
    <m/>
    <m/>
    <m/>
    <m/>
    <m/>
    <m/>
    <m/>
    <m/>
    <m/>
    <m/>
    <m/>
    <m/>
    <m/>
    <m/>
    <m/>
    <x v="1"/>
    <m/>
    <n v="33"/>
    <n v="2"/>
    <m/>
    <m/>
    <n v="35"/>
    <x v="2"/>
    <x v="44"/>
    <x v="43"/>
    <x v="0"/>
    <x v="0"/>
    <n v="3"/>
    <n v="25"/>
    <n v="7"/>
    <n v="35"/>
    <n v="0"/>
    <n v="1"/>
    <n v="8"/>
    <n v="10"/>
    <n v="8"/>
    <n v="3"/>
    <n v="5"/>
    <n v="35"/>
    <n v="0"/>
    <n v="1"/>
    <n v="18"/>
    <n v="7"/>
    <n v="5"/>
    <n v="4"/>
    <n v="0"/>
    <n v="35"/>
    <n v="21"/>
    <n v="0"/>
    <n v="0"/>
    <n v="21"/>
    <n v="1"/>
    <n v="17"/>
    <n v="1"/>
    <n v="3"/>
    <n v="21"/>
    <n v="0.80952380952380953"/>
    <n v="20"/>
    <n v="0"/>
    <n v="1"/>
    <n v="21"/>
    <n v="0.95238095238095233"/>
    <n v="18"/>
    <n v="0"/>
    <n v="3"/>
    <n v="21"/>
    <n v="0.8571428571428571"/>
    <n v="17"/>
    <n v="0"/>
    <n v="4"/>
    <n v="21"/>
    <n v="0.80952380952380953"/>
    <n v="18"/>
    <n v="0"/>
    <n v="3"/>
    <n v="21"/>
    <x v="47"/>
    <n v="111"/>
    <n v="1"/>
    <n v="14"/>
    <n v="126"/>
    <n v="0.88095238095238093"/>
  </r>
  <r>
    <d v="2024-04-18T00:00:00"/>
    <n v="78"/>
    <x v="1"/>
    <s v="社会福祉法人ひとは福祉会"/>
    <s v="佐竹　正充"/>
    <n v="3413600218"/>
    <s v="就労センターあっぷ"/>
    <n v="7391103"/>
    <x v="16"/>
    <s v="〒739-1103 安芸高田市甲田町下小原２２２－２"/>
    <x v="0"/>
    <s v="城﨑高治"/>
    <s v="城﨑高治"/>
    <s v="0826-45-7171"/>
    <s v="appu@hitoha-fukushi.com"/>
    <s v="月額"/>
    <n v="14000"/>
    <x v="58"/>
    <n v="2736"/>
    <n v="17447"/>
    <n v="17652"/>
    <n v="18473"/>
    <n v="12213581"/>
    <n v="12213581"/>
    <n v="0"/>
    <n v="0"/>
    <n v="0"/>
    <n v="12213581"/>
    <x v="58"/>
    <n v="8156747"/>
    <n v="0"/>
    <n v="0"/>
    <n v="0"/>
    <n v="293"/>
    <n v="5127"/>
    <x v="58"/>
    <n v="254"/>
    <n v="12"/>
    <n v="4056834"/>
    <x v="58"/>
    <x v="58"/>
    <n v="190"/>
    <n v="13173000"/>
    <n v="13173000"/>
    <n v="0"/>
    <n v="0"/>
    <n v="0"/>
    <n v="13173000"/>
    <n v="4250000"/>
    <n v="8923000"/>
    <n v="0"/>
    <n v="0"/>
    <n v="0"/>
    <n v="5160"/>
    <n v="21500"/>
    <n v="255"/>
    <n v="12"/>
    <n v="4250000"/>
    <n v="17447"/>
    <n v="198"/>
    <n v="13200000"/>
    <n v="13200000"/>
    <n v="0"/>
    <n v="0"/>
    <n v="0"/>
    <n v="13200000"/>
    <n v="4300000"/>
    <n v="8900000"/>
    <n v="0"/>
    <n v="0"/>
    <n v="0"/>
    <n v="5160"/>
    <n v="21500"/>
    <n v="255"/>
    <n v="12"/>
    <n v="4300000"/>
    <n v="17652"/>
    <n v="200"/>
    <n v="13500000"/>
    <n v="13500000"/>
    <n v="0"/>
    <n v="0"/>
    <n v="0"/>
    <n v="13500000"/>
    <n v="4500000"/>
    <n v="9000000"/>
    <n v="0"/>
    <n v="0"/>
    <n v="0"/>
    <n v="5160"/>
    <n v="21500"/>
    <n v="255"/>
    <n v="12"/>
    <n v="4500000"/>
    <n v="18473"/>
    <n v="209"/>
    <s v="○"/>
    <m/>
    <m/>
    <m/>
    <m/>
    <s v="○"/>
    <m/>
    <m/>
    <s v="○"/>
    <m/>
    <m/>
    <m/>
    <m/>
    <s v="○"/>
    <s v="○"/>
    <m/>
    <s v="○"/>
    <s v="土壌改良材製造・育苗箱受託洗浄"/>
    <x v="9"/>
    <n v="8094155"/>
    <s v="どーなつ、かりんとう、あられ、ゼリーの製造販売"/>
    <s v="－"/>
    <x v="0"/>
    <n v="2301377"/>
    <s v="土壌改良材製造販売、育苗箱受託洗浄・ねぎの植え付け作業・梨の袋掛け・洗車・清掃"/>
    <s v="○"/>
    <x v="8"/>
    <n v="1818049"/>
    <s v="アート製品の製造販売及びカプセルトイの販売"/>
    <s v="－"/>
    <x v="0"/>
    <s v=""/>
    <x v="0"/>
    <x v="0"/>
    <n v="1"/>
    <x v="1"/>
    <m/>
    <s v="平成30年度"/>
    <n v="2237885"/>
    <x v="17"/>
    <s v="ウイズコロナとなったことから注文数は徐々に増加傾向にあるが、物価高に伴う製造原価高騰で、思うように利益を上げることが出来ていない。また、現状での生産体制では限界点を迎えていると感じている点もある為、そもそものやり方の改善や、どの作業に重点を置いていくのかの見直しなどを行っていく必要がある"/>
    <m/>
    <m/>
    <s v="○"/>
    <m/>
    <m/>
    <s v="○"/>
    <s v="○"/>
    <s v="○"/>
    <m/>
    <m/>
    <m/>
    <m/>
    <s v="工賃自体は旧算定方式によっても微増しているが、目標工賃には達していない。通所が安定しない利用者や通所しても作業に入れない利用者も増えてきている。また、物価高の為、原価の見直しを行って販売を継続している商品も販売価格の高騰から以前のような動きに至っていないものも多く、そもそもの生産内容の見直しも含めて行う必要がある。令和６年度にてこれらの点を踏まえて総体的に見直しを行っていく"/>
    <s v="○"/>
    <m/>
    <s v="○"/>
    <s v="○"/>
    <m/>
    <s v="○"/>
    <m/>
    <m/>
    <s v="○"/>
    <m/>
    <m/>
    <m/>
    <s v="菓子製造"/>
    <s v="③販売力の向上"/>
    <s v="生産商品の見直しやどの商品に注力し主力商品として拡充させるのか、また、費用対効果の少ない商品の廃止、新商品の開発などを年間を通じて会議を行い、令和７年度に向けて対策を練っていく"/>
    <s v="施設外就労"/>
    <s v="⑪その他"/>
    <s v="施設外就労（農福連携）を強化し、作業日等の拡大を図っていく"/>
    <s v="土壌改良材製造販売・育苗箱受託洗浄"/>
    <s v="⑨管理者・職員への意識啓発"/>
    <s v="損益分岐点を明確にし、月の製造数、販売数を明確化するとともに、生産・販売数拡充に向けてどのように動いていくかを検討する。"/>
    <s v="生産商品の見直しやどの商品に注力し主力商品として拡充させるのか、また、費用対効果の少ない商品の廃止、新商品の開発などを年間を通じて会議を行い、令和７年度に向けて対策を練っていく"/>
    <s v="令和６年度の検討内容を踏まえ、新商品の販売や重点を置く商品を定め生産力の向上を行い、販路拡充を図ることで、工賃向上につなげていく（施設外就労の拡充含む）"/>
    <s v="一般企業や、地元の農家、スポーツ（サンフレッチェ、安芸高田レオリック等）との連携をとり、商品力の向上や販路拡充を図る"/>
    <s v="共有した"/>
    <s v="共有していない"/>
    <s v="統括責任者"/>
    <s v="城﨑高治"/>
    <s v="管理者"/>
    <s v="目標工賃達成・職業指導等"/>
    <s v="則川靖久"/>
    <s v="課長　サービス管理責任者"/>
    <s v="目標工賃達成・職業指導等"/>
    <s v="益田博之"/>
    <s v="課長　"/>
    <s v="職業指導"/>
    <s v="林ひとみ"/>
    <s v="職業指導員"/>
    <s v="職業指導"/>
    <s v="井上大輔"/>
    <s v="職業指導員"/>
    <s v="目標工賃達成指導"/>
    <s v="實藤美香"/>
    <s v="目標工賃達成指導員"/>
    <s v="目標工賃達成指導"/>
    <s v="長岡逸子"/>
    <s v="目標工賃達成指導員"/>
    <s v="生活支援員"/>
    <s v="青山直樹"/>
    <s v="生活支援員"/>
    <s v="生活支援員"/>
    <s v="中村遥香"/>
    <s v="生活支援員"/>
    <s v="生活支援員"/>
    <s v="兼近洋子"/>
    <s v="生活支援員"/>
    <x v="5"/>
    <n v="1"/>
    <n v="23"/>
    <n v="3"/>
    <m/>
    <n v="1"/>
    <n v="28"/>
    <x v="22"/>
    <x v="45"/>
    <x v="44"/>
    <x v="0"/>
    <x v="5"/>
    <n v="0"/>
    <n v="23"/>
    <n v="5"/>
    <n v="28"/>
    <n v="1"/>
    <n v="2"/>
    <n v="6"/>
    <n v="8"/>
    <n v="1"/>
    <n v="1"/>
    <n v="9"/>
    <n v="28"/>
    <n v="0"/>
    <n v="2"/>
    <n v="8"/>
    <n v="9"/>
    <n v="3"/>
    <n v="5"/>
    <n v="1"/>
    <n v="28"/>
    <n v="21"/>
    <n v="1"/>
    <n v="2"/>
    <n v="24"/>
    <n v="0.875"/>
    <n v="19"/>
    <n v="2"/>
    <n v="3"/>
    <n v="24"/>
    <n v="0.79166666666666663"/>
    <n v="19"/>
    <n v="2"/>
    <n v="3"/>
    <n v="24"/>
    <n v="0.79166666666666663"/>
    <n v="18"/>
    <n v="3"/>
    <n v="3"/>
    <n v="24"/>
    <n v="0.75"/>
    <n v="15"/>
    <n v="2"/>
    <n v="7"/>
    <n v="24"/>
    <n v="0.625"/>
    <n v="18"/>
    <n v="2"/>
    <n v="4"/>
    <n v="24"/>
    <x v="0"/>
    <n v="110"/>
    <n v="12"/>
    <n v="22"/>
    <n v="144"/>
    <n v="0.76388888888888884"/>
  </r>
  <r>
    <d v="2024-04-27T00:00:00"/>
    <n v="79"/>
    <x v="1"/>
    <s v="社会福祉法人ひとは福祉会"/>
    <s v="佐竹　正充"/>
    <n v="3413600226"/>
    <s v="ひとは工房"/>
    <n v="7391203"/>
    <x v="16"/>
    <s v="〒739-1203 安芸高田市向原町長田１５７９－４"/>
    <x v="9"/>
    <s v="伊藤千代子"/>
    <s v="伊藤千代子"/>
    <s v="0826-46-3757"/>
    <s v="hitohakoubou@hitoha-fukushi.com"/>
    <s v="月額"/>
    <n v="16000"/>
    <x v="59"/>
    <n v="1152"/>
    <n v="18182"/>
    <n v="18939"/>
    <n v="19717"/>
    <n v="29347000"/>
    <n v="29347000"/>
    <n v="0"/>
    <n v="0"/>
    <n v="0"/>
    <n v="29347000"/>
    <x v="59"/>
    <n v="27144621"/>
    <n v="0"/>
    <n v="0"/>
    <n v="0"/>
    <n v="168"/>
    <n v="2708"/>
    <x v="59"/>
    <n v="255"/>
    <n v="12"/>
    <n v="2202379"/>
    <x v="59"/>
    <x v="59"/>
    <n v="183"/>
    <n v="30000000"/>
    <n v="30000000"/>
    <n v="0"/>
    <n v="0"/>
    <n v="0"/>
    <n v="30000000"/>
    <n v="2400000"/>
    <n v="27600000"/>
    <n v="0"/>
    <n v="0"/>
    <n v="0"/>
    <n v="2800"/>
    <n v="12320"/>
    <n v="255"/>
    <n v="12"/>
    <n v="2400000"/>
    <n v="18182"/>
    <n v="195"/>
    <n v="30000000"/>
    <n v="30000000"/>
    <n v="0"/>
    <n v="0"/>
    <n v="0"/>
    <n v="30000000"/>
    <n v="2500000"/>
    <n v="27500000"/>
    <n v="0"/>
    <n v="0"/>
    <n v="0"/>
    <n v="2800"/>
    <n v="12320"/>
    <n v="255"/>
    <n v="12"/>
    <n v="2500000"/>
    <n v="18939"/>
    <n v="203"/>
    <n v="31000000"/>
    <n v="31000000"/>
    <n v="0"/>
    <n v="0"/>
    <n v="0"/>
    <n v="31000000"/>
    <n v="2650000"/>
    <n v="28350000"/>
    <n v="0"/>
    <n v="0"/>
    <n v="0"/>
    <n v="2850"/>
    <n v="12540"/>
    <n v="255"/>
    <n v="12"/>
    <n v="2650000"/>
    <n v="19717"/>
    <n v="211"/>
    <s v="○"/>
    <m/>
    <m/>
    <m/>
    <s v="○"/>
    <s v="○"/>
    <m/>
    <m/>
    <m/>
    <m/>
    <m/>
    <m/>
    <s v="○"/>
    <m/>
    <m/>
    <m/>
    <m/>
    <m/>
    <x v="9"/>
    <n v="21011900"/>
    <s v="アイスクリーム・菓子類（クッキー・ケーキ等）の_x000a_製造販売"/>
    <s v="－"/>
    <x v="11"/>
    <n v="2210430"/>
    <s v="苺・ブルーベリー・葉物野菜の栽培販売、加工品販売（ジャム）"/>
    <s v="－"/>
    <x v="8"/>
    <n v="843600"/>
    <s v="陶芸品販売、アート作品を製品化したものを販売（Tシャツ・カレンダー他）"/>
    <s v="－"/>
    <x v="1"/>
    <s v=""/>
    <x v="0"/>
    <x v="0"/>
    <s v=""/>
    <x v="0"/>
    <m/>
    <m/>
    <m/>
    <x v="0"/>
    <s v="アイス・菓子製造販売、果物（苺・ブルーベリー）の栽培・販売を中心に行っているが、アイス製造と店舗営業については、夏場や休日の繁忙期の人材確保が非常に難しく、事業所本体の店舗の土日営業ができない状態である。土日営業が可能になれば店舗での売り上げが1割は伸びると予想する。_x000a_農業の活動班を中心に、苺・ブルーベリーの栽培を行っているが収穫最盛期には収穫が追い付かない状態になる。ブル―ベリーについては、一般の方たち対象の「ブルーベリー狩り」を行っている。またブルーベリーについてはジャムだけではなく、加工品やスイーツ類の開発を考えている。"/>
    <s v="○"/>
    <m/>
    <m/>
    <m/>
    <m/>
    <s v="○"/>
    <s v="○"/>
    <s v="○"/>
    <m/>
    <m/>
    <s v="○"/>
    <s v="支援する人材不足"/>
    <s v="上記のような現状・課題の中、よりたくさんの方に活動状況を知ってもらう取組が出来ている。例えばメディアを利用して活動の様子を知ってもらう。地域のイベントには積極的に協力する。新たに取り組んでいるアート活動については、何よりも利用者が生き生きした表情で活動していることなど、収入に直結しない所の効果は大きいし、大きく評価できる。"/>
    <s v="○"/>
    <m/>
    <s v="○"/>
    <s v="○"/>
    <s v="○"/>
    <s v="○"/>
    <m/>
    <s v="○"/>
    <s v="○"/>
    <s v="○"/>
    <m/>
    <m/>
    <s v="ブルーベリーのスイーツ製品の開発"/>
    <s v="⑤他事業所とのネットワークの構築"/>
    <s v="同法人内の他の事業所で、菓子製造を行っている部署があるので、そこと連携して新たな商品の開発を行いたい。"/>
    <s v="アート作品の商品化"/>
    <s v="①商品企画力の向上"/>
    <s v="アート活動を通して、たくさんの作品（陶芸品・絵画他）が作られているので、福祉関係だけではなく、他の企業との関係を作りながら商品化を進めていく。"/>
    <s v="人材確保"/>
    <s v="⑪その他"/>
    <s v="店舗の土日営業が可能になるように、バイト等の人材を募集する。"/>
    <s v="売り上げ向上のために、店舗の営業を休日に行うようにするための人材を募集すること。"/>
    <s v="アート活動を通して、たくさんの作品（陶芸品・絵画他）が作られているので、福祉関係だけではなく、他の企業との関係を作りながら商品化を進めていく。"/>
    <s v="新たな商品の開発（苺・ブルーベリーを利用したスイーツ）"/>
    <s v="共有した"/>
    <s v="共有した"/>
    <s v="統括責任者"/>
    <s v="伊藤千代子"/>
    <s v="管理者"/>
    <s v="店舗・商品管理、営業"/>
    <s v="出田広志"/>
    <s v="課長"/>
    <s v="農業担当"/>
    <s v="丸岡洋二"/>
    <s v="生活支援・職業指導員"/>
    <s v="菓子製造担当"/>
    <s v="蔵下美穂"/>
    <s v="生活支援員"/>
    <s v="アート活動・受注担当"/>
    <s v="松本拓也"/>
    <s v="目標工賃達成指導員"/>
    <m/>
    <m/>
    <m/>
    <m/>
    <m/>
    <m/>
    <m/>
    <m/>
    <m/>
    <m/>
    <m/>
    <m/>
    <m/>
    <m/>
    <m/>
    <x v="1"/>
    <n v="1"/>
    <n v="13"/>
    <m/>
    <m/>
    <m/>
    <n v="14"/>
    <x v="32"/>
    <x v="25"/>
    <x v="3"/>
    <x v="0"/>
    <x v="0"/>
    <n v="0"/>
    <n v="9"/>
    <n v="5"/>
    <n v="14"/>
    <n v="0"/>
    <n v="0"/>
    <n v="1"/>
    <n v="10"/>
    <n v="1"/>
    <n v="1"/>
    <n v="1"/>
    <n v="14"/>
    <n v="0"/>
    <n v="2"/>
    <n v="4"/>
    <n v="5"/>
    <n v="1"/>
    <n v="1"/>
    <n v="1"/>
    <n v="14"/>
    <n v="10"/>
    <n v="2"/>
    <n v="2"/>
    <n v="14"/>
    <n v="0.7142857142857143"/>
    <n v="12"/>
    <n v="2"/>
    <n v="0"/>
    <n v="14"/>
    <n v="0.8571428571428571"/>
    <n v="10"/>
    <n v="0"/>
    <n v="4"/>
    <n v="14"/>
    <n v="0.7142857142857143"/>
    <n v="10"/>
    <n v="1"/>
    <n v="3"/>
    <n v="14"/>
    <n v="0.7142857142857143"/>
    <n v="10"/>
    <n v="1"/>
    <n v="3"/>
    <n v="14"/>
    <n v="0.7142857142857143"/>
    <n v="10"/>
    <n v="1"/>
    <n v="3"/>
    <n v="14"/>
    <x v="48"/>
    <n v="62"/>
    <n v="7"/>
    <n v="15"/>
    <n v="84"/>
    <n v="0.73809523809523814"/>
  </r>
  <r>
    <d v="2024-04-22T00:00:00"/>
    <n v="81"/>
    <x v="0"/>
    <s v="特定非営利活動法人憩"/>
    <s v="上田　雅彦"/>
    <n v="3410104768"/>
    <s v="憩"/>
    <n v="7310235"/>
    <x v="2"/>
    <s v="〒731-0235 広島市安佐北区可部町勝木１２４８番地の５６"/>
    <x v="1"/>
    <s v="上田　ユミ"/>
    <s v="上田　ユミ"/>
    <s v="082-298-6609"/>
    <s v="rsc82615＠nifty.com"/>
    <s v="月額"/>
    <n v="10000"/>
    <x v="60"/>
    <n v="3912"/>
    <n v="14934"/>
    <n v="16340"/>
    <n v="16990"/>
    <n v="2587115"/>
    <n v="2587115"/>
    <n v="0"/>
    <n v="0"/>
    <n v="0"/>
    <n v="2587115"/>
    <x v="60"/>
    <n v="884346"/>
    <n v="0"/>
    <n v="0"/>
    <n v="0"/>
    <n v="165"/>
    <n v="2410"/>
    <x v="60"/>
    <n v="237"/>
    <n v="12"/>
    <n v="1702769"/>
    <x v="60"/>
    <x v="60"/>
    <n v="160"/>
    <n v="2700000"/>
    <n v="2700000"/>
    <n v="0"/>
    <n v="0"/>
    <n v="0"/>
    <n v="2700000"/>
    <n v="1810000"/>
    <n v="890000"/>
    <n v="0"/>
    <n v="0"/>
    <n v="0"/>
    <n v="2420"/>
    <n v="10700"/>
    <n v="240"/>
    <n v="12"/>
    <n v="1810000"/>
    <n v="14934"/>
    <n v="169"/>
    <n v="2900000"/>
    <n v="2900000"/>
    <n v="0"/>
    <n v="0"/>
    <n v="0"/>
    <n v="2900000"/>
    <n v="2000000"/>
    <n v="900000"/>
    <n v="0"/>
    <n v="0"/>
    <n v="0"/>
    <n v="2430"/>
    <n v="10750"/>
    <n v="240"/>
    <n v="12"/>
    <n v="2000000"/>
    <n v="16340"/>
    <n v="186"/>
    <n v="3100000"/>
    <n v="3100000"/>
    <n v="0"/>
    <n v="0"/>
    <n v="0"/>
    <n v="3100000"/>
    <n v="2100000"/>
    <n v="1000000"/>
    <n v="0"/>
    <n v="0"/>
    <n v="0"/>
    <n v="2450"/>
    <n v="10800"/>
    <n v="240"/>
    <n v="12"/>
    <n v="2100000"/>
    <n v="16990"/>
    <n v="194"/>
    <m/>
    <m/>
    <m/>
    <m/>
    <m/>
    <s v="○"/>
    <m/>
    <m/>
    <m/>
    <s v="○"/>
    <m/>
    <m/>
    <s v="○"/>
    <m/>
    <m/>
    <m/>
    <m/>
    <m/>
    <x v="4"/>
    <n v="1005318"/>
    <s v="現在は5か所（テンパール、モルテン、品川工業等）の会社から仕事を頂いている。金具組み立て、バリ取り、手芸用品など色々な作業がある。"/>
    <s v="－"/>
    <x v="6"/>
    <n v="876355"/>
    <s v="授産製品：折鶴風鈴　ekie内にあるしま商店さんや、おりづるタワーさんに納品している。和紙の鶴とプラスチック製の風鈴を組み合わせたヒロシマをイメージした商品。"/>
    <s v="－"/>
    <x v="9"/>
    <n v="705442"/>
    <s v="介護用エプロン（大袋に入ったクリーニング済のエプロンを汚れ残りがないか検品しながら20枚一組に畳む作業。）スリッパ組み合わせ（大袋に入ったクリーニング済のスリッパを検品しながら組み合わせる作業）"/>
    <s v="－"/>
    <x v="1"/>
    <s v=""/>
    <x v="0"/>
    <x v="0"/>
    <s v=""/>
    <x v="0"/>
    <m/>
    <m/>
    <m/>
    <x v="0"/>
    <s v="コロナ禍は、企業から受け取る内職量が減少・不安定であったり、授産製品である折鶴風鈴は観光客がメインターゲットであるため売り上げが大幅に減少したりと大きな課題があったが、R5年度はそのどちらも落ち着いている。R4/12月から始めたクリーニング作業は、毎月約5万円の収入があり、R5年度は一年を通して作業できたことで、就労収入のアップにつながった。当初は企業側が事業所まで受け取り・搬入をしてくださっていたが、R6/3月以降、こちらが指定された場所まで受け取り・納品をすることとなったため、スタッフの勤務調整等が必要となった。"/>
    <m/>
    <m/>
    <m/>
    <s v="○"/>
    <m/>
    <m/>
    <m/>
    <s v="○"/>
    <m/>
    <m/>
    <m/>
    <m/>
    <s v="令和5年度の目標工賃は10.000円であった。実績は13.912円であったので、【達成】利用者様も新しい内職に前向きに取り組み、工賃が増えたことを喜ばれていることは、大変評価できる。"/>
    <m/>
    <m/>
    <m/>
    <m/>
    <s v="○"/>
    <s v="○"/>
    <m/>
    <m/>
    <m/>
    <m/>
    <m/>
    <m/>
    <s v="クリーニング"/>
    <s v="⑥作業工程の見直し"/>
    <s v="作業に取り組める利用者様を増やす。一人では難しい方はペアになり、2人で作業していただくなど、作業工程を見直していく。"/>
    <s v="軽作業（手芸用品の内職）"/>
    <s v="⑤他事業所とのネットワークの構築"/>
    <s v="内職受注の隙間を作らないように、納品期限のない軽作業を数種類準備しておくように、他事業所との連絡を一層密にとっていく。"/>
    <s v="授産製品"/>
    <s v="⑥作業工程の見直し"/>
    <s v="細かい作業が多く、特定の利用者様しか関わってこなかったが、より多くの利用者様が関われるよう作業工程をみなおしていく。"/>
    <s v="R5年度にはじめて工賃が１0000円を達成した。R6年度はこれを維持向上していけるよう14000円の目標工賃を掲げ、現在している作業を確実にミスなく取り組めるよう、利用者さまお一人お一人に合った作業を見直していく。"/>
    <s v="クリーニングの受注量を増やし、より多くの利用者様に作業に関わっていただけるよう、ペアを作ったり、作業手順を分かりやすく表したりなど工夫していく。"/>
    <s v="授産製品の販売先をもう一件増やせるよう販路拡大を目指す。"/>
    <s v="共有した"/>
    <s v="共有した"/>
    <s v="統括責任者"/>
    <s v="上田　ユミ"/>
    <s v="管理者"/>
    <m/>
    <s v="松元　俊大"/>
    <s v="就労リーダー"/>
    <m/>
    <s v="田島　和美"/>
    <s v="目標工賃達成指導員"/>
    <m/>
    <s v="松岡　光吉"/>
    <s v="就労スタッフ"/>
    <m/>
    <s v="間所　美穂"/>
    <s v="職業指導員"/>
    <m/>
    <m/>
    <m/>
    <m/>
    <m/>
    <m/>
    <m/>
    <m/>
    <m/>
    <m/>
    <m/>
    <m/>
    <m/>
    <m/>
    <m/>
    <x v="1"/>
    <n v="6"/>
    <n v="5"/>
    <n v="4"/>
    <m/>
    <m/>
    <n v="15"/>
    <x v="33"/>
    <x v="9"/>
    <x v="45"/>
    <x v="0"/>
    <x v="0"/>
    <n v="2"/>
    <n v="12"/>
    <n v="1"/>
    <n v="15"/>
    <n v="0"/>
    <n v="1"/>
    <n v="2"/>
    <n v="2"/>
    <n v="0"/>
    <n v="0"/>
    <n v="10"/>
    <n v="15"/>
    <n v="0"/>
    <n v="1"/>
    <n v="0"/>
    <n v="2"/>
    <n v="3"/>
    <n v="3"/>
    <n v="6"/>
    <n v="15"/>
    <n v="15"/>
    <n v="0"/>
    <n v="0"/>
    <n v="15"/>
    <n v="1"/>
    <n v="15"/>
    <n v="0"/>
    <n v="0"/>
    <n v="15"/>
    <n v="1"/>
    <n v="15"/>
    <n v="0"/>
    <n v="0"/>
    <n v="15"/>
    <n v="1"/>
    <n v="15"/>
    <n v="0"/>
    <n v="0"/>
    <n v="15"/>
    <n v="1"/>
    <n v="12"/>
    <n v="0"/>
    <n v="3"/>
    <n v="15"/>
    <n v="0.8"/>
    <n v="15"/>
    <n v="0"/>
    <n v="0"/>
    <n v="15"/>
    <x v="8"/>
    <n v="87"/>
    <n v="0"/>
    <n v="3"/>
    <n v="90"/>
    <n v="0.96666666666666667"/>
  </r>
  <r>
    <d v="2024-04-30T00:00:00"/>
    <n v="82"/>
    <x v="1"/>
    <s v="社会福祉法人みつば会"/>
    <s v="松浦　邦夫"/>
    <n v="3414200018"/>
    <s v="障害福祉サービス事業所せらの風"/>
    <n v="7221111"/>
    <x v="18"/>
    <s v="〒722-1111 世羅郡世羅町大字寺町１５６８番地２"/>
    <x v="0"/>
    <s v="林 泰枝"/>
    <s v="林 泰枝"/>
    <s v="０８４７－２２－２７１５"/>
    <s v="mituba@mituba.or.jp"/>
    <s v="月額"/>
    <n v="17500"/>
    <x v="61"/>
    <n v="5465"/>
    <n v="23697"/>
    <n v="24057"/>
    <n v="24175"/>
    <n v="15057593"/>
    <n v="15057593"/>
    <n v="0"/>
    <n v="0"/>
    <n v="0"/>
    <n v="15057593"/>
    <x v="61"/>
    <n v="9297871"/>
    <n v="0"/>
    <n v="0"/>
    <n v="0"/>
    <n v="299"/>
    <n v="5747"/>
    <x v="61"/>
    <n v="276"/>
    <n v="12"/>
    <n v="5759722"/>
    <x v="61"/>
    <x v="61"/>
    <n v="286"/>
    <n v="16530000"/>
    <n v="16530000"/>
    <n v="0"/>
    <n v="0"/>
    <n v="0"/>
    <n v="16530000"/>
    <n v="6000000"/>
    <n v="10530000"/>
    <n v="0"/>
    <n v="0"/>
    <n v="0"/>
    <n v="5819"/>
    <n v="20200"/>
    <n v="276"/>
    <n v="12"/>
    <n v="6000000"/>
    <n v="23697"/>
    <n v="297"/>
    <n v="16530000"/>
    <n v="16530000"/>
    <n v="0"/>
    <n v="0"/>
    <n v="0"/>
    <n v="16530000"/>
    <n v="6120000"/>
    <n v="10410000"/>
    <n v="0"/>
    <n v="0"/>
    <n v="0"/>
    <n v="5831"/>
    <n v="20250"/>
    <n v="276"/>
    <n v="12"/>
    <n v="6120000"/>
    <n v="24057"/>
    <n v="302"/>
    <n v="16530000"/>
    <n v="16530000"/>
    <n v="0"/>
    <n v="0"/>
    <n v="0"/>
    <n v="16530000"/>
    <n v="6150000"/>
    <n v="10380000"/>
    <n v="0"/>
    <n v="0"/>
    <n v="0"/>
    <n v="5850"/>
    <n v="20300"/>
    <n v="276"/>
    <n v="12"/>
    <n v="6150000"/>
    <n v="24175"/>
    <n v="303"/>
    <s v="○"/>
    <s v="○"/>
    <m/>
    <m/>
    <s v="○"/>
    <m/>
    <m/>
    <m/>
    <s v="○"/>
    <m/>
    <s v="○"/>
    <m/>
    <s v="○"/>
    <m/>
    <m/>
    <m/>
    <s v="○"/>
    <s v="しめ縄"/>
    <x v="2"/>
    <n v="6681853"/>
    <s v="手作りのぱん販売・納品_x000a_企業等の昼休憩を利用させてもらい訪問販売_x000a_※②の中に①のクッキー含む"/>
    <s v="－"/>
    <x v="4"/>
    <n v="2488709"/>
    <s v="官公庁・老人施設の清掃作業"/>
    <s v="○"/>
    <x v="5"/>
    <n v="1308561"/>
    <s v="古代米を栽培、青刈りしてしめ縄用の縄を準備_x000a_制作・販売"/>
    <s v="－"/>
    <x v="0"/>
    <s v=""/>
    <x v="0"/>
    <x v="0"/>
    <n v="1"/>
    <x v="1"/>
    <m/>
    <s v="平成29年度"/>
    <n v="310300"/>
    <x v="18"/>
    <s v="・高齢化による生産力の低下_x000a_・しめ縄、灯篭と言った季節物が年々廃れてきており、売上が減少している_x000a_・職員の離職率(高齢化も含む）が高いこともあり、技術を要する作業についての習熟度が十分とは言えない。"/>
    <s v="○"/>
    <s v="○"/>
    <m/>
    <s v="○"/>
    <m/>
    <s v="○"/>
    <m/>
    <m/>
    <s v="○"/>
    <m/>
    <m/>
    <m/>
    <s v="・パン部門やしめ縄・灯ろう部門等の材料費が値上がりしてきてはいたが、タイムリーな値上げをしてこなかったので、利益率が悪くなっていた。_x000a_・コロナの時期よりは、収益は上向いてきた。"/>
    <s v="○"/>
    <s v="○"/>
    <m/>
    <s v="○"/>
    <m/>
    <s v="○"/>
    <m/>
    <m/>
    <m/>
    <s v="○"/>
    <m/>
    <s v="・地産地消を意識しての商品作りを検討していく（パン・菓子部門）_x000a_・集客力のある場所への卸売や販売_x000a_"/>
    <s v="ぱん・菓子部門"/>
    <s v="③販売力の向上"/>
    <s v="生産性を上げていき、店舗販売と訪問販売、集客力のある場所への納品"/>
    <s v="内職"/>
    <s v="⑪その他"/>
    <s v="収益率の高い作業を開拓"/>
    <s v="農業"/>
    <s v="⑪その他"/>
    <s v="農地が遠方で日々の管理に苦労していたので、農地付近の人を雇用し管理してもらい、必要に応じて生産活動に参加する。"/>
    <s v="・商品企画力という意味で、新商品を定期的に開発し、お客様のニーズを知る。売れ筋商品は量産していく。商品のバリエーションも増やし来客数を上げていきたい。_x000a_・作業効率を上げるために、作業工程の見直しや技術の向上を図っていく。"/>
    <s v="・商品企画力という意味で、新商品を定期的に開発し、お客様のニーズを知る。売れ筋商品は量産していく。商品のバリエーションも増やし来客数を上げていきたい。_x000a_・作業効率を上げるために、作業工程の見直しや技術の向上を図っていく。"/>
    <s v="・商品企画力という意味で、新商品を定期的に開発し、お客様のニーズを知る。売れ筋商品は量産していく。商品のバリエーションも増やし来客数を上げていきたい。_x000a_・作業効率を上げるために、作業工程の見直しや技術の向上を図っていく。"/>
    <s v="共有していない"/>
    <s v="共有していない"/>
    <s v="統括責任者"/>
    <s v="林 泰枝"/>
    <s v="管理者"/>
    <s v="副責任者"/>
    <s v="仙ノ木 美香"/>
    <s v="副所長"/>
    <s v="パン部門リーダー"/>
    <s v="福本 一友"/>
    <s v="主査／目標工賃達成指導員"/>
    <s v="しめ縄・灯ろう部門リーダー"/>
    <s v="竪本 直一"/>
    <s v="主査／職業指導員"/>
    <s v="パンスタッフ"/>
    <s v="宮澤 玲羽"/>
    <s v="職業指導員"/>
    <s v="しめ縄・灯ろうスタッフ"/>
    <s v="松浦 敏治"/>
    <s v="職業指導員"/>
    <s v="パンスタッフ"/>
    <s v="志田 望美"/>
    <s v="生活支援員"/>
    <s v="しめ縄・灯ろうスタッフ"/>
    <s v="岡谷 薫"/>
    <s v="生活支援員"/>
    <m/>
    <m/>
    <m/>
    <m/>
    <m/>
    <m/>
    <x v="6"/>
    <n v="3"/>
    <n v="13"/>
    <n v="13"/>
    <n v="1"/>
    <m/>
    <n v="30"/>
    <x v="31"/>
    <x v="46"/>
    <x v="7"/>
    <x v="16"/>
    <x v="0"/>
    <n v="3"/>
    <n v="14"/>
    <n v="13"/>
    <n v="30"/>
    <n v="0"/>
    <n v="3"/>
    <n v="14"/>
    <n v="2"/>
    <n v="0"/>
    <n v="0"/>
    <n v="11"/>
    <n v="30"/>
    <n v="0"/>
    <n v="2"/>
    <n v="3"/>
    <n v="5"/>
    <n v="5"/>
    <n v="8"/>
    <n v="7"/>
    <n v="30"/>
    <n v="17"/>
    <n v="0"/>
    <n v="10"/>
    <n v="27"/>
    <n v="0.62962962962962965"/>
    <n v="23"/>
    <n v="0"/>
    <n v="4"/>
    <n v="27"/>
    <n v="0.85185185185185186"/>
    <n v="25"/>
    <n v="0"/>
    <n v="2"/>
    <n v="27"/>
    <n v="0.92592592592592593"/>
    <n v="22"/>
    <n v="2"/>
    <n v="3"/>
    <n v="27"/>
    <n v="0.81481481481481477"/>
    <n v="15"/>
    <n v="7"/>
    <n v="5"/>
    <n v="27"/>
    <n v="0.55555555555555558"/>
    <n v="26"/>
    <n v="0"/>
    <n v="1"/>
    <n v="27"/>
    <x v="49"/>
    <n v="128"/>
    <n v="9"/>
    <n v="25"/>
    <n v="162"/>
    <n v="0.79012345679012341"/>
  </r>
  <r>
    <d v="2024-04-22T00:00:00"/>
    <n v="83"/>
    <x v="1"/>
    <s v="社会福祉法人福山愛生会"/>
    <s v="桒原　正和"/>
    <n v="3411500626"/>
    <s v="希望の広場"/>
    <n v="7210926"/>
    <x v="6"/>
    <s v="〒721-0926 福山市大門町六丁目１５番１３号"/>
    <x v="1"/>
    <s v="長尾 正一郎"/>
    <s v="長尾 正一郎"/>
    <s v="084-943-9777"/>
    <s v="kibounohiroba@shore.ocn.ne.jp"/>
    <s v="月額"/>
    <n v="8000"/>
    <x v="62"/>
    <n v="-1308"/>
    <n v="7985"/>
    <n v="8182"/>
    <n v="8379"/>
    <n v="771016"/>
    <n v="771016"/>
    <n v="0"/>
    <n v="0"/>
    <n v="0"/>
    <n v="771016"/>
    <x v="62"/>
    <n v="257106"/>
    <n v="0"/>
    <n v="0"/>
    <n v="0"/>
    <n v="85"/>
    <n v="1680"/>
    <x v="62"/>
    <n v="265"/>
    <n v="12"/>
    <n v="513910"/>
    <x v="62"/>
    <x v="62"/>
    <n v="102"/>
    <n v="790000"/>
    <n v="790000"/>
    <n v="0"/>
    <n v="0"/>
    <n v="0"/>
    <n v="790000"/>
    <n v="527000"/>
    <n v="263000"/>
    <n v="0"/>
    <n v="0"/>
    <n v="0"/>
    <n v="1440"/>
    <n v="4320"/>
    <n v="265"/>
    <n v="12"/>
    <n v="527000"/>
    <n v="7985"/>
    <n v="122"/>
    <n v="810000"/>
    <n v="810000"/>
    <n v="0"/>
    <n v="0"/>
    <n v="0"/>
    <n v="810000"/>
    <n v="540000"/>
    <n v="270000"/>
    <n v="0"/>
    <n v="0"/>
    <n v="0"/>
    <n v="1440"/>
    <n v="4320"/>
    <n v="265"/>
    <n v="12"/>
    <n v="540000"/>
    <n v="8182"/>
    <n v="125"/>
    <n v="830000"/>
    <n v="830000"/>
    <n v="0"/>
    <n v="0"/>
    <n v="0"/>
    <n v="830000"/>
    <n v="553000"/>
    <n v="277000"/>
    <n v="0"/>
    <n v="0"/>
    <n v="0"/>
    <n v="1440"/>
    <n v="4320"/>
    <n v="265"/>
    <n v="12"/>
    <n v="553000"/>
    <n v="8379"/>
    <n v="128"/>
    <m/>
    <m/>
    <m/>
    <m/>
    <m/>
    <m/>
    <m/>
    <s v="○"/>
    <m/>
    <m/>
    <s v="○"/>
    <m/>
    <s v="○"/>
    <m/>
    <m/>
    <m/>
    <m/>
    <m/>
    <x v="4"/>
    <n v="482960"/>
    <s v="部品取付け・検査・箱詰め他、商品の詰め替えなど"/>
    <s v="－"/>
    <x v="14"/>
    <n v="282620"/>
    <s v="冊子・封筒・名刺など"/>
    <s v="－"/>
    <x v="10"/>
    <n v="5400"/>
    <s v="ダンボール・空き缶・古紙など"/>
    <s v="－"/>
    <x v="1"/>
    <s v=""/>
    <x v="0"/>
    <x v="0"/>
    <s v=""/>
    <x v="0"/>
    <m/>
    <m/>
    <m/>
    <x v="0"/>
    <s v="難易度の高い作業はあるのだが、利用者の高齢化と重度化によって生産性が低下しているため、お断りせざるをえない状況である。難易度の高い作業は特定の利用者に負担が偏っているため、難易度の低い作業が必要であるが確保が難しいのが現状である。"/>
    <m/>
    <m/>
    <m/>
    <s v="○"/>
    <m/>
    <s v="○"/>
    <s v="○"/>
    <m/>
    <m/>
    <m/>
    <s v="○"/>
    <s v="難易度の高い作業は特定の利用者に負担が偏っている"/>
    <s v="作業の受注面では新型コロナウイルス感染症の影響がまだ残っているが元に戻りつつある状況である。しかし利用者の高齢化と重度化により生産性が低下しているため、売上が伸びていない。この課題の解決が必要である。"/>
    <m/>
    <m/>
    <m/>
    <s v="○"/>
    <m/>
    <s v="○"/>
    <m/>
    <m/>
    <m/>
    <m/>
    <s v="○"/>
    <s v="難易度の低い作業の確保"/>
    <s v="軽作業"/>
    <s v="⑥作業工程の見直し"/>
    <s v="作業工程の難易度に分けた作業の振り分けなど行い、利用者の出来ることを増やし、作業の効率化を目指す。"/>
    <s v="軽作業"/>
    <s v="④販売価格の見直し"/>
    <s v="軽作業の一部には昔からの作業単価のままの作業があるため、企業に対して作業単価の値上げ交渉を行う。"/>
    <s v="軽作業"/>
    <s v="⑪その他"/>
    <s v="高齢化、重度化した利用者が取り組めるような難易度の低い作業の確保を行う。"/>
    <s v="現在軽作業の種類が３０種類以上あるがその一つ一つの作業の工程を細かく分け、特定の利用者の負担を軽減出来るよう作業を振り分け、利用者の出来ることを増やし、作業の効率化を行い、生産性を上げる。また、企業に対して作業単価の低い作業については値上げ交渉を行う。"/>
    <s v="上記アと同様の作業工程の見直しを行うと同時に現在取引のある企業に対し、難易度の低い作業の確保に力を入れる。"/>
    <s v="現在の取引先の企業から難易度の低い作業の確保が難しい場合は、新規の取引先の開拓を行う。"/>
    <s v="共有した"/>
    <s v="共有した"/>
    <s v="統括責任者"/>
    <s v="長尾 正一郎"/>
    <s v="管理者"/>
    <s v="個別支援計画の作成"/>
    <s v="長尾 正一郎"/>
    <s v="サービス管理責任者"/>
    <s v="作業指導や工程管理"/>
    <s v="正峯 　勉"/>
    <s v="職業指導員"/>
    <s v="日常生活の支援"/>
    <s v="佐藤 理恵"/>
    <s v="生活支援員"/>
    <m/>
    <m/>
    <m/>
    <m/>
    <m/>
    <m/>
    <m/>
    <m/>
    <m/>
    <m/>
    <m/>
    <m/>
    <m/>
    <m/>
    <m/>
    <m/>
    <m/>
    <m/>
    <x v="0"/>
    <n v="3"/>
    <n v="4"/>
    <n v="1"/>
    <n v="1"/>
    <m/>
    <n v="9"/>
    <x v="28"/>
    <x v="47"/>
    <x v="46"/>
    <x v="17"/>
    <x v="0"/>
    <n v="2"/>
    <n v="3"/>
    <n v="4"/>
    <n v="9"/>
    <n v="0"/>
    <n v="0"/>
    <n v="3"/>
    <n v="1"/>
    <n v="1"/>
    <n v="0"/>
    <n v="4"/>
    <n v="9"/>
    <n v="0"/>
    <n v="0"/>
    <n v="1"/>
    <n v="0"/>
    <n v="4"/>
    <n v="1"/>
    <n v="3"/>
    <n v="9"/>
    <n v="4"/>
    <n v="0"/>
    <n v="2"/>
    <n v="6"/>
    <n v="0.66666666666666663"/>
    <n v="5"/>
    <n v="0"/>
    <n v="1"/>
    <n v="6"/>
    <n v="0.83333333333333337"/>
    <n v="6"/>
    <n v="0"/>
    <n v="0"/>
    <n v="6"/>
    <n v="1"/>
    <n v="6"/>
    <n v="0"/>
    <n v="0"/>
    <n v="6"/>
    <n v="1"/>
    <n v="4"/>
    <n v="1"/>
    <n v="1"/>
    <n v="6"/>
    <n v="0.66666666666666663"/>
    <n v="5"/>
    <n v="0"/>
    <n v="1"/>
    <n v="6"/>
    <x v="37"/>
    <n v="30"/>
    <n v="1"/>
    <n v="5"/>
    <n v="36"/>
    <n v="0.83333333333333337"/>
  </r>
  <r>
    <d v="2024-04-30T00:00:00"/>
    <n v="85"/>
    <x v="0"/>
    <s v="特定非営利活動法人青虫の会"/>
    <s v="金高　猛"/>
    <n v="3410500759"/>
    <s v="障害福祉サービス事業所　青虫の会"/>
    <n v="7370045"/>
    <x v="3"/>
    <s v="〒737-0045 呉市本通四丁目9番6号青虫本通ビル"/>
    <x v="0"/>
    <s v="金高　猛"/>
    <s v="井下　匡"/>
    <s v="0823-24-9477"/>
    <s v="aomushinokai@grace.ocn.ne.jp"/>
    <s v="月額"/>
    <n v="20000"/>
    <x v="63"/>
    <n v="5609"/>
    <n v="25699"/>
    <n v="25753"/>
    <n v="25806"/>
    <n v="4763320"/>
    <n v="4537942"/>
    <n v="0"/>
    <n v="0"/>
    <n v="225378"/>
    <n v="4763320"/>
    <x v="63"/>
    <n v="0"/>
    <n v="0"/>
    <n v="0"/>
    <n v="0"/>
    <n v="256"/>
    <n v="4519"/>
    <x v="63"/>
    <n v="292"/>
    <n v="12"/>
    <n v="4763320"/>
    <x v="63"/>
    <x v="63"/>
    <n v="197"/>
    <n v="4780000"/>
    <n v="4780000"/>
    <n v="0"/>
    <n v="0"/>
    <n v="0"/>
    <n v="4780000"/>
    <n v="4780000"/>
    <n v="0"/>
    <n v="0"/>
    <n v="0"/>
    <n v="0"/>
    <n v="4500"/>
    <n v="24100"/>
    <n v="292"/>
    <n v="12"/>
    <n v="4780000"/>
    <n v="25699"/>
    <n v="198"/>
    <n v="4790000"/>
    <n v="4790000"/>
    <n v="0"/>
    <n v="0"/>
    <n v="0"/>
    <n v="4790000"/>
    <n v="4790000"/>
    <n v="0"/>
    <n v="0"/>
    <n v="0"/>
    <n v="0"/>
    <n v="4510"/>
    <n v="24150"/>
    <n v="292"/>
    <n v="12"/>
    <n v="4790000"/>
    <n v="25753"/>
    <n v="198"/>
    <n v="4800000"/>
    <n v="4800000"/>
    <n v="0"/>
    <n v="0"/>
    <n v="0"/>
    <n v="4800000"/>
    <n v="4800000"/>
    <n v="0"/>
    <n v="0"/>
    <n v="0"/>
    <n v="0"/>
    <n v="4520"/>
    <n v="24200"/>
    <n v="292"/>
    <n v="12"/>
    <n v="4800000"/>
    <n v="25806"/>
    <n v="198"/>
    <m/>
    <m/>
    <m/>
    <m/>
    <m/>
    <s v="○"/>
    <m/>
    <m/>
    <s v="○"/>
    <m/>
    <s v="○"/>
    <m/>
    <s v="○"/>
    <m/>
    <m/>
    <m/>
    <s v="○"/>
    <s v="洋服のリサイクル販売"/>
    <x v="0"/>
    <n v="2504360"/>
    <s v="呉市管理ビルのトイレ清掃及びフロア清掃及び呉市公園施設の清掃の請負"/>
    <s v="○"/>
    <x v="4"/>
    <n v="960000"/>
    <s v="民間ビルのフロア清掃業務"/>
    <s v="－"/>
    <x v="10"/>
    <n v="545450"/>
    <s v="ダンボール、アルミ缶、新聞、雑誌等の回収及び洋服のリサイクル販売等"/>
    <s v="－"/>
    <x v="0"/>
    <s v=""/>
    <x v="0"/>
    <x v="0"/>
    <s v=""/>
    <x v="0"/>
    <m/>
    <m/>
    <m/>
    <x v="0"/>
    <s v="①既存の事業が頭打ちとなり新たな事業開拓ができていない。_x000a_②定員２０名以下の作業所のため人員不足（利用者及び職員）により新たな作業を実施できない。また、週２日〜３日通所の利用者割合が増えたため継続的な作業に充てる事ができない。_x000a_③利用者さんの能力を考えると難度の高い作業（農業、食品業など）に取り組めない。"/>
    <s v="○"/>
    <s v="○"/>
    <m/>
    <s v="○"/>
    <s v="○"/>
    <s v="○"/>
    <s v="○"/>
    <s v="○"/>
    <m/>
    <s v="○"/>
    <m/>
    <m/>
    <s v="①　平均工賃18,607円にて対前年度1,064円の減少。※対象者等計算方法の変更によるところが大きい。_x000a_②　退所者の多くが週５日利用者のため週２日利用者の割合が高くなった上さらに週２日または３日の利用者が新規入所し全体的には一人当たりの利用日数が減少した分、工賃が減少。_x000a_③　②で挙げたように週当たりの利用日数が少ない利用者が多くなり継続的な作業に従事させられくなった。_x000a_④　既存事業の頭打ち。"/>
    <s v="○"/>
    <s v="○"/>
    <m/>
    <m/>
    <m/>
    <m/>
    <m/>
    <m/>
    <m/>
    <s v="○"/>
    <s v="○"/>
    <s v="週当たりの利用日数の増加"/>
    <s v="清掃業務の受注拡大"/>
    <s v="②販路開拓"/>
    <s v="①育成会さんへの受託依頼_x000a_②自治体及び民間企業さんへの受託依頼"/>
    <s v="資源回収の増加"/>
    <s v="②販路開拓"/>
    <s v="紹介による新規回収先の開拓"/>
    <s v="週５日通所利用者数の増加"/>
    <s v="⑪その他"/>
    <s v="週２日～3日の利用者に対する通所日数の増加。通所日数増加で作業日数の増加を図り新規事業等の拡大を図る"/>
    <s v="授産収入の増加なくしては工賃に反映できないので７年度は資源回収等の新規紹介依頼や清掃活動における新規受託活動の展開を図る。_x000a_①　資源回収での前年比１０％増加を目標とする。_x000a_②　受託清掃を新規に取得する。"/>
    <s v="現状においては定員超過には至っていないため現利用者さんの通所日数増加のお話し合い及び週５日通所可能な利用者さんの新規利用開始による事業拡大。"/>
    <s v="新たな収入源となる事業を検討していく。_x000a_①　他の事業所での活動内容を見本とする_x000a_②　県や市で開催される研修等への参加_x000a_③　民間企業への受託作業依頼_x000a_上記等を集約し作業所内で検討し将来の核となる事業を模索する期間とする。"/>
    <s v="共有した"/>
    <s v="共有した"/>
    <s v="統括責任者"/>
    <s v="金高　猛"/>
    <s v="管理者"/>
    <s v="人的配置"/>
    <s v="中谷　美生"/>
    <s v="サービス管理責任者"/>
    <s v="工賃向上計画"/>
    <s v="井下　匡"/>
    <s v="目標工賃達成指導員"/>
    <m/>
    <m/>
    <m/>
    <m/>
    <m/>
    <m/>
    <m/>
    <m/>
    <m/>
    <m/>
    <m/>
    <m/>
    <m/>
    <m/>
    <m/>
    <m/>
    <m/>
    <m/>
    <m/>
    <m/>
    <m/>
    <x v="8"/>
    <n v="2"/>
    <n v="14"/>
    <n v="11"/>
    <m/>
    <m/>
    <n v="27"/>
    <x v="34"/>
    <x v="48"/>
    <x v="47"/>
    <x v="0"/>
    <x v="0"/>
    <n v="7"/>
    <n v="19"/>
    <n v="1"/>
    <n v="27"/>
    <n v="0"/>
    <n v="2"/>
    <n v="4"/>
    <n v="3"/>
    <n v="0"/>
    <n v="0"/>
    <n v="18"/>
    <n v="27"/>
    <n v="0"/>
    <n v="2"/>
    <n v="3"/>
    <n v="2"/>
    <n v="9"/>
    <n v="6"/>
    <n v="5"/>
    <n v="27"/>
    <n v="1"/>
    <n v="2"/>
    <n v="7"/>
    <n v="10"/>
    <n v="0.1"/>
    <n v="6"/>
    <n v="1"/>
    <n v="2"/>
    <n v="9"/>
    <n v="0.66666666666666663"/>
    <n v="4"/>
    <n v="2"/>
    <n v="4"/>
    <n v="10"/>
    <n v="0.4"/>
    <n v="6"/>
    <n v="1"/>
    <n v="3"/>
    <n v="10"/>
    <n v="0.6"/>
    <n v="0"/>
    <n v="0"/>
    <n v="10"/>
    <n v="10"/>
    <n v="0"/>
    <n v="6"/>
    <n v="1"/>
    <n v="3"/>
    <n v="10"/>
    <x v="29"/>
    <n v="23"/>
    <n v="7"/>
    <n v="29"/>
    <n v="59"/>
    <n v="0.38983050847457629"/>
  </r>
  <r>
    <d v="2024-04-22T00:00:00"/>
    <n v="86"/>
    <x v="1"/>
    <s v="社会福祉法人太陽の町"/>
    <s v="山田　正史"/>
    <n v="3412500211"/>
    <s v="太陽の町共同体"/>
    <n v="7392622"/>
    <x v="8"/>
    <s v="〒739-2622 東広島市黒瀬町乃美尾10367番地の６"/>
    <x v="5"/>
    <s v="松田　嘉子"/>
    <s v="松田　嘉子"/>
    <s v="０８２３－８２－２１８７"/>
    <s v="civitas-solis@snowrhino.6.sakura.ne.jp"/>
    <s v="月額"/>
    <n v="12000"/>
    <x v="64"/>
    <n v="-69"/>
    <n v="12523"/>
    <n v="13071"/>
    <n v="13609"/>
    <n v="5254404"/>
    <n v="5254404"/>
    <n v="0"/>
    <n v="0"/>
    <n v="0"/>
    <n v="5254404"/>
    <x v="64"/>
    <n v="2600204"/>
    <n v="120000"/>
    <n v="0"/>
    <n v="0"/>
    <n v="357"/>
    <n v="4251"/>
    <x v="64"/>
    <n v="241"/>
    <n v="12"/>
    <n v="2534200"/>
    <x v="64"/>
    <x v="64"/>
    <n v="216"/>
    <n v="5454900"/>
    <n v="5454900"/>
    <n v="0"/>
    <n v="0"/>
    <n v="0"/>
    <n v="5454900"/>
    <n v="2704900"/>
    <n v="2630000"/>
    <n v="120000"/>
    <n v="0"/>
    <n v="0"/>
    <n v="4300"/>
    <n v="12000"/>
    <n v="240"/>
    <n v="12"/>
    <n v="2704900"/>
    <n v="12523"/>
    <n v="225"/>
    <n v="5624800"/>
    <n v="5624800"/>
    <n v="0"/>
    <n v="0"/>
    <n v="0"/>
    <n v="5624800"/>
    <n v="2854800"/>
    <n v="2650000"/>
    <n v="120000"/>
    <n v="0"/>
    <n v="0"/>
    <n v="4350"/>
    <n v="12500"/>
    <n v="240"/>
    <n v="12"/>
    <n v="2854800"/>
    <n v="13071"/>
    <n v="228"/>
    <n v="5794800"/>
    <n v="5794800"/>
    <n v="0"/>
    <n v="0"/>
    <n v="0"/>
    <n v="5794800"/>
    <n v="3004800"/>
    <n v="2670000"/>
    <n v="120000"/>
    <n v="0"/>
    <n v="0"/>
    <n v="4400"/>
    <n v="12800"/>
    <n v="240"/>
    <n v="12"/>
    <n v="3004800"/>
    <n v="13609"/>
    <n v="235"/>
    <m/>
    <m/>
    <m/>
    <m/>
    <m/>
    <s v="○"/>
    <m/>
    <m/>
    <m/>
    <m/>
    <s v="○"/>
    <m/>
    <m/>
    <m/>
    <m/>
    <m/>
    <s v="○"/>
    <s v="制服等の受注製作_x000a_施設内雑務作業"/>
    <x v="6"/>
    <n v="4124811"/>
    <s v="制服等の受注製作"/>
    <s v="－"/>
    <x v="1"/>
    <n v="913845"/>
    <s v="鉄くず、ガスメーターの解体作業等"/>
    <s v="－"/>
    <x v="8"/>
    <n v="167176"/>
    <s v="布製品の製造"/>
    <s v="－"/>
    <x v="1"/>
    <s v=""/>
    <x v="0"/>
    <x v="0"/>
    <s v=""/>
    <x v="0"/>
    <m/>
    <m/>
    <m/>
    <x v="0"/>
    <s v="ほとんどが受注作業なので受注待ちの部分がある。新規開拓を検討する必要がある。"/>
    <m/>
    <s v="○"/>
    <m/>
    <s v="○"/>
    <m/>
    <m/>
    <m/>
    <m/>
    <m/>
    <m/>
    <m/>
    <m/>
    <s v="受注先の開拓を行ったが受注がコンスタンスに入らなかった。_x000a_作業環境の構造化を行い作業に関われる時間が増えたが工賃向上にはつながらなかった。"/>
    <m/>
    <s v="○"/>
    <m/>
    <s v="○"/>
    <m/>
    <m/>
    <m/>
    <m/>
    <m/>
    <m/>
    <m/>
    <m/>
    <s v="シートでバッグ"/>
    <s v="②販路開拓"/>
    <s v="色々な店舗に置いていただけるよう販路開拓を行う"/>
    <s v="柿渋染めバック"/>
    <s v="②販路開拓"/>
    <s v="色々な店舗に置いていただけるよう販路開拓を行う"/>
    <s v="あみぐるみなど"/>
    <s v="④販売価格の見直し"/>
    <s v="一般的な価格に見合うような設定の再考"/>
    <s v="受注作業のほかに自主製品にも力を入れていく。"/>
    <s v="令和８年度に向けた農業の下準備を行っていく。"/>
    <s v="令和７年度の準備が整えば農業への取り組みを収益化していく。"/>
    <s v="共有していない"/>
    <s v="共有していない"/>
    <s v="統括責任者"/>
    <s v="山田　正史"/>
    <s v="管理者"/>
    <s v="個別支援計画の作成"/>
    <s v="松田　嘉子"/>
    <s v="サービス管理責任者"/>
    <s v="個別支援計画の作成"/>
    <s v="黒川　昌信"/>
    <s v="サービス管理責任者"/>
    <s v="日常生活の相談・指導"/>
    <s v="岩淵　恵子"/>
    <s v="生活支援員"/>
    <s v="日常生活の相談・指導"/>
    <s v="小田　千鶴"/>
    <s v="生活支援員"/>
    <s v="日常生活の相談・指導"/>
    <s v="緒方　愛子"/>
    <s v="生活支援員"/>
    <s v="技術指導や職業訓練"/>
    <s v="賀中　陽奈"/>
    <s v="職業指導員"/>
    <m/>
    <m/>
    <m/>
    <m/>
    <m/>
    <m/>
    <m/>
    <m/>
    <m/>
    <x v="3"/>
    <n v="6"/>
    <n v="4"/>
    <n v="11"/>
    <n v="4"/>
    <m/>
    <n v="25"/>
    <x v="35"/>
    <x v="49"/>
    <x v="42"/>
    <x v="18"/>
    <x v="0"/>
    <n v="4"/>
    <n v="11"/>
    <n v="10"/>
    <n v="25"/>
    <n v="0"/>
    <n v="1"/>
    <n v="6"/>
    <n v="1"/>
    <n v="1"/>
    <n v="0"/>
    <n v="16"/>
    <n v="25"/>
    <n v="0"/>
    <n v="1"/>
    <n v="4"/>
    <n v="3"/>
    <n v="3"/>
    <n v="4"/>
    <n v="10"/>
    <n v="25"/>
    <n v="13"/>
    <n v="2"/>
    <n v="6"/>
    <n v="21"/>
    <n v="0.61904761904761907"/>
    <n v="6"/>
    <n v="9"/>
    <n v="6"/>
    <n v="21"/>
    <n v="0.2857142857142857"/>
    <n v="18"/>
    <n v="2"/>
    <n v="1"/>
    <n v="21"/>
    <n v="0.8571428571428571"/>
    <n v="15"/>
    <n v="2"/>
    <n v="4"/>
    <n v="21"/>
    <n v="0.7142857142857143"/>
    <n v="16"/>
    <n v="0"/>
    <n v="5"/>
    <n v="21"/>
    <n v="0.76190476190476186"/>
    <n v="11"/>
    <n v="4"/>
    <n v="6"/>
    <n v="21"/>
    <x v="50"/>
    <n v="79"/>
    <n v="19"/>
    <n v="28"/>
    <n v="126"/>
    <n v="0.62698412698412698"/>
  </r>
  <r>
    <d v="2024-04-17T00:00:00"/>
    <n v="87"/>
    <x v="0"/>
    <s v="特定非営利活動法人つくし工房可部"/>
    <s v="三ヶ本　義幸"/>
    <n v="3410105005"/>
    <s v="つくし工房"/>
    <n v="7310221"/>
    <x v="2"/>
    <s v="〒731-0221 広島市安佐北区可部四丁目５－１７－４"/>
    <x v="0"/>
    <s v="岩木　貴志"/>
    <s v="岩木　貴志"/>
    <s v="082-815-1474"/>
    <s v="tukusi.kabe@go7.enjoy.ne.jp"/>
    <s v="月額"/>
    <n v="10000"/>
    <x v="65"/>
    <n v="8450"/>
    <n v="19097"/>
    <n v="19531"/>
    <n v="19748"/>
    <n v="6415050"/>
    <n v="6415050"/>
    <n v="0"/>
    <n v="0"/>
    <n v="0"/>
    <n v="6415050"/>
    <x v="65"/>
    <n v="2046157"/>
    <n v="295153"/>
    <n v="0"/>
    <n v="0"/>
    <n v="350"/>
    <n v="4535"/>
    <x v="65"/>
    <n v="247"/>
    <n v="12"/>
    <n v="4073740"/>
    <x v="65"/>
    <x v="65"/>
    <n v="578"/>
    <n v="6600000"/>
    <n v="6600000"/>
    <n v="0"/>
    <n v="0"/>
    <n v="0"/>
    <n v="6600000"/>
    <n v="4400000"/>
    <n v="2200000"/>
    <n v="0"/>
    <n v="0"/>
    <n v="0"/>
    <n v="4600"/>
    <n v="7050"/>
    <n v="240"/>
    <n v="12"/>
    <n v="4400000"/>
    <n v="19097"/>
    <n v="624"/>
    <n v="6750000"/>
    <n v="6750000"/>
    <n v="0"/>
    <n v="0"/>
    <n v="0"/>
    <n v="6750000"/>
    <n v="4500000"/>
    <n v="2250000"/>
    <n v="0"/>
    <n v="0"/>
    <n v="0"/>
    <n v="4600"/>
    <n v="7050"/>
    <n v="240"/>
    <n v="12"/>
    <n v="4500000"/>
    <n v="19531"/>
    <n v="638"/>
    <n v="6850000"/>
    <n v="6850000"/>
    <n v="0"/>
    <n v="0"/>
    <n v="0"/>
    <n v="6850000"/>
    <n v="4550000"/>
    <n v="2300000"/>
    <n v="0"/>
    <n v="0"/>
    <n v="0"/>
    <n v="4600"/>
    <n v="7050"/>
    <n v="240"/>
    <n v="12"/>
    <n v="4550000"/>
    <n v="19748"/>
    <n v="645"/>
    <s v="○"/>
    <m/>
    <m/>
    <m/>
    <m/>
    <m/>
    <m/>
    <m/>
    <m/>
    <m/>
    <m/>
    <m/>
    <s v="○"/>
    <s v="○"/>
    <m/>
    <m/>
    <m/>
    <m/>
    <x v="9"/>
    <n v="5082876"/>
    <s v="自社で製造している焼菓子（クッキー・マドレーヌ等）の販売"/>
    <s v="－"/>
    <x v="3"/>
    <n v="1204064"/>
    <s v="地域企業からの下請け作業全般"/>
    <s v="－"/>
    <x v="13"/>
    <n v="128110"/>
    <s v="小松菜農園における小松菜梱包作業"/>
    <s v="○"/>
    <x v="0"/>
    <s v=""/>
    <x v="0"/>
    <x v="0"/>
    <n v="1"/>
    <x v="1"/>
    <m/>
    <s v="令和1年度"/>
    <n v="128110"/>
    <x v="19"/>
    <s v="自主製品（菓子製造）の安定した販路拡大と、それに伴う生産効率の向上を図っていくことが課題として挙げられる。_x000a_また、軽作業においても、誰もが取り組むことができる内容ではあるが、単価が安いといった部分において、工賃を向上させていくための受注選択を検討していく必要がある。"/>
    <m/>
    <s v="○"/>
    <m/>
    <s v="○"/>
    <m/>
    <m/>
    <m/>
    <m/>
    <m/>
    <m/>
    <m/>
    <m/>
    <s v="コロナによる影響も減少してきたことで、地域のイベントの再開などから自主製品の販売機会も増え、収入面において増加を図ることができ目標を達成することができた。また、自主製品の製造の合間においても納品期限の猶予がある軽作業を受注することで、作業に従事することができる時間を確保しながら増収を図ることができたと考える。"/>
    <m/>
    <s v="○"/>
    <s v="○"/>
    <m/>
    <s v="○"/>
    <m/>
    <m/>
    <m/>
    <m/>
    <m/>
    <m/>
    <m/>
    <s v="菓子製造"/>
    <s v="②販路開拓"/>
    <s v="地域で安定した取引が行える企業を確保することで、生産ペースの向上を図っていく"/>
    <s v="軽作業"/>
    <s v="④販売価格の見直し"/>
    <s v="受注製品や受注単価について検討を行い、利用者が従事しやすい作業の選別"/>
    <s v="施設外就労"/>
    <s v="⑥作業工程の見直し"/>
    <s v="作業量の増加を図るため、効率的な作業工程の見直しや、環境整備"/>
    <s v="主軸である菓子製造において、地域での販路拡大を目指し、生産量・販売量の増加を図っていく。"/>
    <s v="菓子製造を主軸とし、その他作業（内職・施設外就労）においても、製造単価の交渉や請負作業の選別を図り、収入増加を目指す。"/>
    <s v="菓子製造における原材料の選択・販売価格の見直しを行い、販売における利益率の向上を図っていく。"/>
    <s v="共有した"/>
    <s v="共有した"/>
    <s v="統括責任者"/>
    <s v="岩木　貴志"/>
    <s v="管理者"/>
    <s v="生産活動会計"/>
    <s v="上池　正悟"/>
    <s v="職業指導員"/>
    <s v="生産活動管理（菓子）"/>
    <s v="新川　典子"/>
    <s v="目標工賃達成指導員"/>
    <s v="生産活動管理（内職）"/>
    <s v="牛尾　容子"/>
    <s v="目標工賃達成指導員"/>
    <m/>
    <m/>
    <m/>
    <m/>
    <m/>
    <m/>
    <m/>
    <m/>
    <m/>
    <m/>
    <m/>
    <m/>
    <m/>
    <m/>
    <m/>
    <m/>
    <m/>
    <m/>
    <x v="0"/>
    <n v="1"/>
    <n v="6"/>
    <n v="32"/>
    <n v="2"/>
    <m/>
    <n v="41"/>
    <x v="36"/>
    <x v="29"/>
    <x v="48"/>
    <x v="19"/>
    <x v="0"/>
    <n v="8"/>
    <n v="33"/>
    <n v="0"/>
    <n v="41"/>
    <n v="0"/>
    <n v="4"/>
    <n v="2"/>
    <n v="1"/>
    <n v="0"/>
    <n v="0"/>
    <n v="34"/>
    <n v="41"/>
    <n v="0"/>
    <n v="8"/>
    <n v="12"/>
    <n v="12"/>
    <n v="8"/>
    <n v="0"/>
    <n v="1"/>
    <n v="41"/>
    <n v="15"/>
    <n v="4"/>
    <n v="12"/>
    <n v="31"/>
    <n v="0.4838709677419355"/>
    <n v="6"/>
    <n v="10"/>
    <n v="15"/>
    <n v="31"/>
    <n v="0.19354838709677419"/>
    <n v="10"/>
    <n v="7"/>
    <n v="14"/>
    <n v="31"/>
    <n v="0.32258064516129031"/>
    <n v="21"/>
    <n v="3"/>
    <n v="7"/>
    <n v="31"/>
    <n v="0.67741935483870963"/>
    <n v="12"/>
    <n v="5"/>
    <n v="14"/>
    <n v="31"/>
    <n v="0.38709677419354838"/>
    <n v="13"/>
    <n v="5"/>
    <n v="13"/>
    <n v="31"/>
    <x v="51"/>
    <n v="77"/>
    <n v="34"/>
    <n v="75"/>
    <n v="186"/>
    <n v="0.41397849462365593"/>
  </r>
  <r>
    <d v="2024-04-20T00:00:00"/>
    <n v="88"/>
    <x v="2"/>
    <s v="医療法人せのがわ"/>
    <s v="下原　千夏"/>
    <n v="3410105013"/>
    <s v="ノイエ"/>
    <n v="7390323"/>
    <x v="2"/>
    <s v="〒739-0323 広島市安芸区中野東四丁目１１番１３号"/>
    <x v="10"/>
    <s v="伊藤　恵一"/>
    <s v="伊藤　恵一"/>
    <s v="082-892-0442"/>
    <s v="neue@senoriver.com"/>
    <s v="月額"/>
    <n v="7000"/>
    <x v="66"/>
    <n v="24714"/>
    <n v="31905"/>
    <n v="31984"/>
    <n v="32075"/>
    <n v="13017244"/>
    <n v="13017244"/>
    <n v="0"/>
    <n v="0"/>
    <n v="0"/>
    <n v="13017244"/>
    <x v="66"/>
    <n v="9021284"/>
    <n v="0"/>
    <n v="0"/>
    <n v="0"/>
    <n v="247"/>
    <n v="3242"/>
    <x v="66"/>
    <n v="309"/>
    <n v="12"/>
    <n v="3995960"/>
    <x v="19"/>
    <x v="66"/>
    <n v="294"/>
    <n v="13020000"/>
    <n v="13020000"/>
    <n v="0"/>
    <n v="0"/>
    <n v="0"/>
    <n v="13020000"/>
    <n v="4020000"/>
    <n v="9000000"/>
    <n v="0"/>
    <n v="0"/>
    <n v="0"/>
    <n v="3243"/>
    <n v="13650"/>
    <n v="309"/>
    <n v="12"/>
    <n v="4020000"/>
    <n v="31905"/>
    <n v="295"/>
    <n v="13030000"/>
    <n v="13030000"/>
    <n v="0"/>
    <n v="0"/>
    <n v="0"/>
    <n v="13030000"/>
    <n v="4030000"/>
    <n v="9000000"/>
    <n v="0"/>
    <n v="0"/>
    <n v="0"/>
    <n v="3244"/>
    <n v="13655"/>
    <n v="309"/>
    <n v="12"/>
    <n v="4030000"/>
    <n v="31984"/>
    <n v="295"/>
    <n v="13080000"/>
    <n v="13080000"/>
    <n v="0"/>
    <n v="0"/>
    <n v="0"/>
    <n v="13080000"/>
    <n v="4080000"/>
    <n v="9000000"/>
    <n v="0"/>
    <n v="0"/>
    <n v="0"/>
    <n v="3245"/>
    <n v="13660"/>
    <n v="309"/>
    <n v="12"/>
    <n v="4080000"/>
    <n v="32075"/>
    <n v="299"/>
    <m/>
    <s v="○"/>
    <m/>
    <m/>
    <s v="○"/>
    <s v="○"/>
    <m/>
    <m/>
    <s v="○"/>
    <m/>
    <m/>
    <m/>
    <m/>
    <m/>
    <m/>
    <m/>
    <m/>
    <m/>
    <x v="9"/>
    <n v="12443654"/>
    <s v="パン・ラスク・クッキーの製造_x000a_事業所内店舗やイベント出店・配達による販売_x000a_企業様への定期販売"/>
    <s v="－"/>
    <x v="11"/>
    <n v="328720"/>
    <s v="野菜の生産・収穫・販売"/>
    <s v="－"/>
    <x v="7"/>
    <n v="180000"/>
    <s v="飲食店店舗内の定期清掃業務"/>
    <s v="○"/>
    <x v="0"/>
    <s v=""/>
    <x v="0"/>
    <x v="0"/>
    <s v=""/>
    <x v="0"/>
    <m/>
    <m/>
    <m/>
    <x v="0"/>
    <s v="・パン・ラスク・クッキーに関しては、店舗内販売に留まらず、定期的に老人ホーム・幼稚園・病院・他事業所行政への配達をしていると同時に、イベントや企業様への出店販売を拡大する事が出来ている。今後は他事業所とのコラボの実施や連携に力を注ぎ、更なる販路拡大を目指していく。_x000a_・清掃に関しては、継続した取引先があるので、安定しているが、清掃に興味を示す利用者の確保に繋げることで工賃向上が見込まれる。_x000a_・雑貨類に関しては、販路拡大先が店舗内に集中しており、売り上げが伸びていない現状があるので、今後はパン・ラスク・クッキーの企業様への出店時にも販売していけるように対応していく方針。_x000a__x000a_"/>
    <s v="○"/>
    <m/>
    <m/>
    <m/>
    <m/>
    <s v="○"/>
    <m/>
    <s v="○"/>
    <m/>
    <m/>
    <m/>
    <m/>
    <s v="・コロナが5類に移行したことから、イベント開催が多くなり、出店回数も増えている事から目標工賃は上回っているが、夏場にパン類の売り上げが伸びにくい状況もあるので、夏でも食べたいと思えるような商品開発も検討してく必要がある。_x000a_・開所当初からの利用されている方に関しては、高齢化に伴い生産性が低下している利用者が増えつつあるので、他の作業内容の検討も必要になってくる。_x000a_・パソコンの入力作業の打診を受けており、パソコン作業の出来る利用者を選定していき、新規事業としていくようにしたい。_x000a_・雑貨類に関しては、企業様へのパン・ラスク・クッキーの販売時に商品のPRを実施していく方針。"/>
    <s v="○"/>
    <s v="○"/>
    <s v="○"/>
    <s v="○"/>
    <s v="○"/>
    <m/>
    <m/>
    <m/>
    <m/>
    <s v="○"/>
    <m/>
    <m/>
    <s v="パン・ラスク・クッキーの製造・販売"/>
    <s v="①商品企画力の向上"/>
    <s v="夏場に売り上げが落ちないように暑い時期においても購入してみようと思われるような商品の企画・開発に力を注ぎ安定した売上向上に取り組んでいく。"/>
    <s v="パン・ラスク・クッキーの製造・販売"/>
    <s v="④販売価格の見直し"/>
    <s v="低価格で販売しているが、原材料が高騰している状況である。価格を見直しても購入意欲を掻き立てられるようにしていく工夫を凝らすと同時に売上向上を目指していく。"/>
    <s v="雑貨・製造販売"/>
    <s v="②販路開拓"/>
    <s v="パン・ラスク・クッキーの出店販売時や配達先に商品を持参して㏚していきながら販路開拓に繋げていく取り組みを実施していく方針。"/>
    <s v="・企業様への出店回数を増やしていきながら、当事業所の商品をアピールすることで継続的な出店が可能となるように取り組んでいく。勿論、地域のイベント情報を把握して地域に根差した販路拡大もめざしていく。_x000a_・雑貨商品の売り上げアップに繋げられるようにパン・ラスク・クッキーの出店の際に雑貨類を持参して㏚していきながら売り上げを伸ばせられるように開拓していく。"/>
    <s v="・就業センターと更に連携強化して企業様への販売の拡大を目指していき、他事業所とも連携を強化してイベント開催を催していく取り組みを実施していく。_x000a_・季節に応じた商品を開発していき、購買意欲をかきたてられるように工夫して質の高い商品を提供する。_x000a_・引き続き雑貨商品の㏚活動を実施して安定した売り上げに繋がるように取り組んでいく。_x000a_"/>
    <s v="・令和７年度よりも更に企業・行政・福祉サービス事業所・地域イベントに積極的な参加をしていきながら、広報活動も同時に取り組んでいく。_x000a_・雑貨商品においては、売り上げが良い商品を重点的に作成していきながら、安定した収益になるように取り組んでいく。"/>
    <s v="共有した"/>
    <s v="共有した"/>
    <s v="統括責任者"/>
    <s v="伊藤　恵一"/>
    <s v="管理者"/>
    <s v="個別支援計画の作成"/>
    <s v="橋本　章吾"/>
    <s v="サービス管理責任者"/>
    <s v="技術指導や職業訓練"/>
    <s v="大吉　瑠里子"/>
    <s v="職業指導員"/>
    <s v="日常生活上の相談・助言"/>
    <s v="清水　万惟子"/>
    <s v="生活支援員"/>
    <s v="作業工程管理・環境整備"/>
    <s v="金堀　好宏"/>
    <s v="目標工賃達成指導員"/>
    <m/>
    <m/>
    <m/>
    <m/>
    <m/>
    <m/>
    <m/>
    <m/>
    <m/>
    <m/>
    <m/>
    <m/>
    <m/>
    <m/>
    <m/>
    <x v="1"/>
    <m/>
    <n v="4"/>
    <n v="22"/>
    <m/>
    <m/>
    <n v="26"/>
    <x v="2"/>
    <x v="50"/>
    <x v="49"/>
    <x v="0"/>
    <x v="0"/>
    <n v="9"/>
    <n v="9"/>
    <n v="8"/>
    <n v="26"/>
    <n v="1"/>
    <n v="5"/>
    <n v="3"/>
    <n v="1"/>
    <n v="0"/>
    <n v="0"/>
    <n v="16"/>
    <n v="26"/>
    <n v="0"/>
    <n v="3"/>
    <n v="2"/>
    <n v="6"/>
    <n v="6"/>
    <n v="6"/>
    <n v="3"/>
    <n v="26"/>
    <n v="17"/>
    <n v="0"/>
    <n v="1"/>
    <n v="18"/>
    <n v="0.94444444444444442"/>
    <n v="10"/>
    <n v="2"/>
    <n v="6"/>
    <n v="18"/>
    <n v="0.55555555555555558"/>
    <n v="12"/>
    <n v="2"/>
    <n v="4"/>
    <n v="18"/>
    <n v="0.66666666666666663"/>
    <n v="13"/>
    <n v="1"/>
    <n v="4"/>
    <n v="18"/>
    <n v="0.72222222222222221"/>
    <n v="13"/>
    <n v="1"/>
    <n v="4"/>
    <n v="18"/>
    <n v="0.72222222222222221"/>
    <n v="17"/>
    <n v="0"/>
    <n v="1"/>
    <n v="18"/>
    <x v="52"/>
    <n v="82"/>
    <n v="6"/>
    <n v="20"/>
    <n v="108"/>
    <n v="0.7592592592592593"/>
  </r>
  <r>
    <d v="2024-04-26T00:00:00"/>
    <n v="89"/>
    <x v="1"/>
    <s v="社会福祉法人若葉"/>
    <s v="村上　祐司"/>
    <n v="3411100146"/>
    <s v="ドリームズ"/>
    <n v="7222102"/>
    <x v="0"/>
    <s v="〒722-2102 尾道市因島重井町５９番地１"/>
    <x v="0"/>
    <s v="寺下　直治"/>
    <s v="寺下　直治"/>
    <s v="0845-24-3965"/>
    <s v="dreams@wakaba-innoshima.com"/>
    <s v="月額"/>
    <n v="41000"/>
    <x v="67"/>
    <n v="9763"/>
    <n v="52000"/>
    <n v="52500"/>
    <n v="53000"/>
    <n v="20214178"/>
    <n v="20214178"/>
    <n v="0"/>
    <n v="0"/>
    <n v="0"/>
    <n v="20214178"/>
    <x v="67"/>
    <n v="7970107"/>
    <n v="0"/>
    <n v="0"/>
    <n v="0"/>
    <n v="280"/>
    <n v="5163"/>
    <x v="67"/>
    <n v="257"/>
    <n v="12"/>
    <n v="12244071"/>
    <x v="66"/>
    <x v="67"/>
    <n v="471"/>
    <n v="20000000"/>
    <n v="20000000"/>
    <n v="0"/>
    <n v="0"/>
    <n v="0"/>
    <n v="20000000"/>
    <n v="12729500"/>
    <n v="7270500"/>
    <n v="0"/>
    <n v="0"/>
    <n v="0"/>
    <n v="5200"/>
    <n v="25800"/>
    <n v="255"/>
    <n v="12"/>
    <n v="12729500"/>
    <n v="52000"/>
    <n v="493"/>
    <n v="20100000"/>
    <n v="20100000"/>
    <n v="0"/>
    <n v="0"/>
    <n v="0"/>
    <n v="20100000"/>
    <n v="12852000"/>
    <n v="7248000"/>
    <n v="0"/>
    <n v="0"/>
    <n v="0"/>
    <n v="5200"/>
    <n v="25900"/>
    <n v="256"/>
    <n v="12"/>
    <n v="12852000"/>
    <n v="52500"/>
    <n v="496"/>
    <n v="20200000"/>
    <n v="20200000"/>
    <n v="0"/>
    <n v="0"/>
    <n v="0"/>
    <n v="20200000"/>
    <n v="12847300"/>
    <n v="7352700"/>
    <n v="0"/>
    <n v="0"/>
    <n v="0"/>
    <n v="5200"/>
    <n v="26100"/>
    <n v="258"/>
    <n v="12"/>
    <n v="12847300"/>
    <n v="53000"/>
    <n v="492"/>
    <m/>
    <m/>
    <m/>
    <m/>
    <m/>
    <m/>
    <m/>
    <m/>
    <s v="○"/>
    <m/>
    <m/>
    <m/>
    <m/>
    <m/>
    <m/>
    <m/>
    <s v="○"/>
    <s v="・布団乾燥消毒サービス業務、ゴミ収集業務、空き家の家財道具等処分業務、草刈り業務"/>
    <x v="0"/>
    <n v="10950000"/>
    <s v="高齢者施設(3カ所)の清掃業務"/>
    <s v="○"/>
    <x v="0"/>
    <n v="5008261"/>
    <s v="ゴミ収集業務（高齢者施設(3カ所)、ホテル、法人内の事業所等）　"/>
    <s v="－"/>
    <x v="5"/>
    <n v="2128695"/>
    <s v="布団乾燥消毒サービス業務（専用車で自宅を訪問して、寝具の乾燥消毒）"/>
    <s v="－"/>
    <x v="0"/>
    <s v=""/>
    <x v="0"/>
    <x v="0"/>
    <s v=""/>
    <x v="0"/>
    <m/>
    <m/>
    <m/>
    <x v="0"/>
    <s v="・高齢者施設の清掃業務やゴミ収集業務は、安定した売上を確保できている。　　　　　　　　　　　　　　　　　　　　　　　　　　　　　　　　　　　　　　・布団乾燥消毒サービス業務は、実施計画書を作成し、定期的な訪問ができている。利用者の入院や入所等で売上が下がっているため、新規利用者の確保が必要である。　　　　　　　　　　　　　　　　　　　　　　　　　　　　　　　　　　　　　　　　　　　　　　　　　　　　　　　　　　・空き家の家財道具等処分業務や草刈り業務は、ＮPO法人や一般企業との連携で売り上げは伸びているが、安定した売り上げを確保するために、営業活動の強化が必要である。　　　　　　　　　　　　　　　　　　　　　　　　　　　　　　　　　　　　　　　　　　　　　"/>
    <m/>
    <s v="○"/>
    <m/>
    <m/>
    <m/>
    <m/>
    <m/>
    <m/>
    <m/>
    <m/>
    <m/>
    <m/>
    <s v="・目標工賃は上回っている。　　　　　　　　　　　　　　　　　　　　　　　　　　　　　　　　　　　　　　　・高齢者施設の清掃は、作業マニュアルに基づいて確実にできている。また、施設から好評を得ている。　　　　　　　　　　　　　　　　　　　　　　　　　　　　　　　　　　　　　　　　　　　　　　　　　　　　　　　　　　　　　　　　　　・布団乾燥消毒サービス業は、ケアマネージャーと連携し、新規利用者の獲得が必要である。　　　　　　　　　　　　　　　　　　　　　　　　　　　　　　　　　　　　　　　　　　　　　　・空き家の家財道具等処分業務や草刈は、チラシ等作成するなど積極的な営業活動が必要である。"/>
    <m/>
    <s v="○"/>
    <m/>
    <m/>
    <m/>
    <m/>
    <m/>
    <m/>
    <m/>
    <m/>
    <m/>
    <m/>
    <s v="布団乾燥消毒サービス業務"/>
    <s v="②販路開拓"/>
    <s v="ケアマネージャーと連携して、新規利用者を獲得することで、売上増加に取り組む。"/>
    <s v="ゴミ収集業務"/>
    <s v="②販路開拓"/>
    <s v="営業活動等で、新規顧客を確保することで、売上増加に取り組む。"/>
    <s v="空き家の家財道具等処分業務・草刈り業務"/>
    <s v="②販路開拓"/>
    <s v="営業活動等で、新規顧客を確保することで、売上増加に取り組む。"/>
    <s v="・草刈り業務、空き家の家財道具等処分業務を拡大するため、営業活動で受注先を確保し、売上増につなげる。　　　　　　　　　　　　　　　　　　　　　　　　　　　　　　　　　　　　　　　　　　　　　　　　　　　　　　　　　　　　　　　　　　　　　　　　・布団消毒乾燥サービス業務を拡大するため、利用者やケアマネージャの要望を取り入れ、新規利用者を確保し、売上につなげる。"/>
    <s v="・草刈り業務、空き家の家財道具等処分業務を拡大するため、営業活動で受注先を確保し、売上増につなげる。　　　　　　　　　　　　　　　　　　　　　　　　　　　　　　　　　　　　　　　　　　　　　　　　　　　　　　　　　　　　　　　　　　　　　　　　・布団消毒乾燥サービス業務を拡大するため、利用者やケアマネージャの要望を取り入れ、新規利用者を確保し、売上につなげる。"/>
    <s v="・草刈り業務、空き家の家財道具等処分業務を拡大するため、営業活動で受注先を確保し、売上増につなげる。　　　　　　　　　　　　　　　　　　　　　　　　　　　　　　　　　　　　　　　　　　　　　　　　　　　　　　　　　　　　　　　　　　　　　　　　・布団消毒乾燥サービス業務を拡大するため、利用者やケアマネージャの要望を取り入れ、新規利用者を確保し、売上につなげる。"/>
    <s v="共有した"/>
    <s v="共有した"/>
    <s v="統括責任者"/>
    <s v="寺下　直治"/>
    <s v="管理者"/>
    <s v="個別支援計画の作成"/>
    <s v="仁井　竜馬"/>
    <s v="サービス管理責任者"/>
    <s v="価格交渉・営業・作業工程の管理"/>
    <s v="大出　　純"/>
    <s v="目標工賃達成指導員"/>
    <s v="日常生活の相談・指導"/>
    <s v="藤原　英明"/>
    <s v="生活支援員"/>
    <s v="技術指導や職業訓練"/>
    <s v="坂本　勝則"/>
    <s v="職業指導員"/>
    <s v="技術指導や職業訓練"/>
    <s v="下藪居ひろみ"/>
    <s v="職業指導員"/>
    <s v="技術指導や職業訓練"/>
    <s v="焼家　阪美"/>
    <s v="職業指導員"/>
    <s v="技術指導や職業訓練"/>
    <s v="村上　千穂"/>
    <s v="職業指導員"/>
    <s v="技術指導や職業訓練"/>
    <s v="藤原　千裕"/>
    <s v="職業指導員"/>
    <s v="技術指導や職業訓練"/>
    <s v="山下　里美"/>
    <s v="職業指導員"/>
    <x v="5"/>
    <n v="1"/>
    <n v="20"/>
    <n v="3"/>
    <m/>
    <m/>
    <n v="24"/>
    <x v="37"/>
    <x v="51"/>
    <x v="50"/>
    <x v="0"/>
    <x v="0"/>
    <n v="1"/>
    <n v="12"/>
    <n v="11"/>
    <n v="24"/>
    <n v="0"/>
    <n v="5"/>
    <n v="7"/>
    <n v="0"/>
    <n v="0"/>
    <n v="0"/>
    <n v="12"/>
    <n v="24"/>
    <n v="0"/>
    <n v="2"/>
    <n v="7"/>
    <n v="4"/>
    <n v="8"/>
    <n v="2"/>
    <n v="1"/>
    <n v="24"/>
    <n v="18"/>
    <n v="2"/>
    <n v="4"/>
    <n v="24"/>
    <n v="0.75"/>
    <n v="16"/>
    <n v="1"/>
    <n v="7"/>
    <n v="24"/>
    <n v="0.66666666666666663"/>
    <n v="22"/>
    <n v="0"/>
    <n v="2"/>
    <n v="24"/>
    <n v="0.91666666666666663"/>
    <n v="19"/>
    <n v="2"/>
    <n v="3"/>
    <n v="24"/>
    <n v="0.79166666666666663"/>
    <n v="13"/>
    <n v="1"/>
    <n v="10"/>
    <n v="24"/>
    <n v="0.54166666666666663"/>
    <n v="22"/>
    <n v="0"/>
    <n v="2"/>
    <n v="24"/>
    <x v="53"/>
    <n v="110"/>
    <n v="6"/>
    <n v="28"/>
    <n v="144"/>
    <n v="0.76388888888888884"/>
  </r>
  <r>
    <d v="2024-04-26T00:00:00"/>
    <n v="91"/>
    <x v="0"/>
    <s v="特定非営利活動法人あいあい広場"/>
    <s v="正置　耕太郎"/>
    <n v="3411501483"/>
    <s v="作業所　あいあい広場"/>
    <n v="7202126"/>
    <x v="6"/>
    <s v="〒720-2126 福山市神辺町字徳田１８４８番地"/>
    <x v="1"/>
    <s v="正置耕太郎"/>
    <s v="有岡日出美"/>
    <s v="084-962-3452"/>
    <s v="aiaihiroba01@hi.enjoy.ne.jp"/>
    <s v="月額"/>
    <n v="9000"/>
    <x v="68"/>
    <n v="1589"/>
    <n v="10870"/>
    <n v="11051"/>
    <n v="11232"/>
    <n v="3105426"/>
    <n v="3095123"/>
    <n v="0"/>
    <n v="0"/>
    <n v="10303"/>
    <n v="3105426"/>
    <x v="68"/>
    <n v="2023481"/>
    <n v="0"/>
    <n v="0"/>
    <n v="497445"/>
    <n v="79"/>
    <n v="1195"/>
    <x v="68"/>
    <n v="264"/>
    <n v="12"/>
    <n v="584500"/>
    <x v="67"/>
    <x v="68"/>
    <n v="177"/>
    <n v="3100000"/>
    <n v="3100000"/>
    <n v="0"/>
    <n v="0"/>
    <n v="0"/>
    <n v="3100000"/>
    <n v="600000"/>
    <n v="2500000"/>
    <n v="0"/>
    <n v="0"/>
    <n v="0"/>
    <n v="1200"/>
    <n v="3300"/>
    <n v="264"/>
    <n v="12"/>
    <n v="600000"/>
    <n v="10870"/>
    <n v="182"/>
    <n v="3160000"/>
    <n v="3160000"/>
    <n v="0"/>
    <n v="0"/>
    <n v="0"/>
    <n v="3160000"/>
    <n v="610000"/>
    <n v="2550000"/>
    <n v="0"/>
    <n v="0"/>
    <n v="0"/>
    <n v="1200"/>
    <n v="3300"/>
    <n v="264"/>
    <n v="12"/>
    <n v="610000"/>
    <n v="11051"/>
    <n v="185"/>
    <n v="3220000"/>
    <n v="3220000"/>
    <n v="0"/>
    <n v="0"/>
    <n v="0"/>
    <n v="3220000"/>
    <n v="620000"/>
    <n v="2600000"/>
    <n v="0"/>
    <n v="0"/>
    <n v="0"/>
    <n v="1200"/>
    <n v="3300"/>
    <n v="264"/>
    <n v="12"/>
    <n v="620000"/>
    <n v="11232"/>
    <n v="188"/>
    <s v="○"/>
    <m/>
    <m/>
    <m/>
    <s v="○"/>
    <m/>
    <m/>
    <m/>
    <m/>
    <m/>
    <s v="○"/>
    <m/>
    <s v="○"/>
    <m/>
    <m/>
    <m/>
    <s v="○"/>
    <s v="自販機設置、バザー出店"/>
    <x v="10"/>
    <n v="2166267"/>
    <s v="菌床椎茸の栽培、販売"/>
    <s v="－"/>
    <x v="1"/>
    <n v="399512"/>
    <s v="空き缶、古紙回収、空き缶プレス"/>
    <s v="－"/>
    <x v="5"/>
    <n v="356924"/>
    <s v="自販機、バザー売り上げ"/>
    <s v="－"/>
    <x v="1"/>
    <s v=""/>
    <x v="0"/>
    <x v="0"/>
    <s v=""/>
    <x v="0"/>
    <m/>
    <m/>
    <m/>
    <x v="0"/>
    <s v="利用者の加齢に伴い、作業に対する意欲が薄れてきたり、体調の不良を訴えたりして欠席が増えたり、作業量が減ったりしている。_x000a_椎茸作業では、生で販売する事ができない椎茸を、乾燥しているが、乾燥椎茸の販売先が少なく、在庫が増えてきている状況である。_x000a_作業量が限られており、積極的に作業に関われない利用者がいる。"/>
    <m/>
    <m/>
    <s v="○"/>
    <s v="○"/>
    <m/>
    <m/>
    <m/>
    <m/>
    <s v="○"/>
    <m/>
    <m/>
    <m/>
    <s v="利用者ができる作業の確保と、工賃増加の為、内職作業に取り組んだが、受注先企業の都合により、受注が中断してしまった。_x000a_乾燥椎茸の販売先が見つかったが、安価な販売価格となり、売上向上とならなかった。"/>
    <m/>
    <m/>
    <s v="○"/>
    <m/>
    <m/>
    <s v="○"/>
    <m/>
    <m/>
    <s v="○"/>
    <m/>
    <m/>
    <m/>
    <s v="菌床椎茸栽培・販売"/>
    <s v="③販売力の向上"/>
    <s v="今まで、加工販売していたようなものも、加工せずに販売できるようにする"/>
    <s v="菌床椎茸栽培"/>
    <s v="⑥作業工程の見直し"/>
    <s v="栽培の計画を立て、必要な時に収穫できるようにする。また、利用者が作業に取り組みやすいよう、環境を見直す"/>
    <s v="軽作業"/>
    <s v="⑥作業工程の見直し"/>
    <s v="利用者が作業しやすいような、軽作業の内職を請け負い、その中でも、それぞれに合った、やりやすい方法を考えていく。"/>
    <s v="椎茸の栽培において、栽培の計画を立て、必要な時に必要な量が収穫できるようにする。加工する量を減らして、経費を削減し、利益を上げていく"/>
    <s v="利用者が取り組みやすい軽作業を探し、利用者が行いやすいよう、内容や環境を整えていく。"/>
    <s v="椎茸の販売を、継続して一定数行えるよう、栽培の計画を立て、注文に対応できるようにする。"/>
    <s v="共有していない"/>
    <s v="共有していない"/>
    <s v="統括責任者"/>
    <s v="正置耕太郎"/>
    <s v="管理者"/>
    <s v="個別支援計画作成"/>
    <s v="有岡日出美"/>
    <s v="サービス管理責任者"/>
    <s v="技術指導"/>
    <s v="高本信明"/>
    <s v="職業指導員"/>
    <s v="活動内の相談、指導"/>
    <s v="三宅誠力"/>
    <s v="生活支援員"/>
    <m/>
    <m/>
    <m/>
    <m/>
    <m/>
    <m/>
    <m/>
    <m/>
    <m/>
    <m/>
    <m/>
    <m/>
    <m/>
    <m/>
    <m/>
    <m/>
    <m/>
    <m/>
    <x v="0"/>
    <n v="1"/>
    <n v="5"/>
    <n v="2"/>
    <m/>
    <m/>
    <n v="8"/>
    <x v="15"/>
    <x v="52"/>
    <x v="51"/>
    <x v="0"/>
    <x v="0"/>
    <n v="2"/>
    <n v="6"/>
    <n v="0"/>
    <n v="8"/>
    <n v="0"/>
    <n v="1"/>
    <n v="3"/>
    <n v="0"/>
    <n v="0"/>
    <n v="0"/>
    <n v="4"/>
    <n v="8"/>
    <n v="0"/>
    <n v="0"/>
    <n v="1"/>
    <n v="2"/>
    <n v="1"/>
    <n v="4"/>
    <n v="0"/>
    <n v="8"/>
    <n v="5"/>
    <n v="1"/>
    <n v="1"/>
    <n v="7"/>
    <n v="0.7142857142857143"/>
    <n v="5"/>
    <n v="0"/>
    <n v="2"/>
    <n v="7"/>
    <n v="0.7142857142857143"/>
    <n v="6"/>
    <n v="0"/>
    <n v="1"/>
    <n v="7"/>
    <n v="0.8571428571428571"/>
    <n v="6"/>
    <n v="0"/>
    <n v="1"/>
    <n v="7"/>
    <n v="0.8571428571428571"/>
    <n v="5"/>
    <n v="1"/>
    <n v="1"/>
    <n v="7"/>
    <n v="0.7142857142857143"/>
    <n v="5"/>
    <n v="1"/>
    <n v="1"/>
    <n v="7"/>
    <x v="48"/>
    <n v="32"/>
    <n v="3"/>
    <n v="7"/>
    <n v="42"/>
    <n v="0.76190476190476186"/>
  </r>
  <r>
    <d v="2024-04-26T00:00:00"/>
    <n v="92"/>
    <x v="1"/>
    <s v="社会福祉法人備北福祉会"/>
    <s v="藤原　真"/>
    <n v="3411900032"/>
    <s v="障がい者社会就労センター君田"/>
    <n v="7280401"/>
    <x v="17"/>
    <s v="〒728-0401 三次市君田町東入君２３８番地１"/>
    <x v="8"/>
    <s v="安田　喬"/>
    <s v="水本　富明"/>
    <s v="0824-53-2080"/>
    <s v="newlifekimita-shuro@bihoku-k.jp"/>
    <s v="月額"/>
    <n v="44957"/>
    <x v="69"/>
    <n v="9208"/>
    <n v="56373"/>
    <n v="56526"/>
    <n v="56679"/>
    <n v="26146578"/>
    <n v="26146578"/>
    <n v="0"/>
    <n v="0"/>
    <n v="0"/>
    <n v="26146578"/>
    <x v="69"/>
    <n v="7882282"/>
    <n v="0"/>
    <n v="0"/>
    <n v="0"/>
    <n v="429"/>
    <n v="7466"/>
    <x v="69"/>
    <n v="266"/>
    <n v="12"/>
    <n v="18264296"/>
    <x v="68"/>
    <x v="69"/>
    <n v="506"/>
    <n v="26200000"/>
    <n v="26200000"/>
    <n v="0"/>
    <n v="0"/>
    <n v="0"/>
    <n v="26200000"/>
    <n v="18400000"/>
    <n v="7800000"/>
    <n v="0"/>
    <n v="0"/>
    <n v="0"/>
    <n v="7300"/>
    <n v="35500"/>
    <n v="269"/>
    <n v="12"/>
    <n v="18400000"/>
    <n v="56373"/>
    <n v="518"/>
    <n v="26300000"/>
    <n v="26300000"/>
    <n v="0"/>
    <n v="0"/>
    <n v="0"/>
    <n v="26300000"/>
    <n v="18450000"/>
    <n v="7850000"/>
    <n v="0"/>
    <n v="0"/>
    <n v="0"/>
    <n v="7300"/>
    <n v="35500"/>
    <n v="269"/>
    <n v="12"/>
    <n v="18450000"/>
    <n v="56526"/>
    <n v="520"/>
    <n v="26400000"/>
    <n v="26400000"/>
    <n v="0"/>
    <n v="0"/>
    <n v="0"/>
    <n v="26400000"/>
    <n v="18500000"/>
    <n v="7900000"/>
    <n v="0"/>
    <n v="0"/>
    <n v="0"/>
    <n v="7300"/>
    <n v="35500"/>
    <n v="269"/>
    <n v="12"/>
    <n v="18500000"/>
    <n v="56679"/>
    <n v="521"/>
    <m/>
    <m/>
    <m/>
    <m/>
    <m/>
    <m/>
    <m/>
    <m/>
    <m/>
    <m/>
    <m/>
    <m/>
    <s v="○"/>
    <m/>
    <m/>
    <m/>
    <s v="○"/>
    <s v="委託事業商品受注"/>
    <x v="6"/>
    <n v="19278409"/>
    <s v="・健康用品　委託事業（ハミングッド商品加工作成）"/>
    <s v="－"/>
    <x v="0"/>
    <n v="3841748"/>
    <s v="・健康用品　委託事業（縫製部門・防水シーツ・マットカバー・自動車部品　その他）"/>
    <s v="－"/>
    <x v="0"/>
    <n v="3018317"/>
    <s v="・アメニティーグッズ　委託事業（ホテルで使用するカミソリ、ハブラシ、ヘアーブラシなどその他20種類以上の送品の袋詰め）"/>
    <s v="－"/>
    <x v="1"/>
    <n v="1"/>
    <x v="1"/>
    <x v="3"/>
    <s v=""/>
    <x v="0"/>
    <m/>
    <m/>
    <m/>
    <x v="0"/>
    <s v="・企業からの下請けで、商品の単価交渉がうまくいかず、現状のままの状態が続いている。_x000a_・利用者の作業能力の低下及び高齢化により、作業生産の低下になっている現状です。_x000a__x000a__x000a_"/>
    <m/>
    <m/>
    <m/>
    <m/>
    <m/>
    <m/>
    <s v="○"/>
    <s v="○"/>
    <m/>
    <m/>
    <m/>
    <m/>
    <s v="・今後は、定期的に企業から受注商品の単価交渉を行っていく必要がある。_x000a_・新たな商品（軽作業）を増やし、障害の重い方でも作業できる環境を整ていく必要があると思う。_x000a__x000a__x000a__x000a_"/>
    <m/>
    <m/>
    <m/>
    <s v="○"/>
    <m/>
    <s v="○"/>
    <m/>
    <m/>
    <m/>
    <s v="○"/>
    <m/>
    <m/>
    <s v="軽作業の生産"/>
    <s v="⑩市町・企業、他事業所との連携"/>
    <s v="軽作用の新たな商品の営業を行い、高度な作業ではなく誰でもできる商品の受注に向けた取り組みを検討する。_x000a_"/>
    <s v="自主生産での取り組み"/>
    <s v="⑩市町・企業、他事業所との連携"/>
    <s v="地域の方が喜んでいただけるような商品作りを考えながら、利用者の方できる作業を模索_x000a_し考えていく。_x000a_"/>
    <s v="新たな商品の交渉"/>
    <s v="⑩市町・企業、他事業所との連携"/>
    <s v="　　　　　　　　　　　　　　　　　　　　　　　　　　　　　　　　　　　　　　　　　企業への新商品への取り組みができないか交渉を行い、生産量の増加を目指すため取り組んでいく。_x000a__x000a_"/>
    <s v="軽作業を増やし、商品の増加に向けた取り組みを行いながら、少しでも利用者の方が楽しく作業できる環境を整て行く。_x000a__x000a__x000a_"/>
    <s v="企業との面談を行いながら、商品の単価交渉を行い、少しでも売り上げを伸ばして利用者の方の工賃アップを目指せるよう職員が単価交渉を行っていくよう努力する。_x000a__x000a__x000a_"/>
    <s v="企業からの受注注文だけでなく、施設においての自主生産も行っていけるように地域と連携を行い、良い商品が作り、販売を行っていけるよう取り組んでいく。_x000a__x000a__x000a_"/>
    <s v="共有した"/>
    <s v="共有した"/>
    <s v="統括責任者"/>
    <s v="安田　喬"/>
    <s v="管理者"/>
    <s v="個別支援計画の作成"/>
    <s v="水本　富明"/>
    <s v="サービス管理責任者"/>
    <s v="日常生活の相談・指導"/>
    <s v="伊澤　美佐江"/>
    <s v="主任生活支援員"/>
    <s v="技術指導や職業訓練"/>
    <s v="中岡　真之助"/>
    <s v="職業指導員"/>
    <s v="目標工賃達成指導員"/>
    <s v="景山　　望"/>
    <s v="生活支援員"/>
    <m/>
    <m/>
    <m/>
    <m/>
    <m/>
    <m/>
    <m/>
    <m/>
    <m/>
    <m/>
    <m/>
    <m/>
    <m/>
    <m/>
    <m/>
    <x v="1"/>
    <n v="17"/>
    <n v="10"/>
    <n v="7"/>
    <m/>
    <m/>
    <n v="34"/>
    <x v="38"/>
    <x v="53"/>
    <x v="52"/>
    <x v="0"/>
    <x v="0"/>
    <n v="6"/>
    <n v="23"/>
    <n v="5"/>
    <n v="34"/>
    <n v="1"/>
    <n v="0"/>
    <n v="11"/>
    <n v="4"/>
    <n v="2"/>
    <n v="0"/>
    <n v="16"/>
    <n v="34"/>
    <n v="0"/>
    <n v="0"/>
    <n v="0"/>
    <n v="3"/>
    <n v="13"/>
    <n v="10"/>
    <n v="8"/>
    <n v="34"/>
    <n v="21"/>
    <n v="2"/>
    <n v="11"/>
    <n v="34"/>
    <n v="0.61764705882352944"/>
    <n v="15"/>
    <n v="4"/>
    <n v="15"/>
    <n v="34"/>
    <n v="0.44117647058823528"/>
    <n v="22"/>
    <n v="1"/>
    <n v="11"/>
    <n v="34"/>
    <n v="0.6470588235294118"/>
    <n v="20"/>
    <n v="2"/>
    <n v="13"/>
    <n v="35"/>
    <n v="0.5714285714285714"/>
    <n v="25"/>
    <n v="0"/>
    <n v="9"/>
    <n v="34"/>
    <n v="0.73529411764705888"/>
    <n v="26"/>
    <n v="1"/>
    <n v="7"/>
    <n v="34"/>
    <x v="54"/>
    <n v="129"/>
    <n v="10"/>
    <n v="66"/>
    <n v="205"/>
    <n v="0.62926829268292683"/>
  </r>
  <r>
    <d v="2024-04-20T00:00:00"/>
    <n v="93"/>
    <x v="1"/>
    <s v="社会福祉法人優輝福祉会"/>
    <s v="森重　利夫"/>
    <n v="3411901014"/>
    <s v="就労継続支援Ｂ型事業所ゆうしゃいん三次"/>
    <n v="7280006"/>
    <x v="17"/>
    <s v="〒728-0006 三次市畠敷町２３８番地１"/>
    <x v="0"/>
    <s v="森重　利夫"/>
    <s v="細貝　恵"/>
    <s v="0824-68-0344"/>
    <s v="youshine@yuukifukushikai.com"/>
    <s v="月額"/>
    <n v="18000"/>
    <x v="70"/>
    <n v="7918"/>
    <n v="26949"/>
    <n v="27328"/>
    <n v="27640"/>
    <n v="30324962"/>
    <n v="30324962"/>
    <n v="0"/>
    <n v="0"/>
    <n v="0"/>
    <n v="30324962"/>
    <x v="70"/>
    <n v="23949212"/>
    <n v="0"/>
    <n v="0"/>
    <n v="0"/>
    <n v="310"/>
    <n v="5205"/>
    <x v="70"/>
    <n v="255"/>
    <n v="12"/>
    <n v="6375750"/>
    <x v="69"/>
    <x v="70"/>
    <n v="227"/>
    <n v="15000000"/>
    <n v="15000000"/>
    <n v="0"/>
    <n v="0"/>
    <n v="0"/>
    <n v="15000000"/>
    <n v="6500000"/>
    <n v="8500000"/>
    <n v="0"/>
    <n v="0"/>
    <n v="0"/>
    <n v="5285"/>
    <n v="28600"/>
    <n v="263"/>
    <n v="12"/>
    <n v="6500000"/>
    <n v="26949"/>
    <n v="227"/>
    <n v="15500000"/>
    <n v="15500000"/>
    <n v="0"/>
    <n v="0"/>
    <n v="0"/>
    <n v="15500000"/>
    <n v="6624250"/>
    <n v="8875750"/>
    <n v="0"/>
    <n v="0"/>
    <n v="0"/>
    <n v="5290"/>
    <n v="28600"/>
    <n v="263"/>
    <n v="12"/>
    <n v="6624250"/>
    <n v="27328"/>
    <n v="232"/>
    <n v="16000000"/>
    <n v="16000000"/>
    <n v="0"/>
    <n v="0"/>
    <n v="0"/>
    <n v="16000000"/>
    <n v="6700000"/>
    <n v="9300000"/>
    <n v="0"/>
    <n v="0"/>
    <n v="0"/>
    <n v="5290"/>
    <n v="28600"/>
    <n v="263"/>
    <n v="12"/>
    <n v="6700000"/>
    <n v="27640"/>
    <n v="234"/>
    <m/>
    <m/>
    <m/>
    <m/>
    <m/>
    <s v="○"/>
    <m/>
    <m/>
    <s v="○"/>
    <m/>
    <s v="○"/>
    <m/>
    <s v="○"/>
    <m/>
    <m/>
    <m/>
    <s v="○"/>
    <s v="自動車一般整備"/>
    <x v="6"/>
    <n v="23958930"/>
    <s v="自動車整備(車検、整備修理、オイル交換、タイヤ交換など)"/>
    <s v="－"/>
    <x v="4"/>
    <n v="2026500"/>
    <s v="法人施設内清掃"/>
    <s v="－"/>
    <x v="5"/>
    <n v="712900"/>
    <s v="法人事業所間における物品、メール運搬"/>
    <s v="－"/>
    <x v="1"/>
    <s v=""/>
    <x v="0"/>
    <x v="0"/>
    <s v=""/>
    <x v="0"/>
    <m/>
    <m/>
    <m/>
    <x v="0"/>
    <s v="コロナ渦で激減した下請け作業や商品開発販売を補うためにシフトチェンジした施設清掃作業で収入は安定した。デリケートな利用者等への作業場所の配慮などで一部の利用者や職員に作業が集中し、全体の工賃の底上げには至っていない。今年度はイベントも復活したが、施設清掃に謀殺され商品開発に取り組むことができなかった。地域に根ざした事業所を目指すためには、イベントに積極的に参加し商品開発販売も進めていきたい。収入を安定させながら地域との繋がりを目指すこと、施設清掃においては個々の利用者の技術を向上し完成度を上げることに取り組む必要がある。"/>
    <s v="○"/>
    <s v="○"/>
    <s v="○"/>
    <m/>
    <m/>
    <m/>
    <s v="○"/>
    <s v="○"/>
    <m/>
    <s v="○"/>
    <m/>
    <m/>
    <s v="基本週5日利用の利用者が8割を超え、コロナでの休業などで利用率が上がらない月もあったが、令和4年度に引き続き平均工賃が2万円を超えることができた。多くの利用者に毎日来てもらうことは、事業所が利用者にとって安心して作業できる場所となっていることに他ならず、評価できる。"/>
    <s v="○"/>
    <s v="○"/>
    <s v="○"/>
    <m/>
    <m/>
    <m/>
    <m/>
    <m/>
    <s v="○"/>
    <m/>
    <m/>
    <m/>
    <s v="商品開発販売"/>
    <s v="③販売力の向上"/>
    <s v="地域イベントに出店し利用者自らが販売。利用者の制作意欲と自信を高めていく。"/>
    <s v="施設清掃"/>
    <s v="⑪その他"/>
    <s v="作業を取り組める利用者の偏りを解消するために、作業を細分化し、ステップアップできる仕組みづくりを行う。"/>
    <s v="施設清掃(他事業所)"/>
    <s v="⑪その他"/>
    <s v="1日の作業状況が利用者の休みに左右され、利用者職員の負担にもなっている。誰が行っても同じ成果がでるよう作業のマニュアル化を進める。"/>
    <s v="商品開発販売においては、少なくても2か所のイベントに参加し、それに向けて商品開発作成を行う。清掃活動においては、作業のマニュアル化を行い、利用者のスキルアップをはかる。自動車整備は、公用車のみの整備とし内容も限定していくため、売上は大幅に下がる見込みであるが、ご利用者へはより細やかな指導を行い工賃向上を図る。"/>
    <s v="3か所のイベントに出店することと、販路を広げる。"/>
    <s v="4か所のイベントに積極的に参加する。"/>
    <s v="共有した"/>
    <s v="共有した"/>
    <s v="統括責任者"/>
    <s v="森重　利夫"/>
    <s v="管理者"/>
    <s v="責任者"/>
    <s v="大村　順子"/>
    <s v="サービス管理責任者"/>
    <s v="目標工賃達成指導員"/>
    <s v="細貝　恵"/>
    <m/>
    <m/>
    <s v="寺岡　理恵"/>
    <m/>
    <m/>
    <s v="塚本　まどか"/>
    <m/>
    <m/>
    <s v="伊達　和彦"/>
    <m/>
    <m/>
    <s v="秋山　征治"/>
    <m/>
    <m/>
    <s v="加藤　隆之"/>
    <m/>
    <m/>
    <s v="角一　春美"/>
    <m/>
    <m/>
    <m/>
    <m/>
    <x v="4"/>
    <n v="2"/>
    <n v="17"/>
    <n v="9"/>
    <n v="1"/>
    <n v="1"/>
    <n v="30"/>
    <x v="14"/>
    <x v="54"/>
    <x v="53"/>
    <x v="16"/>
    <x v="6"/>
    <n v="3"/>
    <n v="16"/>
    <n v="11"/>
    <n v="30"/>
    <n v="1"/>
    <n v="5"/>
    <n v="6"/>
    <n v="7"/>
    <n v="1"/>
    <n v="0"/>
    <n v="10"/>
    <n v="30"/>
    <n v="0"/>
    <n v="3"/>
    <n v="13"/>
    <n v="3"/>
    <n v="5"/>
    <n v="4"/>
    <n v="2"/>
    <n v="30"/>
    <n v="17"/>
    <n v="1"/>
    <n v="9"/>
    <n v="27"/>
    <n v="0.62962962962962965"/>
    <n v="11"/>
    <n v="4"/>
    <n v="12"/>
    <n v="27"/>
    <n v="0.40740740740740738"/>
    <n v="19"/>
    <n v="1"/>
    <n v="7"/>
    <n v="27"/>
    <n v="0.70370370370370372"/>
    <n v="17"/>
    <n v="2"/>
    <n v="8"/>
    <n v="27"/>
    <n v="0.62962962962962965"/>
    <n v="15"/>
    <n v="3"/>
    <n v="9"/>
    <n v="27"/>
    <n v="0.55555555555555558"/>
    <n v="18"/>
    <n v="1"/>
    <n v="8"/>
    <n v="27"/>
    <x v="6"/>
    <n v="97"/>
    <n v="12"/>
    <n v="53"/>
    <n v="162"/>
    <n v="0.59876543209876543"/>
  </r>
  <r>
    <d v="2024-04-26T00:00:00"/>
    <n v="94"/>
    <x v="1"/>
    <s v="社会福祉法人江能福祉会"/>
    <s v="小尻　学"/>
    <n v="3413300041"/>
    <s v="ワークセンターおおきみ"/>
    <n v="7372212"/>
    <x v="15"/>
    <s v="〒737-2212 江田島市大柿町大君２３９６番地３"/>
    <x v="1"/>
    <s v="濵岡　鉄平"/>
    <s v="江野脇　由貴"/>
    <s v="０８２３－５７－５１１０"/>
    <s v="workcenterookimi@peach.ocn.ne.jp"/>
    <s v="月額"/>
    <n v="13000"/>
    <x v="71"/>
    <n v="3610"/>
    <n v="17708"/>
    <n v="18229"/>
    <n v="18750"/>
    <n v="2144720"/>
    <n v="2144720"/>
    <n v="0"/>
    <n v="0"/>
    <n v="0"/>
    <n v="2144720"/>
    <x v="71"/>
    <n v="510301"/>
    <n v="0"/>
    <n v="0"/>
    <n v="0"/>
    <n v="127"/>
    <n v="1992"/>
    <x v="71"/>
    <n v="244"/>
    <n v="12"/>
    <n v="1634419"/>
    <x v="70"/>
    <x v="71"/>
    <n v="248"/>
    <n v="2200000"/>
    <n v="2200000"/>
    <n v="0"/>
    <n v="0"/>
    <n v="0"/>
    <n v="2200000"/>
    <n v="1700000"/>
    <n v="500000"/>
    <n v="0"/>
    <n v="0"/>
    <n v="0"/>
    <n v="1900"/>
    <n v="6650"/>
    <n v="240"/>
    <n v="12"/>
    <n v="1700000"/>
    <n v="17708"/>
    <n v="256"/>
    <n v="2250000"/>
    <n v="2250000"/>
    <n v="0"/>
    <n v="0"/>
    <n v="0"/>
    <n v="2250000"/>
    <n v="1750000"/>
    <n v="500000"/>
    <n v="0"/>
    <n v="0"/>
    <n v="0"/>
    <n v="1900"/>
    <n v="6650"/>
    <n v="240"/>
    <n v="12"/>
    <n v="1750000"/>
    <n v="18229"/>
    <n v="263"/>
    <n v="2300000"/>
    <n v="2300000"/>
    <n v="0"/>
    <n v="0"/>
    <n v="0"/>
    <n v="2300000"/>
    <n v="1800000"/>
    <n v="500000"/>
    <n v="0"/>
    <n v="0"/>
    <n v="0"/>
    <n v="1900"/>
    <n v="6650"/>
    <n v="240"/>
    <n v="12"/>
    <n v="1800000"/>
    <n v="18750"/>
    <n v="271"/>
    <m/>
    <m/>
    <m/>
    <m/>
    <s v="○"/>
    <s v="○"/>
    <m/>
    <s v="○"/>
    <m/>
    <m/>
    <m/>
    <m/>
    <s v="○"/>
    <m/>
    <m/>
    <m/>
    <s v="○"/>
    <s v="牡蠣の種付け用貝通しの請負"/>
    <x v="4"/>
    <n v="1266670"/>
    <s v="セーラー万年筆からの請負の、部品組立、検品、梱包等"/>
    <s v="－"/>
    <x v="11"/>
    <n v="551500"/>
    <s v="花苗の育成、販売"/>
    <s v="－"/>
    <x v="6"/>
    <n v="217920"/>
    <s v="名刺印刷"/>
    <s v="－"/>
    <x v="1"/>
    <s v=""/>
    <x v="0"/>
    <x v="0"/>
    <s v=""/>
    <x v="0"/>
    <m/>
    <m/>
    <m/>
    <x v="0"/>
    <s v="軽作業や、貝通しの依頼は増えているが、利用者の重度・高齢化に伴い、作業工程等の見直しを行っても、生産性が低下している。"/>
    <m/>
    <m/>
    <m/>
    <m/>
    <m/>
    <s v="○"/>
    <m/>
    <s v="○"/>
    <m/>
    <m/>
    <m/>
    <m/>
    <s v="各種感染症等にも左右されず、安定した収益を上げている。請負についてもまだまだ発注要望があり、増益が望めるが、利用者の身体機能の低下、加齢等による生産性の低下に対して対応が必要である。"/>
    <m/>
    <m/>
    <m/>
    <m/>
    <m/>
    <s v="○"/>
    <m/>
    <m/>
    <m/>
    <m/>
    <s v="○"/>
    <s v="利用者に対して作業能力以外の側面的（就労ルールやマナーの習得、意欲向上、身体機能維持のための訓練等）な支援を行い、生産力の維持向上に努める。"/>
    <s v="セーラー万年筆からの請負作業"/>
    <s v="⑥作業工程の見直し"/>
    <s v="利用者の身体状況、障害特性、加齢等を考慮し、再度作業工程の見直しを行い、生産性の向上に努める。"/>
    <s v="セーラー万年筆からの請負作業"/>
    <s v="⑪その他"/>
    <s v="利用者に対して作業能力以外の側面的（就労ルールやマナー、意欲向上、身体期の維持のための訓練等）な支援を行い、生産力の維持向上に努める。"/>
    <s v="牡蠣の種付け用貝通しの請負作業"/>
    <s v="⑪その他"/>
    <s v="利用者に対して作業能力以外の側面的（就労ルールやマナー、意欲向上、身体機能の維持のための訓練等）な支援を行い、生産力の維持向上に努める。"/>
    <s v="・利用者の身体状況、障害特性、加齢等を考慮し、再度作業工程の見直しを行い、生産性を向上する。_x000a_・他の事業所や就労の場の見学や実習を行い、利用者の就労意欲を向上する。"/>
    <s v="・継続した作業工程の見直し、治具等を検討し、生産性を維持・向上する。_x000a_・事業所以外での活動の場を広げ、両者自身のやりがい・充実感につなげ就労意欲を向上する。_x000a_・同法人事業所と連携し、請負量を維持・向上し増収へつなげる。"/>
    <s v="・継続した作業工程の見直し、治具等を検討し、生産性を維持・向上する。_x000a_・利用者の身体的機能の維持・向上に対しても支援を充実させ、生産性を維持・向上する。_x000a_・同法人事業所と連携し、請負量を向上し増収へつなげる。"/>
    <s v="共有した"/>
    <s v="共有した"/>
    <s v="統括責任者"/>
    <s v="濵岡　鉄平"/>
    <s v="管理者"/>
    <s v="支援計画"/>
    <s v="江野脇　由貴"/>
    <s v="サービス管理責任者"/>
    <s v="職業指導"/>
    <s v="平　翔悟"/>
    <s v="職業指導員"/>
    <s v="職業指導"/>
    <s v="尾下　由佳"/>
    <s v="生活支援員"/>
    <m/>
    <m/>
    <m/>
    <m/>
    <m/>
    <m/>
    <m/>
    <m/>
    <m/>
    <m/>
    <m/>
    <m/>
    <m/>
    <m/>
    <m/>
    <m/>
    <m/>
    <m/>
    <x v="0"/>
    <n v="5"/>
    <n v="4"/>
    <n v="2"/>
    <m/>
    <m/>
    <n v="11"/>
    <x v="39"/>
    <x v="55"/>
    <x v="4"/>
    <x v="0"/>
    <x v="0"/>
    <n v="3"/>
    <n v="6"/>
    <n v="2"/>
    <n v="11"/>
    <n v="0"/>
    <n v="1"/>
    <n v="4"/>
    <n v="2"/>
    <n v="1"/>
    <n v="0"/>
    <n v="3"/>
    <n v="11"/>
    <n v="0"/>
    <n v="0"/>
    <n v="0"/>
    <n v="3"/>
    <n v="2"/>
    <n v="5"/>
    <n v="1"/>
    <n v="11"/>
    <n v="11"/>
    <n v="0"/>
    <n v="0"/>
    <n v="11"/>
    <n v="1"/>
    <n v="11"/>
    <n v="0"/>
    <n v="0"/>
    <n v="11"/>
    <n v="1"/>
    <n v="11"/>
    <n v="0"/>
    <n v="0"/>
    <n v="11"/>
    <n v="1"/>
    <n v="11"/>
    <n v="0"/>
    <n v="0"/>
    <n v="11"/>
    <n v="1"/>
    <n v="11"/>
    <n v="0"/>
    <n v="0"/>
    <n v="11"/>
    <n v="1"/>
    <n v="10"/>
    <n v="0"/>
    <n v="1"/>
    <n v="11"/>
    <x v="55"/>
    <n v="65"/>
    <n v="0"/>
    <n v="1"/>
    <n v="66"/>
    <n v="0.98484848484848486"/>
  </r>
  <r>
    <d v="2024-04-26T00:00:00"/>
    <n v="95"/>
    <x v="1"/>
    <s v="社会福祉法人江能福祉会"/>
    <s v="小尻　学"/>
    <n v="3413300066"/>
    <s v="ＳＥＬＰ江能"/>
    <n v="7372302"/>
    <x v="15"/>
    <s v="〒737-2302 江田島市能美町鹿川４３１２番地１"/>
    <x v="9"/>
    <s v="濵岡　鉄平"/>
    <s v="松永　七絵"/>
    <s v="０８２３－４５－５５８８"/>
    <s v="selp.enou@lily.ocn.ne.jp"/>
    <s v="月額"/>
    <n v="13000"/>
    <x v="72"/>
    <n v="-1078"/>
    <n v="12346"/>
    <n v="12654"/>
    <n v="12963"/>
    <n v="4531258"/>
    <n v="4531258"/>
    <n v="0"/>
    <n v="0"/>
    <n v="0"/>
    <n v="4531258"/>
    <x v="72"/>
    <n v="2599841"/>
    <n v="0"/>
    <n v="0"/>
    <n v="0"/>
    <n v="188"/>
    <n v="3238"/>
    <x v="72"/>
    <n v="240"/>
    <n v="12"/>
    <n v="1931417"/>
    <x v="71"/>
    <x v="72"/>
    <n v="169"/>
    <n v="4600000"/>
    <n v="4600000"/>
    <n v="0"/>
    <n v="0"/>
    <n v="0"/>
    <n v="4600000"/>
    <n v="2000000"/>
    <n v="2600000"/>
    <n v="0"/>
    <n v="0"/>
    <n v="0"/>
    <n v="3240"/>
    <n v="12960"/>
    <n v="240"/>
    <n v="12"/>
    <n v="2000000"/>
    <n v="12346"/>
    <n v="154"/>
    <n v="4650000"/>
    <n v="4650000"/>
    <n v="0"/>
    <n v="0"/>
    <n v="0"/>
    <n v="4650000"/>
    <n v="2050000"/>
    <n v="2600000"/>
    <n v="0"/>
    <n v="0"/>
    <n v="0"/>
    <n v="3240"/>
    <n v="12960"/>
    <n v="240"/>
    <n v="12"/>
    <n v="2050000"/>
    <n v="12654"/>
    <n v="158"/>
    <n v="4700000"/>
    <n v="4700000"/>
    <n v="0"/>
    <n v="0"/>
    <n v="0"/>
    <n v="4700000"/>
    <n v="2100000"/>
    <n v="2600000"/>
    <n v="0"/>
    <n v="0"/>
    <n v="0"/>
    <n v="3240"/>
    <n v="12960"/>
    <n v="240"/>
    <n v="12"/>
    <n v="2100000"/>
    <n v="12963"/>
    <n v="162"/>
    <m/>
    <m/>
    <m/>
    <m/>
    <m/>
    <s v="○"/>
    <m/>
    <m/>
    <m/>
    <m/>
    <m/>
    <m/>
    <s v="○"/>
    <m/>
    <m/>
    <m/>
    <s v="○"/>
    <s v="牡蠣の種付け用貝通しの請負"/>
    <x v="14"/>
    <n v="4175316"/>
    <s v="・盆灯篭の作製・販売"/>
    <s v="－"/>
    <x v="3"/>
    <n v="244260"/>
    <s v="・セーラ万年筆からの部品組立・検品_x000a_・グリンファーム沖美からのトマトパックシール貼り"/>
    <s v="－"/>
    <x v="5"/>
    <n v="111682"/>
    <s v="・牡蠣の種付け用貝通しの請負"/>
    <s v="－"/>
    <x v="1"/>
    <s v=""/>
    <x v="0"/>
    <x v="0"/>
    <s v=""/>
    <x v="0"/>
    <m/>
    <m/>
    <m/>
    <x v="0"/>
    <s v="軽作業や、貝通しの依頼は増えているが、利用者の重度・高齢化に伴い、作業工程等の見直しを行っても、生産性が低下している。"/>
    <m/>
    <m/>
    <m/>
    <m/>
    <m/>
    <s v="○"/>
    <m/>
    <s v="○"/>
    <m/>
    <m/>
    <m/>
    <m/>
    <s v="請負については、まだまだ発注要望があり、増益が望めるが、利用者の身体機能の低下、加齢等による生産性の低下に対して対応が必要である。"/>
    <m/>
    <m/>
    <m/>
    <m/>
    <m/>
    <s v="○"/>
    <m/>
    <m/>
    <m/>
    <m/>
    <s v="○"/>
    <s v="請負発注の要望はあるが、利用定員を割っており、新規契約により生産性を高める必要がある。利用者の就労意欲の向上に対する取り組みも必要。"/>
    <s v="盆灯篭の作製・販売"/>
    <s v="⑪その他"/>
    <s v="携われる利用者が年々減っており生産性が低下しているため、作製にかかる技術の継承がが必要である。"/>
    <s v="セーラー万年筆からの請負作業"/>
    <s v="⑥作業工程の見直し"/>
    <s v="利用者の身体状況、障害特性、加齢等を考慮し、再度作業工程の見直しを行い、生産性の向上に努める。"/>
    <s v="全ての授産作業"/>
    <s v="⑪その他"/>
    <s v="利用者に対して作業能力以外の側面的（就労ルールやマナー、意欲向上、身体機能の維持のための訓練等）な支援を行い、生産力の維持・向上に努める。"/>
    <s v="・灯篭作業作製にかかる技術の継承及び利用者育成_x000a_・新規利用者との契約による、生産力の向上_x000a_・再度の作業工程の見直し。"/>
    <s v="・新規利用者との契約による、生産力の向上_x000a_・側面的（見学・実習等）支援による利用者の就労意欲の向上_x000a_・同法人事業所と連携し、請負量を維持・向上し増収へつなげる。"/>
    <s v="・新規利用者との契約による、生産力の向上_x000a_・側面的（就労マナーやルール等の勉強会、地域生活における楽しみの提供等）支援による利用者の就労意欲の向上_x000a_・同法人事業所と連携し、請負量を向上し増収へつなげる。"/>
    <s v="共有した"/>
    <s v="共有した"/>
    <s v="統括責任者"/>
    <s v="濵岡　鉄平"/>
    <s v="管理者"/>
    <s v="支援計画"/>
    <s v="松永　七絵"/>
    <s v="サービス管理責任者"/>
    <s v="職業指導"/>
    <s v="浦野　崇志"/>
    <s v="職業指導員"/>
    <s v="職業指導"/>
    <s v="岩本　千代"/>
    <s v="生活支援員"/>
    <s v="職業指導"/>
    <s v="久保河内　真実"/>
    <s v="生活支援員"/>
    <s v="作業補助"/>
    <s v="下垣内　美由紀"/>
    <s v="生活支援員"/>
    <m/>
    <m/>
    <m/>
    <m/>
    <m/>
    <m/>
    <m/>
    <m/>
    <m/>
    <m/>
    <m/>
    <m/>
    <x v="7"/>
    <n v="15"/>
    <m/>
    <n v="1"/>
    <m/>
    <m/>
    <n v="16"/>
    <x v="40"/>
    <x v="12"/>
    <x v="54"/>
    <x v="0"/>
    <x v="0"/>
    <n v="2"/>
    <n v="5"/>
    <n v="9"/>
    <n v="16"/>
    <n v="5"/>
    <n v="3"/>
    <n v="4"/>
    <n v="4"/>
    <n v="0"/>
    <n v="0"/>
    <n v="0"/>
    <n v="16"/>
    <n v="0"/>
    <n v="0"/>
    <n v="4"/>
    <n v="3"/>
    <n v="6"/>
    <n v="1"/>
    <n v="2"/>
    <n v="16"/>
    <n v="15"/>
    <n v="0"/>
    <n v="1"/>
    <n v="16"/>
    <n v="0.9375"/>
    <n v="15"/>
    <n v="0"/>
    <n v="1"/>
    <n v="16"/>
    <n v="0.9375"/>
    <n v="13"/>
    <n v="1"/>
    <n v="2"/>
    <n v="16"/>
    <n v="0.8125"/>
    <n v="15"/>
    <n v="0"/>
    <n v="1"/>
    <n v="16"/>
    <n v="0.9375"/>
    <n v="15"/>
    <n v="1"/>
    <n v="0"/>
    <n v="16"/>
    <n v="0.9375"/>
    <n v="15"/>
    <n v="1"/>
    <n v="0"/>
    <n v="16"/>
    <x v="56"/>
    <n v="88"/>
    <n v="3"/>
    <n v="5"/>
    <n v="96"/>
    <n v="0.91666666666666663"/>
  </r>
  <r>
    <d v="2024-04-30T00:00:00"/>
    <n v="98"/>
    <x v="0"/>
    <s v="特定非営利活動法人びぃあらいぶ"/>
    <s v="竹内　公昭"/>
    <n v="3411501541"/>
    <s v="指定障害福祉サービス事業所　ほっとはうす　のばら"/>
    <n v="7200054"/>
    <x v="6"/>
    <s v="〒720-0054 福山市城見町一丁目４番３０号"/>
    <x v="4"/>
    <s v="久次米　博子"/>
    <s v="住元　恵美子"/>
    <s v="084-928-4647"/>
    <s v="nobara@bealive-fukuyama.org"/>
    <s v="月額"/>
    <n v="16000"/>
    <x v="73"/>
    <n v="10098"/>
    <n v="27381"/>
    <n v="27847"/>
    <n v="28105"/>
    <n v="17592419"/>
    <n v="17159107"/>
    <n v="0"/>
    <n v="0"/>
    <n v="433312"/>
    <n v="17592419"/>
    <x v="73"/>
    <n v="0"/>
    <n v="79070"/>
    <n v="0"/>
    <n v="6019865"/>
    <n v="789"/>
    <n v="9537"/>
    <x v="73"/>
    <n v="260"/>
    <n v="12"/>
    <n v="11493484"/>
    <x v="72"/>
    <x v="73"/>
    <n v="496"/>
    <n v="18950000"/>
    <n v="18500000"/>
    <n v="0"/>
    <n v="0"/>
    <n v="450000"/>
    <n v="18950000"/>
    <n v="12650000"/>
    <n v="0"/>
    <n v="0"/>
    <n v="0"/>
    <n v="6300000"/>
    <n v="10000"/>
    <n v="24000"/>
    <n v="260"/>
    <n v="12"/>
    <n v="12650000"/>
    <n v="27381"/>
    <n v="527"/>
    <n v="20000000"/>
    <n v="19550000"/>
    <n v="0"/>
    <n v="0"/>
    <n v="450000"/>
    <n v="20000000"/>
    <n v="13500000"/>
    <n v="0"/>
    <n v="0"/>
    <n v="0"/>
    <n v="6500000"/>
    <n v="10500"/>
    <n v="24500"/>
    <n v="260"/>
    <n v="12"/>
    <n v="13500000"/>
    <n v="27847"/>
    <n v="551"/>
    <n v="20900000"/>
    <n v="20400000"/>
    <n v="0"/>
    <n v="0"/>
    <n v="500000"/>
    <n v="20900000"/>
    <n v="14300000"/>
    <n v="0"/>
    <n v="0"/>
    <n v="0"/>
    <n v="6600000"/>
    <n v="11000"/>
    <n v="25000"/>
    <n v="260"/>
    <n v="12"/>
    <n v="14300000"/>
    <n v="28105"/>
    <n v="572"/>
    <s v="○"/>
    <m/>
    <s v="○"/>
    <m/>
    <m/>
    <m/>
    <s v="○"/>
    <m/>
    <m/>
    <s v="○"/>
    <s v="○"/>
    <s v="○"/>
    <s v="○"/>
    <m/>
    <s v="○"/>
    <m/>
    <m/>
    <m/>
    <x v="13"/>
    <n v="10467159"/>
    <s v="弁当と総菜の製造及び販売／近隣の施設（月２回市役所）での出張販売や事業所、個人宅への配達／メニュー表や前売り券の作成　など"/>
    <s v="－"/>
    <x v="1"/>
    <n v="3027607"/>
    <s v="リサイクル品の手入れや値付けと販売／リサイクル品の回収作業／店舗でのイベント企画・立案・実施"/>
    <s v="－"/>
    <x v="11"/>
    <n v="2124785"/>
    <s v="ランチ営業（日替わりランチなど）／スイーツ（シフォンケーキなど）や珈琲の製造と販売／近隣の施設（月２回市役所）での出張販売"/>
    <s v="－"/>
    <x v="0"/>
    <s v=""/>
    <x v="0"/>
    <x v="0"/>
    <s v=""/>
    <x v="0"/>
    <m/>
    <m/>
    <m/>
    <x v="0"/>
    <s v="令和５年度の総括は以下の通り_x000a_現状：様々な現実に直面したが、工賃は全体的に上昇傾向を維持することができた_x000a_課題：競合他社の増加・物価高による支出の負担増・利用者の体調維持の難しさ（持病や気候変動などによる）・利用者と作業内容のマッチング（生産性やモチベーションの向上）・利用者のやり甲斐（満足度）・受注量の減少（受注先も受注減）・受注単価の低さなど多岐に渡った"/>
    <m/>
    <s v="○"/>
    <s v="○"/>
    <s v="○"/>
    <m/>
    <s v="○"/>
    <s v="○"/>
    <s v="○"/>
    <s v="○"/>
    <m/>
    <m/>
    <m/>
    <s v="弁当：地域の声に柔軟に対応してファンを確実に増やすことが出来た。物価高は継続課題である_x000a_リサイクルショップ：利用者の体力・技術面での課題が出てきたが、皆による多彩な企画アイデアによって売上を伸ばすことが出来た_x000a_喫茶：後半は客足が戻ってきたものの、職員が不安定で企画・宣伝も追いつかず、内部販売が多くなった_x000a_内職：受注の増減はあるものの新規受注で安定を維持。単価引き上げの話も具体的に進んでいる"/>
    <s v="○"/>
    <s v="○"/>
    <s v="○"/>
    <s v="○"/>
    <m/>
    <s v="○"/>
    <m/>
    <m/>
    <m/>
    <m/>
    <m/>
    <m/>
    <s v="お弁当の製造・販売"/>
    <s v="①商品企画力の向上"/>
    <s v="・メニュー会議を行ってメニューの幅を広げる_x000a_・ポスティングによるメニュー配布や口コミなどを活用して新規の顧客を開拓する"/>
    <s v="リサイクルショップの運営"/>
    <s v="④販売価格の見直し"/>
    <s v="・インターネットを活用し、商品の価格相場を把握する_x000a_・セール内容を見直す"/>
    <s v="喫茶店の運営"/>
    <s v="③販売力の向上"/>
    <s v="また来たいと思ってもらえるお店にするため、朝礼にて挨拶・身だしなみ・マナーを確認し、接客の基本を全員で見直す"/>
    <s v="・顧客の新規開拓に向け、メニュー開発と宣伝活動を強化する_x000a_・市場を意識した価格設定を行い、より手に取ってもらえる販売企画を展開する_x000a_・また足を運んでいただけるためにまずは接客のあり方を見直し、意識付けにつながる機会を増やす"/>
    <s v="・更なる新規開拓に向け、メニュー開発と宣伝活動を強化しつつ上手く連動させる_x000a_・多彩な販売企画で集客を維持しつつ、市場変動に沿った柔軟な価格設定によってファン層を広げる_x000a_・接客への取り組みと同時に、サービス提供効率が上がるよう、作業工程全般を見直す"/>
    <s v="・メニュー開発と宣伝活動の連動が安定することにより、前年度より売上が上がる_x000a_・手に取りたくなる適正価格と多彩な販売企画が継続され、前年度より売上が上がる_x000a_・作業工程の簡素化・分かりやすさによって接客にもゆとりができ、客足が増えて前年度より売上が上がる"/>
    <s v="共有した"/>
    <s v="共有した"/>
    <s v="統括責任者"/>
    <s v="久次米　博子"/>
    <s v="管理者・サービス管理責任者"/>
    <s v="個別支援計画との連動"/>
    <s v="増見　尊行"/>
    <s v="サービス管理責任者"/>
    <s v="職業訓練全般"/>
    <s v="内苑　史朗"/>
    <s v="職業指導員"/>
    <s v="日常生活の相談・支援"/>
    <s v="平川　雅一"/>
    <s v="生活指導員"/>
    <s v="単価や受注支援全般"/>
    <s v="住元　恵美子"/>
    <s v="目標工賃達成指導員"/>
    <m/>
    <m/>
    <m/>
    <m/>
    <m/>
    <m/>
    <m/>
    <m/>
    <m/>
    <m/>
    <m/>
    <m/>
    <m/>
    <m/>
    <m/>
    <x v="1"/>
    <n v="3"/>
    <n v="8"/>
    <n v="86"/>
    <n v="3"/>
    <n v="1"/>
    <n v="101"/>
    <x v="41"/>
    <x v="56"/>
    <x v="55"/>
    <x v="20"/>
    <x v="7"/>
    <n v="29"/>
    <n v="71"/>
    <n v="1"/>
    <n v="101"/>
    <n v="0"/>
    <n v="17"/>
    <n v="10"/>
    <n v="3"/>
    <n v="0"/>
    <n v="2"/>
    <n v="69"/>
    <n v="101"/>
    <n v="0"/>
    <n v="4"/>
    <n v="14"/>
    <n v="20"/>
    <n v="31"/>
    <n v="21"/>
    <n v="11"/>
    <n v="101"/>
    <n v="53"/>
    <n v="2"/>
    <n v="4"/>
    <n v="59"/>
    <n v="0.89830508474576276"/>
    <n v="52"/>
    <n v="1"/>
    <n v="6"/>
    <n v="59"/>
    <n v="0.88135593220338981"/>
    <n v="57"/>
    <n v="0"/>
    <n v="2"/>
    <n v="59"/>
    <n v="0.96610169491525422"/>
    <n v="55"/>
    <n v="0"/>
    <n v="4"/>
    <n v="59"/>
    <n v="0.93220338983050843"/>
    <n v="47"/>
    <n v="2"/>
    <n v="10"/>
    <n v="59"/>
    <n v="0.79661016949152541"/>
    <n v="52"/>
    <n v="2"/>
    <n v="5"/>
    <n v="59"/>
    <x v="57"/>
    <n v="316"/>
    <n v="7"/>
    <n v="31"/>
    <n v="354"/>
    <n v="0.89265536723163841"/>
  </r>
  <r>
    <d v="2024-04-29T00:00:00"/>
    <n v="99"/>
    <x v="1"/>
    <s v="社会福祉法人静和会"/>
    <s v="今川　智巳"/>
    <n v="3411700176"/>
    <s v="発達障害者サポートセンター未来図"/>
    <n v="7260011"/>
    <x v="7"/>
    <s v="〒726-0011 府中市広谷町959番地1パレットせいわ4階"/>
    <x v="1"/>
    <s v="木村　博文"/>
    <s v="木村　博文"/>
    <s v="０８４７－４５－０１０２"/>
    <s v="h-kimura@seiwakai-hiroshima.jp"/>
    <s v="月額"/>
    <n v="14000"/>
    <x v="74"/>
    <n v="-1493"/>
    <n v="16026"/>
    <n v="18429"/>
    <n v="20833"/>
    <n v="8288232"/>
    <n v="7995536"/>
    <n v="0"/>
    <n v="0"/>
    <n v="292696"/>
    <n v="8288232"/>
    <x v="74"/>
    <n v="6772382"/>
    <n v="0"/>
    <n v="0"/>
    <n v="0"/>
    <n v="165"/>
    <n v="2735"/>
    <x v="74"/>
    <n v="271"/>
    <n v="12"/>
    <n v="1515850"/>
    <x v="73"/>
    <x v="74"/>
    <n v="153"/>
    <n v="9000000"/>
    <n v="9000000"/>
    <n v="0"/>
    <n v="0"/>
    <n v="0"/>
    <n v="9000000"/>
    <n v="2000000"/>
    <n v="7000000"/>
    <n v="0"/>
    <n v="0"/>
    <n v="0"/>
    <n v="2800"/>
    <n v="10000"/>
    <n v="270"/>
    <n v="12"/>
    <n v="2000000"/>
    <n v="16026"/>
    <n v="200"/>
    <n v="10000000"/>
    <n v="10000000"/>
    <n v="0"/>
    <n v="0"/>
    <n v="0"/>
    <n v="10000000"/>
    <n v="2300000"/>
    <n v="7700000"/>
    <n v="0"/>
    <n v="0"/>
    <n v="0"/>
    <n v="2800"/>
    <n v="10000"/>
    <n v="270"/>
    <n v="12"/>
    <n v="2300000"/>
    <n v="18429"/>
    <n v="230"/>
    <n v="11000000"/>
    <n v="11000000"/>
    <n v="0"/>
    <n v="0"/>
    <n v="0"/>
    <n v="11000000"/>
    <n v="2600000"/>
    <n v="8400000"/>
    <n v="0"/>
    <n v="0"/>
    <n v="0"/>
    <n v="2800"/>
    <n v="10000"/>
    <n v="270"/>
    <n v="12"/>
    <n v="2600000"/>
    <n v="20833"/>
    <n v="260"/>
    <m/>
    <m/>
    <s v="○"/>
    <m/>
    <m/>
    <m/>
    <s v="○"/>
    <m/>
    <m/>
    <m/>
    <m/>
    <s v="○"/>
    <s v="○"/>
    <m/>
    <m/>
    <m/>
    <s v="○"/>
    <s v="給食の調理作業の一部受託"/>
    <x v="7"/>
    <n v="5696000"/>
    <s v="公共施設内にあるレストラン2店の運営。作業としては調理補助・接客など。"/>
    <s v="－"/>
    <x v="5"/>
    <n v="844500"/>
    <s v="週1日の昼食弁当の製造・販売と、市などから弁当の受注製造・販売。"/>
    <s v="－"/>
    <x v="5"/>
    <n v="650500"/>
    <s v="給食（利用者昼食）調理作業の一部受託作業。作業内容は、材料の切込み盛り付け、食器洗浄・片付けなど。"/>
    <s v="－"/>
    <x v="1"/>
    <s v=""/>
    <x v="0"/>
    <x v="0"/>
    <s v=""/>
    <x v="0"/>
    <m/>
    <m/>
    <m/>
    <x v="0"/>
    <s v="レストラン運営や弁当販売等の売り上げは、新型コロナ感染症が５類になって少しづつ増加（回復）してきたが、物価高騰による影響で収益は減少している状況であった。利用率は１００％であり、利用者のサービス満足度等は高いと把握しているが、工賃向上については何らかの手立てが必要である。売り上げ・収益を伸ばす取り組みと新規作業や魅力的な新商品の開発をしていきたい。また、利用者の高齢化等に伴い工賃が高い調理や接客に従事する利用者が少なくなっていることも課題の1つである。"/>
    <s v="○"/>
    <m/>
    <s v="○"/>
    <s v="○"/>
    <s v="○"/>
    <s v="○"/>
    <m/>
    <m/>
    <m/>
    <m/>
    <m/>
    <m/>
    <s v="コロナ禍で減少したレストラン収入や弁当等の販売収入を回復していくための、広報活動やメニューの工夫などをしたため収入については回復しつつあるが、物価高騰により収益は減少し、結果として工賃目標は未達成に終わった。工賃の高い調理や接客の作業についても重度の方でも従事できるような工夫・手立てなどもしているが、高齢化・重度化に伴い利用者が多くなり、平均工賃額にも影響しているため、対応も必要になっている。調理関係以外、高収益（工賃還元ができる）な作業開拓もしていきたい。"/>
    <s v="○"/>
    <m/>
    <s v="○"/>
    <s v="○"/>
    <s v="○"/>
    <s v="○"/>
    <s v="○"/>
    <m/>
    <m/>
    <s v="○"/>
    <m/>
    <m/>
    <s v="飲食店（レストラン）運営、自主商品販売"/>
    <s v="①商品企画力の向上"/>
    <s v="飲食店の新メニュー開発。魅力のある自主製品開発。"/>
    <s v="飲食店（レストラン）運営、弁当販売"/>
    <s v="④販売価格の見直し"/>
    <s v="レストランの提供価格や弁当の販売価格の見直し（値上げ）。"/>
    <s v="自主商品販売、弁当販売、下請け作業"/>
    <s v="⑩市町・企業、他事業所との連携"/>
    <s v="市や県には優先発注をさらに働きかける。共同受注などのための連携強化。"/>
    <s v="レストラン収入・収益が増加するための営業努力を最優先にする。具体的には、新メニュー開発や販売単価の見直し（物価高等に対応し、かつ集客減にならない金額の設定）、広報活動の強化等である。市や企業・他事業所等との連携を強化し、優先受注や共同受注につなげる。魅力のある新商品の開発準備をする。"/>
    <s v="引き続き、レストラン収入・収益が増加するするための取り組みを行う。市や企業への働きかけも継続して行う。弁当の受注が増えるような取り組み（メニューの多様化や販路の拡大など）を行う。新商品の開発・販売を行う。工賃が上がるような新規下請け作業などの受注のための活動を積極的に行う。"/>
    <s v="引き続き、レストラン収入・収益が増加するするための取り組みを行う。市や企業への働きかけも継続して行う。弁当の受注が増えるような取り組みや新規作業開拓を引き続き行う。新商品の開発・販売を軌道に乗せ、販路拡大にも努める。ICT機器の導入を検討する。"/>
    <s v="共有した"/>
    <s v="共有した"/>
    <s v="統括責任者"/>
    <s v="木村　博文"/>
    <s v="管理者"/>
    <s v="広報・サービス管理"/>
    <s v="柏原　誠司"/>
    <s v="サービス管理責任者"/>
    <s v="作業・販路開拓"/>
    <s v="後藤　幹宣"/>
    <s v="職業指導員"/>
    <s v="商品企画・メニュー作成"/>
    <s v="馬屋原　加代"/>
    <s v="目標工賃達成指導員"/>
    <s v="商品企画・メニュー作成"/>
    <s v="奥田　里香　"/>
    <s v="生活支援員"/>
    <s v="生産性向上・広報"/>
    <s v="廣保　美妃"/>
    <s v="生活支援員"/>
    <s v="生産性向上・広報"/>
    <s v="髙山　由美　"/>
    <s v="生活支援員"/>
    <m/>
    <m/>
    <m/>
    <m/>
    <m/>
    <m/>
    <m/>
    <m/>
    <m/>
    <x v="3"/>
    <n v="1"/>
    <n v="11"/>
    <n v="2"/>
    <n v="2"/>
    <m/>
    <n v="16"/>
    <x v="42"/>
    <x v="57"/>
    <x v="50"/>
    <x v="21"/>
    <x v="0"/>
    <n v="0"/>
    <n v="8"/>
    <n v="8"/>
    <n v="16"/>
    <n v="0"/>
    <n v="1"/>
    <n v="1"/>
    <n v="8"/>
    <n v="5"/>
    <n v="0"/>
    <n v="1"/>
    <n v="16"/>
    <n v="0"/>
    <n v="0"/>
    <n v="3"/>
    <n v="6"/>
    <n v="3"/>
    <n v="1"/>
    <n v="3"/>
    <n v="16"/>
    <n v="10"/>
    <n v="1"/>
    <n v="3"/>
    <n v="14"/>
    <n v="0.7142857142857143"/>
    <n v="13"/>
    <n v="0"/>
    <n v="1"/>
    <n v="14"/>
    <n v="0.9285714285714286"/>
    <n v="8"/>
    <n v="1"/>
    <n v="5"/>
    <n v="14"/>
    <n v="0.5714285714285714"/>
    <n v="10"/>
    <n v="1"/>
    <n v="3"/>
    <n v="14"/>
    <n v="0.7142857142857143"/>
    <n v="9"/>
    <n v="1"/>
    <n v="4"/>
    <n v="14"/>
    <n v="0.6428571428571429"/>
    <n v="12"/>
    <n v="0"/>
    <n v="2"/>
    <n v="14"/>
    <x v="47"/>
    <n v="62"/>
    <n v="4"/>
    <n v="18"/>
    <n v="84"/>
    <n v="0.73809523809523814"/>
  </r>
  <r>
    <d v="2024-04-26T00:00:00"/>
    <n v="100"/>
    <x v="4"/>
    <s v="合同会社自由館"/>
    <s v="福井　一仁"/>
    <n v="3411501558"/>
    <s v="遊心工房"/>
    <n v="7200046"/>
    <x v="6"/>
    <s v="〒720-0046 福山市今町１番１８号　天尚堂ビル４階"/>
    <x v="0"/>
    <s v="福井　一仁"/>
    <s v="越智　早苗"/>
    <s v="084-923-2024"/>
    <s v="jiyukanyushin@gmail.com"/>
    <s v="月額"/>
    <n v="4000"/>
    <x v="75"/>
    <n v="10731"/>
    <n v="15000"/>
    <n v="15372"/>
    <n v="15873"/>
    <n v="2024542"/>
    <n v="2024542"/>
    <n v="0"/>
    <n v="0"/>
    <n v="0"/>
    <n v="2024542"/>
    <x v="75"/>
    <n v="309804"/>
    <n v="0"/>
    <n v="0"/>
    <n v="0"/>
    <n v="265"/>
    <n v="2316"/>
    <x v="75"/>
    <n v="241"/>
    <n v="12"/>
    <n v="1714738"/>
    <x v="74"/>
    <x v="75"/>
    <n v="1797"/>
    <n v="2300000"/>
    <n v="2300000"/>
    <n v="0"/>
    <n v="0"/>
    <n v="0"/>
    <n v="2300000"/>
    <n v="1950000"/>
    <n v="350000"/>
    <n v="0"/>
    <n v="0"/>
    <n v="0"/>
    <n v="2400"/>
    <n v="1000"/>
    <n v="240"/>
    <n v="12"/>
    <n v="1950000"/>
    <n v="15000"/>
    <n v="1800"/>
    <n v="2400000"/>
    <n v="2400000"/>
    <n v="0"/>
    <n v="0"/>
    <n v="0"/>
    <n v="2400000"/>
    <n v="2000000"/>
    <n v="400000"/>
    <n v="0"/>
    <n v="0"/>
    <n v="0"/>
    <n v="2450"/>
    <n v="1050"/>
    <n v="240"/>
    <n v="12"/>
    <n v="2000000"/>
    <n v="15372"/>
    <n v="1810"/>
    <n v="2550000"/>
    <n v="2550000"/>
    <n v="0"/>
    <n v="0"/>
    <n v="0"/>
    <n v="2550000"/>
    <n v="2100000"/>
    <n v="450000"/>
    <n v="0"/>
    <n v="0"/>
    <n v="0"/>
    <n v="2500"/>
    <n v="1100"/>
    <n v="240"/>
    <n v="12"/>
    <n v="2100000"/>
    <n v="15873"/>
    <n v="1818"/>
    <m/>
    <m/>
    <m/>
    <s v="○"/>
    <m/>
    <m/>
    <m/>
    <m/>
    <m/>
    <m/>
    <m/>
    <m/>
    <s v="○"/>
    <m/>
    <s v="○"/>
    <m/>
    <s v="○"/>
    <s v="布製品・お直し・手芸品・点字名刺"/>
    <x v="4"/>
    <n v="1046454"/>
    <s v="贈答品タオル折り・袋入れ、ボルト、部品組立、　ダイレクトメール等の内職作業、ポスティング"/>
    <s v="○"/>
    <x v="12"/>
    <n v="697590"/>
    <s v="ごぼう茶の製造・販売"/>
    <s v="－"/>
    <x v="5"/>
    <n v="186473"/>
    <s v="布製品の製造・お直し、手芸品、点字名刺"/>
    <s v="－"/>
    <x v="0"/>
    <n v="1"/>
    <x v="1"/>
    <x v="4"/>
    <s v=""/>
    <x v="0"/>
    <m/>
    <m/>
    <m/>
    <x v="0"/>
    <s v="・軽作業、その他は受注作業なので、先方の都合により作業量が増減するため安定しにくい。　　　　　　　・ごぼう茶の製造・販売は販売量は増えているものの原材料等の高騰により経費がかさんだ。　　　　　　　コロナ禍の余波でイベント出店（試飲を含む）ができなかった。"/>
    <m/>
    <s v="○"/>
    <m/>
    <s v="○"/>
    <m/>
    <m/>
    <m/>
    <m/>
    <m/>
    <m/>
    <m/>
    <m/>
    <s v="目標工賃は達成できてはいるが、受注先の都合による長期取引停止により作業量が減った（現在は再開）ので受注先を複数確保しておくことが必要。　　　　　　　　　　　　　　　　　　　　　　　　　　　　　　　　ごぼう茶の製造・販売においては生産量を増やし販路の拡大に取り組む事、原材料等の高騰を踏まえ価格の見直しも検討も必要と思われる。"/>
    <m/>
    <s v="○"/>
    <s v="○"/>
    <s v="○"/>
    <m/>
    <s v="○"/>
    <m/>
    <m/>
    <m/>
    <m/>
    <s v="○"/>
    <s v="受注作業量の安定"/>
    <s v="ごぼう茶の製造・販売"/>
    <s v="⑥作業工程の見直し"/>
    <s v="作業の効率化のため作業工程を見直す等、生産量を増やす取り組みを積極的に行う。"/>
    <s v="ごぼう茶の製造・販売"/>
    <s v="②販路開拓"/>
    <s v="イベントの出店（試飲販売等）に出向き、売上増と知名度向上に取り組む。"/>
    <s v="軽作業等受注作業"/>
    <s v="⑪その他"/>
    <s v="常に複数の受注先を確保つつ、受注価格・作業内容がより良い所を見つけられるようアンテナをはっておく。"/>
    <s v="作業の効率化のため作業工程を見直す等、生産量を増やす取り組みを積極的に行う。　　　　　　　　　　　　よりよい受注先を見つけられるよう新規開拓していく。"/>
    <s v="イベントの出店（試飲販売等）に出向き、売上増と知名度向上に取り組む。　　　　　　　　　　　　　　　　　　　よりよい受注先を見つけられるよう新規開拓していく。"/>
    <s v="販路拡大や売上増に取り組む。　　　　　　　　　　　　　　　　　　　　　　　　　　　　　　　　　　　　　　　　　　　　　よりよい受注先を見つけられるよう新規開拓していく。"/>
    <s v="共有した"/>
    <s v="共有した"/>
    <s v="統括責任者"/>
    <s v="福井　一仁"/>
    <s v="管理者"/>
    <s v="日常生活の相談・指導"/>
    <s v="福井　一仁"/>
    <s v="生活指導員"/>
    <s v="個別支援計画の作成"/>
    <s v="越智　早苗"/>
    <s v="サービス管理責任者"/>
    <s v="技術指導や職業訓練"/>
    <s v="川溿　龍"/>
    <s v="職業指導員"/>
    <s v="技術指導や職業訓練"/>
    <s v="田村　和也"/>
    <s v="職業指導員"/>
    <s v="価格交渉・営業・作業工程管理"/>
    <s v="平井　美保"/>
    <s v="目標工賃達成指導員"/>
    <m/>
    <m/>
    <m/>
    <m/>
    <m/>
    <m/>
    <m/>
    <m/>
    <m/>
    <m/>
    <m/>
    <m/>
    <x v="7"/>
    <m/>
    <n v="7"/>
    <n v="27"/>
    <n v="21"/>
    <m/>
    <n v="55"/>
    <x v="2"/>
    <x v="58"/>
    <x v="56"/>
    <x v="22"/>
    <x v="0"/>
    <n v="11"/>
    <n v="41"/>
    <n v="3"/>
    <n v="55"/>
    <n v="0"/>
    <n v="2"/>
    <n v="4"/>
    <n v="2"/>
    <n v="3"/>
    <n v="1"/>
    <n v="43"/>
    <n v="55"/>
    <n v="0"/>
    <n v="2"/>
    <n v="10"/>
    <n v="20"/>
    <n v="13"/>
    <n v="10"/>
    <n v="0"/>
    <n v="55"/>
    <n v="16"/>
    <n v="0"/>
    <n v="4"/>
    <n v="20"/>
    <n v="0.8"/>
    <n v="17"/>
    <n v="0"/>
    <n v="3"/>
    <n v="20"/>
    <n v="0.85"/>
    <n v="18"/>
    <n v="0"/>
    <n v="2"/>
    <n v="20"/>
    <n v="0.9"/>
    <n v="16"/>
    <n v="0"/>
    <n v="4"/>
    <n v="20"/>
    <n v="0.8"/>
    <n v="16"/>
    <n v="0"/>
    <n v="4"/>
    <n v="20"/>
    <n v="0.8"/>
    <n v="16"/>
    <n v="0"/>
    <n v="4"/>
    <n v="20"/>
    <x v="19"/>
    <n v="99"/>
    <n v="0"/>
    <n v="21"/>
    <n v="120"/>
    <n v="0.82499999999999996"/>
  </r>
  <r>
    <d v="2024-04-16T00:00:00"/>
    <n v="102"/>
    <x v="1"/>
    <s v="社会福祉法人静和会"/>
    <s v="今川　智巳"/>
    <n v="3411700184"/>
    <s v="あすなろ作業所"/>
    <n v="7293413"/>
    <x v="7"/>
    <s v="〒729-3413 府中市上下町水永69番2"/>
    <x v="1"/>
    <s v="竹口　佳孝"/>
    <s v="竹口　佳孝"/>
    <s v="0847-62-3300"/>
    <s v="asunaro@mpa.fuchu.jp"/>
    <s v="月額"/>
    <n v="15000"/>
    <x v="76"/>
    <n v="7444"/>
    <n v="22287"/>
    <n v="22432"/>
    <n v="23256"/>
    <n v="13093733"/>
    <n v="13093733"/>
    <n v="0"/>
    <n v="0"/>
    <n v="0"/>
    <n v="13093733"/>
    <x v="76"/>
    <n v="10939152"/>
    <n v="0"/>
    <n v="0"/>
    <n v="0"/>
    <n v="168"/>
    <n v="2132"/>
    <x v="76"/>
    <n v="269"/>
    <n v="12"/>
    <n v="2154581"/>
    <x v="75"/>
    <x v="76"/>
    <n v="270"/>
    <n v="14000000"/>
    <n v="14000000"/>
    <n v="0"/>
    <n v="0"/>
    <n v="0"/>
    <n v="14000000"/>
    <n v="2300000"/>
    <n v="11700000"/>
    <n v="0"/>
    <n v="0"/>
    <n v="0"/>
    <n v="2300"/>
    <n v="8500"/>
    <n v="269"/>
    <n v="12"/>
    <n v="2300000"/>
    <n v="22287"/>
    <n v="271"/>
    <n v="14050000"/>
    <n v="14050000"/>
    <n v="0"/>
    <n v="0"/>
    <n v="0"/>
    <n v="14050000"/>
    <n v="2315000"/>
    <n v="11735000"/>
    <n v="0"/>
    <n v="0"/>
    <n v="0"/>
    <n v="2300"/>
    <n v="8500"/>
    <n v="269"/>
    <n v="12"/>
    <n v="2315000"/>
    <n v="22432"/>
    <n v="272"/>
    <n v="14100000"/>
    <n v="14100000"/>
    <n v="0"/>
    <n v="0"/>
    <n v="0"/>
    <n v="14100000"/>
    <n v="2400000"/>
    <n v="11700000"/>
    <n v="0"/>
    <n v="0"/>
    <n v="0"/>
    <n v="2300"/>
    <n v="8500"/>
    <n v="269"/>
    <n v="12"/>
    <n v="2400000"/>
    <n v="23256"/>
    <n v="282"/>
    <s v="○"/>
    <s v="○"/>
    <m/>
    <m/>
    <s v="○"/>
    <m/>
    <m/>
    <m/>
    <m/>
    <m/>
    <m/>
    <m/>
    <s v="○"/>
    <m/>
    <m/>
    <m/>
    <m/>
    <m/>
    <x v="10"/>
    <n v="4139069"/>
    <s v="水稲、椎茸、木耳の製造・販売"/>
    <s v="－"/>
    <x v="3"/>
    <n v="2771946"/>
    <s v="木くず袋詰、ガスメーターの分解"/>
    <s v="－"/>
    <x v="14"/>
    <n v="2118462"/>
    <s v="パンの製造、販売"/>
    <s v="－"/>
    <x v="1"/>
    <s v=""/>
    <x v="0"/>
    <x v="0"/>
    <s v=""/>
    <x v="0"/>
    <m/>
    <m/>
    <m/>
    <x v="0"/>
    <s v="・主に農作物を栽培して売上へ結び付けているが、天候に左右される事が多く、毎年行ってみないと分からない事が多く収入が安定しない。　　　　　　　　　　　　　　　　　　 　　　　　　　　　　　　　　　　　・軽作業では、取引先の倒産や材料が変わる事で、昨日まであった作業が今日もあるとは限らない状況であり、常に新しい作業を取っていると人が分散され納期に間に合わなくなる。"/>
    <s v="○"/>
    <m/>
    <m/>
    <s v="○"/>
    <m/>
    <m/>
    <m/>
    <m/>
    <m/>
    <m/>
    <m/>
    <m/>
    <s v="バザー等のイベントが増えつつあり、事業所の宣伝も兼ねて積極的に参加していく。"/>
    <m/>
    <s v="○"/>
    <m/>
    <m/>
    <m/>
    <m/>
    <m/>
    <m/>
    <m/>
    <s v="○"/>
    <m/>
    <m/>
    <s v="パンの製造・販売"/>
    <s v="②販路開拓"/>
    <s v="バザー等のイベントが増えつつあり、事業所の宣伝も兼ねて積極的に参加していく。"/>
    <s v="水稲、椎茸、木耳の製造・販売"/>
    <s v="⑥作業工程の見直し"/>
    <s v="気候に大きく左右される農作物では、温暖化の影響を受けており(予想)暑さ対策や暑さに強い種類への検討と対策が必要。"/>
    <s v="軽作業（ガスメーター分解、木毛袋詰め、銅線剥ぎ）"/>
    <s v="⑥作業工程の見直し"/>
    <s v="単価の高い軽作業を効率よく回す為の人員配置等の再設定や新しい軽作業への積極的な挑戦。"/>
    <s v="年々収穫量が減っている椎茸・木耳の原因を専門家に意見を伺いながら究明し対策を行う。"/>
    <s v="比較的賞味期限が長い、乾燥椎茸や乾燥木耳をネットで販売し、販路を拡大させる。"/>
    <s v="地域と協力し、パン屋として地域の名産となる商品を開発し販売する。"/>
    <s v="共有した"/>
    <s v="共有した"/>
    <s v="統括責任者"/>
    <s v="竹口　佳孝"/>
    <s v="管理者"/>
    <s v="個別支援計画の作成"/>
    <s v="竹口　佳孝"/>
    <s v="サービス管理責任者"/>
    <s v="技術指導や職業訓練"/>
    <s v="田辺　泰治"/>
    <s v="職業指導員"/>
    <s v="日常生活の相談・指導"/>
    <s v="下井　加奈美"/>
    <s v="生活支援員"/>
    <s v="価格交渉・営業・作業工程管理"/>
    <s v="白濱　方基"/>
    <s v="目標工賃達成指導員"/>
    <m/>
    <m/>
    <m/>
    <m/>
    <m/>
    <m/>
    <m/>
    <m/>
    <m/>
    <m/>
    <m/>
    <m/>
    <m/>
    <m/>
    <m/>
    <x v="1"/>
    <m/>
    <n v="5"/>
    <n v="5"/>
    <n v="1"/>
    <n v="1"/>
    <n v="12"/>
    <x v="2"/>
    <x v="59"/>
    <x v="57"/>
    <x v="23"/>
    <x v="8"/>
    <n v="2"/>
    <n v="4"/>
    <n v="6"/>
    <n v="12"/>
    <n v="0"/>
    <n v="1"/>
    <n v="2"/>
    <n v="3"/>
    <n v="1"/>
    <n v="0"/>
    <n v="5"/>
    <n v="12"/>
    <n v="0"/>
    <n v="0"/>
    <n v="1"/>
    <n v="3"/>
    <n v="6"/>
    <n v="0"/>
    <n v="2"/>
    <n v="12"/>
    <n v="2"/>
    <n v="4"/>
    <n v="6"/>
    <n v="12"/>
    <n v="0.16666666666666666"/>
    <n v="4"/>
    <n v="4"/>
    <n v="4"/>
    <n v="12"/>
    <n v="0.33333333333333331"/>
    <n v="8"/>
    <n v="0"/>
    <n v="4"/>
    <n v="12"/>
    <n v="0.66666666666666663"/>
    <n v="11"/>
    <n v="1"/>
    <n v="0"/>
    <n v="12"/>
    <n v="0.91666666666666663"/>
    <n v="3"/>
    <n v="1"/>
    <n v="8"/>
    <n v="12"/>
    <n v="0.25"/>
    <n v="7"/>
    <n v="3"/>
    <n v="2"/>
    <n v="12"/>
    <x v="58"/>
    <n v="35"/>
    <n v="13"/>
    <n v="24"/>
    <n v="72"/>
    <n v="0.4861111111111111"/>
  </r>
  <r>
    <d v="2024-04-30T00:00:00"/>
    <n v="104"/>
    <x v="1"/>
    <s v="社会福祉法人広島市手をつなぐ育成会"/>
    <s v="山本　一隆"/>
    <n v="3410205292"/>
    <s v="多機能型事業所よこがわ"/>
    <n v="7330011"/>
    <x v="2"/>
    <s v="〒733-0011 広島市西区横川町三丁目２番４６号"/>
    <x v="15"/>
    <s v="樋口京子"/>
    <s v="和田有司"/>
    <s v="082－537－2022"/>
    <s v="work@h-ikuseikai.or.jp"/>
    <s v="月額"/>
    <n v="14000"/>
    <x v="77"/>
    <n v="3365"/>
    <n v="17901"/>
    <n v="18152"/>
    <n v="18368"/>
    <n v="10075237"/>
    <n v="10075237"/>
    <n v="0"/>
    <n v="0"/>
    <n v="0"/>
    <n v="10075237"/>
    <x v="77"/>
    <n v="1656831"/>
    <n v="0"/>
    <n v="0"/>
    <n v="0"/>
    <n v="578"/>
    <n v="9798"/>
    <x v="77"/>
    <n v="243"/>
    <n v="12"/>
    <n v="8418406"/>
    <x v="76"/>
    <x v="77"/>
    <n v="238"/>
    <n v="10090000"/>
    <n v="10090000"/>
    <n v="0"/>
    <n v="0"/>
    <n v="0"/>
    <n v="10090000"/>
    <n v="8700000"/>
    <n v="1390000"/>
    <n v="0"/>
    <n v="0"/>
    <n v="0"/>
    <n v="9800"/>
    <n v="35330"/>
    <n v="242"/>
    <n v="12"/>
    <n v="8700000"/>
    <n v="17901"/>
    <n v="246"/>
    <n v="10095000"/>
    <n v="10095000"/>
    <n v="0"/>
    <n v="0"/>
    <n v="0"/>
    <n v="10095000"/>
    <n v="8800000"/>
    <n v="1295000"/>
    <n v="0"/>
    <n v="0"/>
    <n v="0"/>
    <n v="9800"/>
    <n v="35330"/>
    <n v="243"/>
    <n v="12"/>
    <n v="8800000"/>
    <n v="18152"/>
    <n v="249"/>
    <n v="10100000"/>
    <n v="10100000"/>
    <n v="0"/>
    <n v="0"/>
    <n v="0"/>
    <n v="10100000"/>
    <n v="8905000"/>
    <n v="1195000"/>
    <n v="0"/>
    <n v="0"/>
    <n v="0"/>
    <n v="9800"/>
    <n v="35330"/>
    <n v="243"/>
    <n v="12"/>
    <n v="8905000"/>
    <n v="18368"/>
    <n v="252"/>
    <m/>
    <m/>
    <m/>
    <m/>
    <m/>
    <m/>
    <m/>
    <m/>
    <s v="○"/>
    <s v="○"/>
    <m/>
    <s v="○"/>
    <s v="○"/>
    <m/>
    <m/>
    <m/>
    <m/>
    <m/>
    <x v="0"/>
    <n v="3959010"/>
    <s v="行政から委託を受けた公園や公共施設の清掃作業（広島市西区公園：週3回、広島市中区公園：週3回、市立大学：月7回、市立キャンプ場：月2回、広島市の公共施設の清掃：年1回）"/>
    <s v="－"/>
    <x v="8"/>
    <n v="3864667"/>
    <s v="美容院で使用したタオルの洗濯及び配達作業"/>
    <s v="－"/>
    <x v="0"/>
    <n v="743062"/>
    <s v="食品会社からの商品の箱詰め作業"/>
    <s v="－"/>
    <x v="1"/>
    <s v=""/>
    <x v="0"/>
    <x v="0"/>
    <s v=""/>
    <x v="0"/>
    <m/>
    <m/>
    <m/>
    <x v="0"/>
    <s v="・職員の負担により工賃が維持されている部分が大きい。　・昨今の経済の状況によって作業の生産性も影響が出ている。　・利用者によって作業の得手不得手がが顕著で生産量にも影響が出ている。"/>
    <m/>
    <s v="○"/>
    <m/>
    <s v="○"/>
    <m/>
    <s v="○"/>
    <s v="○"/>
    <s v="○"/>
    <m/>
    <m/>
    <m/>
    <m/>
    <s v="当初目標としていた金額より多い金額の工賃を支給することが出来た。"/>
    <m/>
    <s v="○"/>
    <m/>
    <s v="○"/>
    <m/>
    <s v="○"/>
    <m/>
    <m/>
    <s v="○"/>
    <m/>
    <m/>
    <m/>
    <s v="タオル洗濯及び美容院への配達作業"/>
    <s v="⑥作業工程の見直し"/>
    <s v="去年度からの取り組みでタオル洗濯及び美容院配達のためだけの祝日の休日出勤（職員のみ）を減少させているが、現在も完全に無くなったわけではないので、今年度も祝日の休日の出勤は減らしていく取り組みを行っていくことで平日の職員の振替休日を減少させていき平日だけでの生産性を上昇させていく。"/>
    <s v="安全ピン袋入れ、クリップ検品作業、手芸棒キャップ閉じ作業等の内職作業"/>
    <s v="⑥作業工程の見直し"/>
    <s v="以前より取り組んでいる作業ではあるが生産性を高めていくべく、利用者の技術向上や実施人数の増加に取り組んでいく。"/>
    <s v="チャイルドシートの洗浄作業"/>
    <s v="②販路開拓"/>
    <s v="３月になってまずはお試しから取り組んだ作業であるが、工程の習得に時間を要するので利用者及び職員の過度な負担にならない程度に取り組みマスターしていく。"/>
    <s v="まずは最低でも5年度の平均工賃月額の維持を目指し、現在取り組んでいる作業の生産性の向上　・新たな作業の取り組み拡大　・歳出をなるべく抑えるよう利用者職員の共通認識としていく　　・利用者の作業への取り組みレベルの向上➡そのためにも利用者の皆さんの出席率の向上の推進　等の事を推進していく。"/>
    <s v="主な取り組みとして、・歳出をなるべく抑えるよう利用者職員の共通認識としていく　・現在行っている作業の賃金向上の働きかけ　・新たなの作業の取り組み拡大　・利用者の皆さんへの作業幅の拡大及び生産性の向上の働きかけ　等の事を推進していく。"/>
    <s v="令和７年度の取り組みの反省点を踏まえて具体的な方策を検討していく。"/>
    <s v="共有していない"/>
    <s v="共有していない"/>
    <s v="統括責任者"/>
    <s v="樋口　京子"/>
    <s v="施設長"/>
    <s v="統括副責任者"/>
    <s v="二井　輝"/>
    <s v="副施設長"/>
    <s v="個別支援計画作成、新規作業開拓"/>
    <s v="和田　有司"/>
    <s v="サービス管理責任者"/>
    <s v="利用者支援、新規作業開拓"/>
    <s v="梅田　由香里"/>
    <s v="目標工賃達成指導員"/>
    <s v="利用者への作業技術向上支援"/>
    <s v="小田　美香"/>
    <s v="生活支援員"/>
    <s v="利用者への作業技術向上支援"/>
    <s v="貫里　勇二"/>
    <s v="生活支援員"/>
    <m/>
    <m/>
    <m/>
    <m/>
    <m/>
    <m/>
    <m/>
    <m/>
    <m/>
    <m/>
    <m/>
    <m/>
    <x v="7"/>
    <m/>
    <n v="57"/>
    <m/>
    <m/>
    <m/>
    <n v="57"/>
    <x v="2"/>
    <x v="5"/>
    <x v="3"/>
    <x v="0"/>
    <x v="0"/>
    <n v="3"/>
    <n v="46"/>
    <n v="8"/>
    <n v="57"/>
    <n v="0"/>
    <n v="4"/>
    <n v="19"/>
    <n v="7"/>
    <n v="5"/>
    <n v="0"/>
    <n v="22"/>
    <n v="57"/>
    <n v="0"/>
    <n v="11"/>
    <n v="17"/>
    <n v="12"/>
    <n v="13"/>
    <n v="2"/>
    <n v="2"/>
    <n v="57"/>
    <n v="40"/>
    <n v="4"/>
    <n v="8"/>
    <n v="52"/>
    <n v="0.76923076923076927"/>
    <n v="38"/>
    <n v="5"/>
    <n v="9"/>
    <n v="52"/>
    <n v="0.73076923076923073"/>
    <n v="45"/>
    <n v="3"/>
    <n v="4"/>
    <n v="52"/>
    <n v="0.86538461538461542"/>
    <n v="42"/>
    <n v="4"/>
    <n v="6"/>
    <n v="52"/>
    <n v="0.80769230769230771"/>
    <n v="40"/>
    <n v="2"/>
    <n v="10"/>
    <n v="52"/>
    <n v="0.76923076923076927"/>
    <n v="40"/>
    <n v="0"/>
    <n v="12"/>
    <n v="52"/>
    <x v="59"/>
    <n v="245"/>
    <n v="18"/>
    <n v="49"/>
    <n v="312"/>
    <n v="0.78525641025641024"/>
  </r>
  <r>
    <d v="2024-04-16T00:00:00"/>
    <n v="106"/>
    <x v="1"/>
    <s v="社会福祉法人ささえ愛"/>
    <s v="嶋田　知江里"/>
    <n v="3410900413"/>
    <s v="ピッコロ"/>
    <n v="7230001"/>
    <x v="5"/>
    <s v="〒723-0001 三原市深町１０４８０番１"/>
    <x v="0"/>
    <s v="中嶋 博子"/>
    <s v="渡邊 文雄"/>
    <s v="0848-36-6107"/>
    <s v="mihara_picclo.1017@sasaeai2015.com"/>
    <s v="月額"/>
    <n v="5000"/>
    <x v="78"/>
    <n v="3592"/>
    <n v="10129"/>
    <n v="10192"/>
    <n v="10264"/>
    <n v="2818148"/>
    <n v="2052628"/>
    <n v="0"/>
    <n v="0"/>
    <n v="765520"/>
    <n v="2818148"/>
    <x v="78"/>
    <n v="1840538"/>
    <n v="0"/>
    <n v="0"/>
    <n v="420860"/>
    <n v="89"/>
    <n v="1431"/>
    <x v="78"/>
    <n v="269"/>
    <n v="12"/>
    <n v="556750"/>
    <x v="77"/>
    <x v="78"/>
    <n v="118"/>
    <n v="2915000"/>
    <n v="2150000"/>
    <n v="0"/>
    <n v="0"/>
    <n v="765000"/>
    <n v="2915000"/>
    <n v="619880"/>
    <n v="1775120"/>
    <n v="0"/>
    <n v="0"/>
    <n v="520000"/>
    <n v="1356"/>
    <n v="4132"/>
    <n v="269"/>
    <n v="12"/>
    <n v="619880"/>
    <n v="10129"/>
    <n v="150"/>
    <n v="2867000"/>
    <n v="2082000"/>
    <n v="0"/>
    <n v="0"/>
    <n v="785000"/>
    <n v="2867000"/>
    <n v="636000"/>
    <n v="1759900"/>
    <n v="0"/>
    <n v="0"/>
    <n v="471100"/>
    <n v="1382"/>
    <n v="4144"/>
    <n v="269"/>
    <n v="12"/>
    <n v="636000"/>
    <n v="10192"/>
    <n v="153"/>
    <n v="2973000"/>
    <n v="2188000"/>
    <n v="0"/>
    <n v="0"/>
    <n v="785000"/>
    <n v="2973000"/>
    <n v="640500"/>
    <n v="1880900"/>
    <n v="0"/>
    <n v="0"/>
    <n v="451600"/>
    <n v="1376"/>
    <n v="4135"/>
    <n v="269"/>
    <n v="12"/>
    <n v="640500"/>
    <n v="10264"/>
    <n v="155"/>
    <m/>
    <m/>
    <m/>
    <m/>
    <s v="○"/>
    <s v="○"/>
    <m/>
    <m/>
    <m/>
    <m/>
    <m/>
    <m/>
    <s v="○"/>
    <m/>
    <s v="○"/>
    <m/>
    <m/>
    <m/>
    <x v="1"/>
    <n v="1354157"/>
    <s v="・三原市都市公園の清掃　・三原市排水機場等の草刈　・企業所有地草刈，剪定　・個人所有地の草刈"/>
    <s v="○"/>
    <x v="3"/>
    <n v="611917"/>
    <s v="電装品のコルゲート管，機械製品の配線巻取りなど"/>
    <s v="－"/>
    <x v="4"/>
    <n v="78214"/>
    <s v="ミニトマト生産，販売（ニンニクの生産/販売）"/>
    <s v="－"/>
    <x v="0"/>
    <s v=""/>
    <x v="0"/>
    <x v="0"/>
    <n v="1"/>
    <x v="1"/>
    <m/>
    <s v="平成29年度"/>
    <n v="73829"/>
    <x v="20"/>
    <s v="1．施設外就労収入で工賃捻出及び工賃向上を目指しているが主に職員の労力で成り立っている。利用者自身に草刈機などの機械器具を使用させることについて危険性があることから職員の負担が大きい。利用者に対して使い方など技術習得機会の提供ができていないこともあるが利用者自身日々の体調等の変化も見受けられることから習得できたとしても機械等の使用が難しいと考えている。職員の負担が大きいことが現実である。"/>
    <m/>
    <m/>
    <m/>
    <s v="○"/>
    <m/>
    <m/>
    <m/>
    <s v="○"/>
    <m/>
    <m/>
    <s v="○"/>
    <s v="統合失調症の利用者に簡単な仕事を提案するができない。自ら仕事を放棄している。工賃対象人数になっていることから工賃向上に繋がらない。"/>
    <s v="1．施設外就労収入はほぼ目標通り達成できた。　　　　　　　　　　　　　　　　　　　　　　　　　　2．地元民間会社の受託業務は一部企業の発注量が増えたことから昨年より増額となった。　　　　　　　　　　　　　3．農福連携では収入増を図るためミニトマト植え付け時期を早めたが気候により左右され減収となった。また自家製の物と試験的に購入したブランドニンニクの種を植え付けたが思うような生産量とその出来栄えも良くなかった。このため農産物の売上は昨年より減収となった。なお,収穫したニンニクの引き取りに関する売上は本年度単価未決定としたため令和6年度への繰越収入とすることとした。"/>
    <m/>
    <m/>
    <m/>
    <m/>
    <m/>
    <s v="○"/>
    <m/>
    <m/>
    <m/>
    <s v="○"/>
    <s v="○"/>
    <s v="草刈り等の受注単価の引き上げ。"/>
    <s v="受注作業（室内作業）"/>
    <s v="⑥作業工程の見直し"/>
    <s v="例えば数本を一組にセットする作業があるがセットする本数を間違ったりすることがある。この解消のため手戻りにより無駄な時間を費やすこともあることから小分けにして作業を行うこととした。"/>
    <s v="施設外就労"/>
    <s v="⑥作業工程の見直し"/>
    <s v="施設外で草刈り・剪定を行う際，電動工具など使いかたの指導とそれに伴う職員負担減と効率化と併せ携わった利用者には工賃単価を上げることで意欲醸成を図ることで工賃向上に繋げる。"/>
    <m/>
    <m/>
    <m/>
    <s v="1.引き続き民間企業との連携により隙間のなく受注できるよう働きかけて行くこと。　　　　　　　　　　2.経営感覚意識のもと引き続き効率的な作業方針,運営を行っていくこと。"/>
    <s v="1.軽作業に伴う作業単価の見直しの働きかけと受注量の確保を求めていくこと。"/>
    <s v="1.利用者に適した官公需の受注量の確保と併せて民間企業の発注を受け収入増になることを進めていく。"/>
    <s v="共有した"/>
    <s v="共有した"/>
    <s v="統括責任者"/>
    <s v="中嶋　博子"/>
    <s v="管理者"/>
    <s v="個別支援計画の作成"/>
    <s v="中嶋 博子"/>
    <s v="サービス管理責任者"/>
    <s v="受注業務の仕方と訓練"/>
    <s v="大林　英伸"/>
    <s v="職業指導員"/>
    <s v="効率的な仕事の進め方"/>
    <s v="兼田　慎吾"/>
    <s v="目標工賃達成指導員"/>
    <s v="送迎や生活相談"/>
    <s v="大林　丈治"/>
    <s v="生活支援員"/>
    <s v="日常生活の仕方"/>
    <s v="西　美香"/>
    <s v="生活支援員"/>
    <s v="受注時の交渉・業務工程管理"/>
    <s v="渡邊 文雄"/>
    <s v="目標工賃達成指導員"/>
    <s v="他法関係の相談と計画相談"/>
    <s v="渡邊 文雄"/>
    <s v="相談支援員"/>
    <m/>
    <m/>
    <m/>
    <m/>
    <m/>
    <m/>
    <x v="6"/>
    <m/>
    <n v="2"/>
    <n v="5"/>
    <n v="1"/>
    <m/>
    <n v="8"/>
    <x v="2"/>
    <x v="60"/>
    <x v="58"/>
    <x v="21"/>
    <x v="0"/>
    <n v="1"/>
    <n v="6"/>
    <n v="1"/>
    <n v="8"/>
    <n v="1"/>
    <n v="2"/>
    <n v="1"/>
    <n v="0"/>
    <n v="0"/>
    <n v="0"/>
    <n v="4"/>
    <n v="8"/>
    <n v="0"/>
    <n v="0"/>
    <n v="4"/>
    <n v="0"/>
    <n v="3"/>
    <n v="1"/>
    <n v="0"/>
    <n v="8"/>
    <n v="6"/>
    <n v="1"/>
    <n v="1"/>
    <n v="8"/>
    <n v="0.75"/>
    <n v="4"/>
    <n v="0"/>
    <n v="4"/>
    <n v="8"/>
    <n v="0.5"/>
    <n v="6"/>
    <n v="1"/>
    <n v="1"/>
    <n v="8"/>
    <n v="0.75"/>
    <n v="7"/>
    <n v="1"/>
    <n v="0"/>
    <n v="8"/>
    <n v="0.875"/>
    <n v="6"/>
    <n v="1"/>
    <n v="1"/>
    <n v="8"/>
    <n v="0.75"/>
    <n v="6"/>
    <n v="1"/>
    <n v="1"/>
    <n v="8"/>
    <x v="0"/>
    <n v="35"/>
    <n v="5"/>
    <n v="8"/>
    <n v="48"/>
    <n v="0.72916666666666663"/>
  </r>
  <r>
    <d v="2024-04-29T00:00:00"/>
    <n v="107"/>
    <x v="1"/>
    <s v="社会福祉法人清風会"/>
    <s v="澤﨑　貫太郎"/>
    <n v="3413600093"/>
    <s v="清風会ワークセンター"/>
    <n v="7310511"/>
    <x v="16"/>
    <s v="〒731-0511 安芸高田市吉田町竹原９６７番地"/>
    <x v="16"/>
    <s v="藤保雅博"/>
    <s v="藤保雅博"/>
    <s v="0826-43-0825"/>
    <s v="seifu04@seifu-kai.org"/>
    <s v="月額"/>
    <n v="33000"/>
    <x v="79"/>
    <n v="2149"/>
    <n v="35294"/>
    <n v="35686"/>
    <n v="36078"/>
    <n v="83777662"/>
    <n v="83777662"/>
    <n v="0"/>
    <n v="0"/>
    <n v="0"/>
    <n v="83777662"/>
    <x v="79"/>
    <n v="65851786"/>
    <n v="0"/>
    <n v="0"/>
    <n v="0"/>
    <n v="578"/>
    <n v="11970"/>
    <x v="79"/>
    <n v="282"/>
    <n v="12"/>
    <n v="17925876"/>
    <x v="78"/>
    <x v="79"/>
    <n v="214"/>
    <n v="84000000"/>
    <n v="84000000"/>
    <n v="0"/>
    <n v="0"/>
    <n v="0"/>
    <n v="84000000"/>
    <n v="18000000"/>
    <n v="66000000"/>
    <n v="0"/>
    <n v="0"/>
    <n v="0"/>
    <n v="11970"/>
    <n v="83790"/>
    <n v="282"/>
    <n v="12"/>
    <n v="18000000"/>
    <n v="35294"/>
    <n v="215"/>
    <n v="84500000"/>
    <n v="84500000"/>
    <n v="0"/>
    <n v="0"/>
    <n v="0"/>
    <n v="84500000"/>
    <n v="18200000"/>
    <n v="66300000"/>
    <n v="0"/>
    <n v="0"/>
    <n v="0"/>
    <n v="11970"/>
    <n v="83790"/>
    <n v="282"/>
    <n v="12"/>
    <n v="18200000"/>
    <n v="35686"/>
    <n v="217"/>
    <n v="85000000"/>
    <n v="85000000"/>
    <n v="0"/>
    <n v="0"/>
    <n v="0"/>
    <n v="85000000"/>
    <n v="18400000"/>
    <n v="66600000"/>
    <n v="0"/>
    <n v="0"/>
    <n v="0"/>
    <n v="11970"/>
    <n v="83790"/>
    <n v="282"/>
    <n v="12"/>
    <n v="18400000"/>
    <n v="36078"/>
    <n v="220"/>
    <m/>
    <m/>
    <m/>
    <m/>
    <m/>
    <m/>
    <m/>
    <m/>
    <m/>
    <s v="○"/>
    <m/>
    <m/>
    <m/>
    <m/>
    <m/>
    <m/>
    <m/>
    <m/>
    <x v="3"/>
    <n v="83777662"/>
    <s v="クリーニング・寝具リース"/>
    <s v="－"/>
    <x v="2"/>
    <m/>
    <m/>
    <m/>
    <x v="2"/>
    <m/>
    <m/>
    <m/>
    <x v="1"/>
    <s v=""/>
    <x v="0"/>
    <x v="0"/>
    <s v=""/>
    <x v="0"/>
    <m/>
    <m/>
    <m/>
    <x v="0"/>
    <s v="作業量は安定しているが、入院等や体調不良での休みが多かったので支払総額が少なくなる傾向があった。"/>
    <m/>
    <m/>
    <m/>
    <s v="○"/>
    <m/>
    <m/>
    <m/>
    <m/>
    <m/>
    <m/>
    <m/>
    <m/>
    <s v="収入は安定しているが、資材の値上がりの為、営業活動を実施し、収益上昇に繋げていく。"/>
    <m/>
    <s v="○"/>
    <s v="○"/>
    <s v="○"/>
    <m/>
    <m/>
    <m/>
    <m/>
    <s v="○"/>
    <m/>
    <m/>
    <m/>
    <s v="営業努力"/>
    <s v="④販売価格の見直し"/>
    <s v="取引先と交渉を行い、値上げを実施させていただきます。"/>
    <s v="経費節減"/>
    <s v="⑥作業工程の見直し"/>
    <s v="洗剤の投入量を再設定、機械の無駄な設定を見直す。"/>
    <m/>
    <m/>
    <m/>
    <s v="値上げと経費節減に加え、利用者が働きやすくする為、空調設備等の環境を整えていく。　　　　　生活面での体調管理や精神面での安定に努めるるように職員が意識を高める。"/>
    <s v="前年度の様子を見た上で、値上げの交渉、経費節減等を継続していきます。利用者が作業に積極的に出られるように相談や見守り支援を行う。それについての支援会議も実施します。"/>
    <s v="前年度の様子を見た上で、値上げの交渉、経費節減等を継続していきます。支援計画に基づいて希望される作業場や時間等の検討をして継続できるように支援していく。"/>
    <s v="共有した"/>
    <s v="共有した"/>
    <s v="統括責任者"/>
    <s v="藤保雅博"/>
    <s v="管理者"/>
    <s v="目標工賃達成指導員"/>
    <s v="板木伸二"/>
    <s v="職業指導員"/>
    <s v="生産責任者"/>
    <s v="角舛優太"/>
    <s v="職業指導員"/>
    <m/>
    <s v="竹本忠夫"/>
    <s v="職業指導員"/>
    <m/>
    <s v="湯浅百恵"/>
    <s v="職業指導員"/>
    <m/>
    <s v="寺田優希也"/>
    <s v="職業指導員"/>
    <m/>
    <s v="井上夏美"/>
    <s v="職業指導員"/>
    <m/>
    <s v="久光博士"/>
    <s v="職業指導員"/>
    <m/>
    <s v="長畠智子"/>
    <s v="生活支援員"/>
    <m/>
    <s v="楠佳子"/>
    <s v="生活支援員"/>
    <x v="5"/>
    <n v="28"/>
    <n v="13"/>
    <n v="5"/>
    <m/>
    <m/>
    <n v="46"/>
    <x v="43"/>
    <x v="61"/>
    <x v="59"/>
    <x v="0"/>
    <x v="0"/>
    <n v="0"/>
    <n v="0"/>
    <n v="46"/>
    <n v="46"/>
    <n v="4"/>
    <n v="10"/>
    <n v="16"/>
    <n v="15"/>
    <n v="1"/>
    <n v="0"/>
    <n v="0"/>
    <n v="46"/>
    <n v="0"/>
    <n v="0"/>
    <n v="3"/>
    <n v="3"/>
    <n v="17"/>
    <n v="14"/>
    <n v="9"/>
    <n v="46"/>
    <n v="7"/>
    <n v="31"/>
    <n v="8"/>
    <n v="46"/>
    <n v="0.15217391304347827"/>
    <n v="11"/>
    <n v="13"/>
    <n v="22"/>
    <n v="46"/>
    <n v="0.2391304347826087"/>
    <n v="33"/>
    <n v="2"/>
    <n v="11"/>
    <n v="46"/>
    <n v="0.71739130434782605"/>
    <n v="35"/>
    <n v="6"/>
    <n v="5"/>
    <n v="46"/>
    <n v="0.76086956521739135"/>
    <n v="14"/>
    <n v="7"/>
    <n v="25"/>
    <n v="46"/>
    <n v="0.30434782608695654"/>
    <n v="30"/>
    <n v="5"/>
    <n v="11"/>
    <n v="46"/>
    <x v="60"/>
    <n v="130"/>
    <n v="64"/>
    <n v="82"/>
    <n v="276"/>
    <n v="0.47101449275362317"/>
  </r>
  <r>
    <d v="2024-04-24T00:00:00"/>
    <n v="112"/>
    <x v="1"/>
    <s v="社会福祉法人もみじ福祉会"/>
    <s v="井上　一成"/>
    <n v="3410205391"/>
    <s v="第三もみじ作業所"/>
    <n v="7330036"/>
    <x v="2"/>
    <s v="〒733-0036 広島市西区観音新町三丁目９番３号"/>
    <x v="13"/>
    <s v="高美　直行"/>
    <s v="中迫　久美子"/>
    <s v="082-291-1121"/>
    <s v="daisan@fukushi-momiji.or.jp"/>
    <s v="月額"/>
    <n v="19000"/>
    <x v="80"/>
    <n v="927"/>
    <n v="19930"/>
    <n v="19933"/>
    <n v="19950"/>
    <n v="25086640"/>
    <n v="25086640"/>
    <n v="0"/>
    <n v="0"/>
    <n v="0"/>
    <n v="25086640"/>
    <x v="80"/>
    <n v="17900615"/>
    <n v="0"/>
    <n v="1207815"/>
    <n v="0"/>
    <n v="336"/>
    <n v="6111"/>
    <x v="80"/>
    <n v="245"/>
    <n v="12"/>
    <n v="5978210"/>
    <x v="79"/>
    <x v="80"/>
    <n v="269"/>
    <n v="24586640"/>
    <n v="24586640"/>
    <n v="0"/>
    <n v="0"/>
    <n v="0"/>
    <n v="24586640"/>
    <n v="5979000"/>
    <n v="17554861"/>
    <n v="0"/>
    <n v="1052779"/>
    <n v="0"/>
    <n v="6000"/>
    <n v="20736"/>
    <n v="240"/>
    <n v="12"/>
    <n v="5979000"/>
    <n v="19930"/>
    <n v="288"/>
    <n v="25000000"/>
    <n v="25000000"/>
    <n v="0"/>
    <n v="0"/>
    <n v="0"/>
    <n v="25000000"/>
    <n v="5980000"/>
    <n v="18000000"/>
    <n v="0"/>
    <n v="1020000"/>
    <n v="0"/>
    <n v="6050"/>
    <n v="21780"/>
    <n v="242"/>
    <n v="12"/>
    <n v="5980000"/>
    <n v="19933"/>
    <n v="275"/>
    <n v="25000000"/>
    <n v="25000000"/>
    <n v="0"/>
    <n v="0"/>
    <n v="0"/>
    <n v="25000000"/>
    <n v="5985000"/>
    <n v="18000000"/>
    <n v="0"/>
    <n v="1015000"/>
    <n v="0"/>
    <n v="6025"/>
    <n v="21690"/>
    <n v="241"/>
    <n v="12"/>
    <n v="5985000"/>
    <n v="19950"/>
    <n v="276"/>
    <s v="○"/>
    <s v="○"/>
    <s v="○"/>
    <m/>
    <m/>
    <m/>
    <m/>
    <m/>
    <m/>
    <m/>
    <m/>
    <m/>
    <m/>
    <m/>
    <m/>
    <m/>
    <m/>
    <m/>
    <x v="13"/>
    <n v="10693580"/>
    <s v="弁当の製造、盛り付け、配達、弁当箱回収、洗浄"/>
    <s v="－"/>
    <x v="7"/>
    <n v="7796549"/>
    <s v="クッキーの生地作り、型抜き、焼成、袋づめ、納品"/>
    <s v="－"/>
    <x v="14"/>
    <n v="6173410"/>
    <s v="生地作り、成型、焼成、袋づめ、販売、納品"/>
    <s v="－"/>
    <x v="1"/>
    <s v=""/>
    <x v="0"/>
    <x v="0"/>
    <s v=""/>
    <x v="0"/>
    <m/>
    <m/>
    <m/>
    <x v="0"/>
    <s v="・クッキー型抜きをする利用者の高齢化による生産力の低下　　　　　　　　　　　　　　　　　　　　・水光熱費、原材料費の値上がりによる支出の増加"/>
    <m/>
    <s v="○"/>
    <m/>
    <m/>
    <m/>
    <s v="○"/>
    <m/>
    <s v="○"/>
    <m/>
    <m/>
    <m/>
    <m/>
    <s v="・パン販売単価の見直し（値上げ）。買い控えも見られたが大きく減ることはなかった。"/>
    <m/>
    <s v="○"/>
    <s v="○"/>
    <m/>
    <m/>
    <s v="○"/>
    <m/>
    <m/>
    <m/>
    <m/>
    <m/>
    <m/>
    <s v="パン"/>
    <s v="販路開拓"/>
    <s v="・ＨＰ、ＳＮＳでの宣伝"/>
    <s v="パン"/>
    <s v="販売力の向上"/>
    <s v="・キャッシュレス決済の導入"/>
    <s v="クッキー"/>
    <s v="作業工程の見直し"/>
    <s v="・利用者の作業スキル向上に向けた取り組みを行う"/>
    <s v="・ＨＰ、ＳＮＳでの宣伝　　・キャッシュレス決済の導入　・利用者の作業スキル向上に向けた取り組みを行う"/>
    <s v="・利用者の作業スキル向上に向けた取り組みを行う　・新しい仕事の開拓"/>
    <s v="・利用者の作業スキル向上に向けた取り組みを行う　　・新しい仕事の開拓"/>
    <s v="共有した"/>
    <s v="共有していない"/>
    <s v="統括責任者"/>
    <s v="高美　直行"/>
    <s v="管理者"/>
    <s v="工賃向上計画達成指導員"/>
    <s v="大藤　孝弘"/>
    <s v="職業指導員"/>
    <s v="工賃向上計画達成指導員"/>
    <s v="九内康夫"/>
    <s v="職業指導員"/>
    <s v="工賃向上計画達成指導員"/>
    <s v="門脇恵美"/>
    <s v="生活支援員"/>
    <s v="工賃向上計画達成指導員"/>
    <s v="本間亜紀子"/>
    <s v="生活支援員"/>
    <s v="工賃向上計画達成指導員"/>
    <s v="金子裕香"/>
    <s v="栄養士"/>
    <s v="工賃向上計画達成指導員"/>
    <s v="中川梓志"/>
    <s v="生活支援員"/>
    <m/>
    <m/>
    <m/>
    <m/>
    <m/>
    <m/>
    <m/>
    <m/>
    <m/>
    <x v="3"/>
    <n v="2"/>
    <n v="25"/>
    <n v="1"/>
    <m/>
    <m/>
    <n v="28"/>
    <x v="32"/>
    <x v="62"/>
    <x v="25"/>
    <x v="0"/>
    <x v="0"/>
    <n v="15"/>
    <n v="13"/>
    <n v="0"/>
    <n v="28"/>
    <n v="0"/>
    <n v="2"/>
    <n v="6"/>
    <n v="9"/>
    <n v="5"/>
    <n v="1"/>
    <n v="5"/>
    <n v="28"/>
    <n v="0"/>
    <n v="7"/>
    <n v="8"/>
    <n v="3"/>
    <n v="7"/>
    <n v="3"/>
    <n v="0"/>
    <n v="28"/>
    <n v="26"/>
    <n v="0"/>
    <n v="2"/>
    <n v="28"/>
    <n v="0.9285714285714286"/>
    <n v="24"/>
    <n v="3"/>
    <n v="1"/>
    <n v="28"/>
    <n v="0.8571428571428571"/>
    <n v="26"/>
    <n v="2"/>
    <n v="0"/>
    <n v="28"/>
    <n v="0.9285714285714286"/>
    <n v="26"/>
    <n v="2"/>
    <n v="0"/>
    <n v="28"/>
    <n v="0.9285714285714286"/>
    <n v="23"/>
    <n v="0"/>
    <n v="3"/>
    <n v="26"/>
    <n v="0.88461538461538458"/>
    <n v="27"/>
    <n v="1"/>
    <n v="0"/>
    <n v="28"/>
    <x v="43"/>
    <n v="152"/>
    <n v="8"/>
    <n v="6"/>
    <n v="166"/>
    <n v="0.91566265060240959"/>
  </r>
  <r>
    <d v="2024-04-25T00:00:00"/>
    <n v="113"/>
    <x v="1"/>
    <s v="社会福祉法人あさみなみ"/>
    <s v="松田　泰"/>
    <n v="3410205417"/>
    <s v="アンダンテ"/>
    <n v="7310138"/>
    <x v="2"/>
    <s v="〒731-0138 広島市安佐南区祇園六丁目３０番５号"/>
    <x v="0"/>
    <s v="　小川　貴代子"/>
    <s v="小川　貴代子"/>
    <s v="082-875-8801"/>
    <s v="asami4-3f@tiki.ne.jp"/>
    <s v="月額"/>
    <n v="5000"/>
    <x v="81"/>
    <n v="3565"/>
    <n v="8772"/>
    <n v="9669"/>
    <n v="10526"/>
    <n v="4471452"/>
    <n v="4471452"/>
    <n v="0"/>
    <n v="0"/>
    <n v="0"/>
    <n v="4471452"/>
    <x v="81"/>
    <n v="2909152"/>
    <n v="0"/>
    <n v="0"/>
    <n v="0"/>
    <n v="279"/>
    <n v="3844"/>
    <x v="81"/>
    <n v="253"/>
    <n v="12"/>
    <n v="1562300"/>
    <x v="80"/>
    <x v="81"/>
    <n v="157"/>
    <n v="4700000"/>
    <n v="4700000"/>
    <n v="0"/>
    <n v="0"/>
    <n v="0"/>
    <n v="4700000"/>
    <n v="1800000"/>
    <n v="2900000"/>
    <n v="0"/>
    <n v="0"/>
    <n v="0"/>
    <n v="4320"/>
    <n v="10000"/>
    <n v="253"/>
    <n v="12"/>
    <n v="1800000"/>
    <n v="8772"/>
    <n v="180"/>
    <n v="5000000"/>
    <n v="5000000"/>
    <n v="0"/>
    <n v="0"/>
    <n v="0"/>
    <n v="5000000"/>
    <n v="2100000"/>
    <n v="2900000"/>
    <n v="0"/>
    <n v="0"/>
    <n v="0"/>
    <n v="4560"/>
    <n v="11000"/>
    <n v="253"/>
    <n v="12"/>
    <n v="2100000"/>
    <n v="9669"/>
    <n v="191"/>
    <n v="5300000"/>
    <n v="5300000"/>
    <n v="0"/>
    <n v="0"/>
    <n v="0"/>
    <n v="5300000"/>
    <n v="2400000"/>
    <n v="2900000"/>
    <n v="0"/>
    <n v="0"/>
    <n v="0"/>
    <n v="4800"/>
    <n v="12000"/>
    <n v="253"/>
    <n v="12"/>
    <n v="2400000"/>
    <n v="10526"/>
    <n v="200"/>
    <s v="○"/>
    <m/>
    <m/>
    <m/>
    <m/>
    <s v="○"/>
    <m/>
    <m/>
    <m/>
    <m/>
    <m/>
    <m/>
    <s v="○"/>
    <m/>
    <m/>
    <m/>
    <m/>
    <m/>
    <x v="9"/>
    <n v="3181702"/>
    <s v="食パン・総菜パン・菓子パン・マフィン製造　　　　事業所内の店舗やイベント出店による販売。　　　　定期販売（区福祉センター、区役所等）"/>
    <s v="－"/>
    <x v="3"/>
    <n v="1255750"/>
    <s v="車部品、針セット組み立て、安全ピン検品　　　"/>
    <s v="－"/>
    <x v="8"/>
    <n v="34000"/>
    <s v="チュールタワシ・デコパージュ石鹸作成。市就労を通して、注文が入る。事業所内の店舗やイベント出店による販売。"/>
    <s v="－"/>
    <x v="1"/>
    <s v=""/>
    <x v="0"/>
    <x v="0"/>
    <s v=""/>
    <x v="0"/>
    <m/>
    <m/>
    <m/>
    <x v="0"/>
    <s v="・軽作業（内職）は、利用者のスキルが上がり、作業スピードも上がった事もあり、作業量を確保することが大変であった。しかし、精神障害の利用者が主であるので、体調によっての波があり、出席状況が不規則のため作業量の確保が難しい。そのため、多量の受注が難しく、数量を減らすと受け取りや納品の回数が増え、職員の手が取られていく。　　　　　　　　　　　　　　　　　　　　　　　　　　　　　　　　　　　　　　　　　　・パン製造・販売では、物価高騰のため価格変更をして対応した。それでも販売量が落ちることは無かった。やはり、不定期な通所の利用者のためパン製造を確保するためには、職員数の確保が必要となる。人件費が上がる。　　　　　　　　　　　　　　　　　　　　　　　　　　　　　　　　　　　　　　　　　　　　　　　　　　・自主製品は、現在の内容では限られた利用者しかできない。商品開発が課題である。"/>
    <m/>
    <s v="○"/>
    <m/>
    <s v="○"/>
    <m/>
    <m/>
    <s v="○"/>
    <s v="○"/>
    <s v="○"/>
    <m/>
    <m/>
    <m/>
    <s v="・軽作業では、地域の企業と提携して作業を受けることができた。しかし、前年度に止めた清掃活動費の穴埋めまでには及ばなかった。内職作業の単価が低いため、なかなか工賃アップに繋がらない。　・パン製造販売については、一日に製造できるパンの量を考えると、増量は難しいので、新商品の開発に取り組み、目新しい商品を提供して売り上げアップを考えていく。"/>
    <s v="○"/>
    <m/>
    <s v="○"/>
    <m/>
    <m/>
    <s v="○"/>
    <m/>
    <m/>
    <m/>
    <m/>
    <m/>
    <m/>
    <s v="軽作業（内職）の安定した受注"/>
    <s v="⑥作業工程の見直し"/>
    <s v="作業量を確保するために、利用者が作業しやすい作業工程を見直しを行い、できる作業を増やす。できる作業を増やすことにより単価の高い作業を受けることができるようになる。"/>
    <s v="パン製造・販売"/>
    <s v="①商品企画力の向上"/>
    <s v="マンネリ化してきている商品の現状があるので、新商品を開発することでさらに売り上げ向上を目指す。少人数で効率の良い作業工程を検討する。"/>
    <s v="雑貨製造・販売"/>
    <s v="①商品企画力の向上"/>
    <s v="チュールタワシについては、現在の作業量が丁度良いので維持していく。デコパージュ石鹸については、季節商品として企画し、売り上げ向上を目指す。広報を検討する。"/>
    <s v="・精神障害の利用者が安心して通所し、仕事をし工賃を得ることが出来る事業所となるように作業工程の見直しを行い、できる作業を増やす。　　　　　　　　　　　　　　　　　　　　　　　　　　　　　　　　　　　　　・高い単価の作業を開拓する。現存の企業にも掛け合っていく。　　　　　　　　　　　　　　　　　　　　　　　　　　　　　　　　　　　　　　　・パン新商品開発のために、パン店(就B等）見学を行ったり、業者の展示会に参加したり、スキルアップも含めて他事業所と繋がりを持つ　・雑貨については広報やポップを行う。"/>
    <s v="・できるだけ単価の高い作業を請け負うために、市就労に相談しながら地元企業に営業を行う。通所スタイルに応じた作業内容の検討をする。　　　　　　　　　　　　　　　　　　　　　　　　　　　　　　・パンの新商品について、季節物も含めて商品化する。　　　　　　　　　　　　　　　　　　　　　　　　　　　　　　　　　　　　　　　　　　　　　　　　　・雑貨の新商品開発に向けて、検討する。"/>
    <s v="・単価の高い作業を請け負う事で、目標工賃を実現させる。　　　　　　　　　　　　　　　　　　　　　　・パンの新商品への取り組みや、パンの店舗への展開を検討し、益々の売上増を目指す。今後の展開を検討する。　　　　　　　　　　　　　　　　　　　　　　　　　　　　　　　　　　　　　　　　　　　　　　　　　　　　　　・雑貨の販路拡大に取り組む。　　　　　　　　"/>
    <s v="共有した"/>
    <s v="共有していない"/>
    <s v="所長"/>
    <s v="小川　貴代子"/>
    <s v="管理者"/>
    <s v="個別支援計画作成"/>
    <s v="吉川　翔子"/>
    <s v="サービス管理責任者"/>
    <s v="環境整備、日常生活の相談"/>
    <s v="大北　千文"/>
    <s v="作業療法士"/>
    <s v="作業指導作業工程管理"/>
    <s v="東　達也"/>
    <s v="職業指導員"/>
    <s v="作業指導、日常生活の相談"/>
    <s v="市川　佳子"/>
    <s v="支援員"/>
    <s v="日常生活の相談、作業指導"/>
    <s v="田中　智子"/>
    <s v="支援員"/>
    <m/>
    <m/>
    <m/>
    <m/>
    <m/>
    <m/>
    <m/>
    <m/>
    <m/>
    <m/>
    <m/>
    <m/>
    <x v="7"/>
    <n v="7"/>
    <n v="2"/>
    <n v="16"/>
    <n v="2"/>
    <m/>
    <n v="27"/>
    <x v="44"/>
    <x v="63"/>
    <x v="60"/>
    <x v="24"/>
    <x v="0"/>
    <n v="8"/>
    <n v="17"/>
    <n v="2"/>
    <n v="27"/>
    <n v="0"/>
    <n v="1"/>
    <n v="3"/>
    <n v="1"/>
    <n v="0"/>
    <n v="0"/>
    <n v="22"/>
    <n v="27"/>
    <n v="0"/>
    <n v="1"/>
    <n v="4"/>
    <n v="6"/>
    <n v="6"/>
    <n v="8"/>
    <n v="2"/>
    <n v="27"/>
    <n v="11"/>
    <n v="1"/>
    <n v="2"/>
    <n v="14"/>
    <n v="0.7857142857142857"/>
    <n v="7"/>
    <n v="1"/>
    <n v="6"/>
    <n v="14"/>
    <n v="0.5"/>
    <n v="13"/>
    <n v="0"/>
    <n v="1"/>
    <n v="14"/>
    <n v="0.9285714285714286"/>
    <n v="12"/>
    <n v="1"/>
    <n v="1"/>
    <n v="14"/>
    <n v="0.8571428571428571"/>
    <n v="12"/>
    <n v="0"/>
    <n v="2"/>
    <n v="14"/>
    <n v="0.8571428571428571"/>
    <n v="8"/>
    <n v="1"/>
    <n v="5"/>
    <n v="14"/>
    <x v="61"/>
    <n v="63"/>
    <n v="4"/>
    <n v="17"/>
    <n v="84"/>
    <n v="0.75"/>
  </r>
  <r>
    <d v="2024-04-30T00:00:00"/>
    <n v="114"/>
    <x v="2"/>
    <s v="医療法人大慈会"/>
    <s v="辻中　志緒里"/>
    <n v="3410900421"/>
    <s v="わいわい工房"/>
    <n v="7230003"/>
    <x v="5"/>
    <s v="〒723-0003 三原市中之町９丁目２５番地１８号"/>
    <x v="6"/>
    <s v="田中　剛志郎"/>
    <s v="西浦　愛由"/>
    <s v="0848-63-1588"/>
    <s v="waiwai@miharahp.com"/>
    <s v="月額"/>
    <n v="17817"/>
    <x v="82"/>
    <n v="10246"/>
    <n v="28064"/>
    <n v="28065"/>
    <n v="28066"/>
    <n v="12226397"/>
    <n v="12226397"/>
    <n v="0"/>
    <n v="0"/>
    <n v="0"/>
    <n v="12226397"/>
    <x v="82"/>
    <n v="3404401"/>
    <n v="0"/>
    <n v="0"/>
    <n v="1649159"/>
    <n v="776"/>
    <n v="6283"/>
    <x v="42"/>
    <n v="295"/>
    <n v="12"/>
    <n v="7172837"/>
    <x v="81"/>
    <x v="82"/>
    <m/>
    <n v="12226450"/>
    <n v="12226450"/>
    <n v="0"/>
    <n v="0"/>
    <n v="0"/>
    <n v="12226450"/>
    <n v="7173050"/>
    <n v="3404401"/>
    <n v="0"/>
    <n v="0"/>
    <n v="1648999"/>
    <n v="6283"/>
    <m/>
    <n v="295"/>
    <n v="12"/>
    <n v="7173050"/>
    <n v="28064"/>
    <m/>
    <n v="12227000"/>
    <n v="12227000"/>
    <n v="0"/>
    <n v="0"/>
    <n v="0"/>
    <n v="12227000"/>
    <n v="7173500"/>
    <n v="3404401"/>
    <n v="0"/>
    <n v="0"/>
    <n v="1649099"/>
    <n v="6283"/>
    <m/>
    <n v="295"/>
    <n v="12"/>
    <n v="7173500"/>
    <n v="28065"/>
    <m/>
    <n v="12227500"/>
    <n v="12227500"/>
    <n v="0"/>
    <n v="0"/>
    <n v="0"/>
    <n v="12227500"/>
    <n v="7173550"/>
    <n v="3401401"/>
    <n v="0"/>
    <n v="0"/>
    <n v="1652549"/>
    <n v="6283"/>
    <m/>
    <n v="295"/>
    <n v="12"/>
    <n v="7173550"/>
    <n v="28066"/>
    <m/>
    <m/>
    <m/>
    <m/>
    <m/>
    <m/>
    <m/>
    <m/>
    <m/>
    <s v="○"/>
    <m/>
    <m/>
    <m/>
    <s v="○"/>
    <m/>
    <m/>
    <m/>
    <m/>
    <m/>
    <x v="0"/>
    <n v="3300748"/>
    <s v="病院・ビル・霊園・公園・駐車場の清掃、市役所の社用車の洗車など"/>
    <s v="○"/>
    <x v="0"/>
    <n v="1110160"/>
    <s v="紙オシメ配達作業など"/>
    <s v="－"/>
    <x v="5"/>
    <n v="1072507"/>
    <s v="給食の片付け作業など"/>
    <s v="－"/>
    <x v="0"/>
    <s v=""/>
    <x v="0"/>
    <x v="0"/>
    <s v=""/>
    <x v="0"/>
    <m/>
    <m/>
    <m/>
    <x v="0"/>
    <s v="コロナ禍で休止していた作業も徐々に再開してきているが、まだ以前と同様な感じには戻っていない。コロナ禍が開けて新しい作業依頼も増えてきている。利用者の働くことに対する意識も以前とは変わってきている感じがする。"/>
    <s v="○"/>
    <s v="○"/>
    <s v="○"/>
    <s v="○"/>
    <m/>
    <m/>
    <m/>
    <m/>
    <m/>
    <m/>
    <m/>
    <m/>
    <s v="スタッフの作業支援のスキルアップも課題と考える。"/>
    <s v="○"/>
    <s v="○"/>
    <s v="○"/>
    <s v="○"/>
    <m/>
    <s v="○"/>
    <m/>
    <m/>
    <s v="○"/>
    <m/>
    <s v="○"/>
    <s v="スタッフの作業支援スキルの向上"/>
    <s v="すべての作業"/>
    <s v="⑨管理者・職員への意識啓発"/>
    <s v="毎月一度の利用者ミーティングを活用して、利用者およびスタッフで作業に対する意識を確認する"/>
    <s v="すべての作業"/>
    <s v="⑥作業工程の見直し"/>
    <s v="一つひとつの作業工程を見える化することにより、すべての利用者やスタッフで確認できる仕組みをつくる"/>
    <s v="すべての作業"/>
    <s v="⑪その他"/>
    <s v="事業所内外の研修を活用して学ぶ"/>
    <s v="工賃向上を果たすためには、利用者やスタッフが工賃を向上させるという意識を、ひとりひとりが持つ必要があり、そのあたりをまずは確認していく"/>
    <s v="利用者やスタッフが工賃を向上させるという意識を確認したうえで具体的に行動へ移す。それぞれの作業の工賃向上に対する課題を考えて行動に移す"/>
    <s v="令和7年度に取り組んだ工賃向上に取り組んだ具体的行動を振り返り、課題を抽出しあらたな具体的取り組みに繋げていく"/>
    <s v="共有した"/>
    <s v="共有した"/>
    <s v="統括責任者"/>
    <s v="田中剛志郎"/>
    <s v="管理者"/>
    <s v="目標工賃達成指導員"/>
    <s v="池上　恵美子"/>
    <s v="指導員"/>
    <s v="就労指導員"/>
    <s v="寺元　美砂江"/>
    <s v="指導員"/>
    <s v="就労指導員"/>
    <s v="大迫　恵"/>
    <s v="指導員"/>
    <s v="就労指導員"/>
    <s v="井上公暁"/>
    <s v="指導員"/>
    <s v="就労指導員"/>
    <s v="常安　真衣"/>
    <s v="指導員"/>
    <m/>
    <m/>
    <m/>
    <m/>
    <m/>
    <m/>
    <m/>
    <m/>
    <m/>
    <m/>
    <m/>
    <m/>
    <x v="7"/>
    <m/>
    <n v="13"/>
    <n v="25"/>
    <n v="23"/>
    <m/>
    <n v="61"/>
    <x v="2"/>
    <x v="64"/>
    <x v="61"/>
    <x v="25"/>
    <x v="0"/>
    <n v="15"/>
    <n v="43"/>
    <n v="3"/>
    <n v="61"/>
    <n v="0"/>
    <n v="16"/>
    <n v="17"/>
    <n v="0"/>
    <n v="0"/>
    <n v="0"/>
    <n v="28"/>
    <n v="61"/>
    <n v="0"/>
    <n v="4"/>
    <n v="4"/>
    <n v="15"/>
    <n v="14"/>
    <n v="17"/>
    <n v="7"/>
    <n v="61"/>
    <n v="35"/>
    <n v="15"/>
    <n v="11"/>
    <n v="61"/>
    <n v="0.57377049180327866"/>
    <n v="31"/>
    <n v="10"/>
    <n v="20"/>
    <n v="61"/>
    <n v="0.50819672131147542"/>
    <n v="26"/>
    <n v="0"/>
    <n v="35"/>
    <n v="61"/>
    <n v="0.42622950819672129"/>
    <n v="36"/>
    <n v="5"/>
    <n v="20"/>
    <n v="61"/>
    <n v="0.5901639344262295"/>
    <n v="30"/>
    <n v="2"/>
    <n v="29"/>
    <n v="61"/>
    <n v="0.49180327868852458"/>
    <n v="36"/>
    <n v="10"/>
    <n v="15"/>
    <n v="61"/>
    <x v="62"/>
    <n v="194"/>
    <n v="42"/>
    <n v="130"/>
    <n v="366"/>
    <n v="0.5300546448087432"/>
  </r>
  <r>
    <d v="2024-04-12T00:00:00"/>
    <n v="115"/>
    <x v="1"/>
    <s v="社会福祉法人萌え木の里"/>
    <s v="三宅　春美"/>
    <n v="3411100260"/>
    <s v="ワークアップ"/>
    <n v="7220055"/>
    <x v="0"/>
    <s v="〒722-0055 尾道市新高山二丁目２６３１番７"/>
    <x v="0"/>
    <s v="三宅　篤"/>
    <s v="三宅　篤"/>
    <s v="0848-46-1320"/>
    <s v="passport@bbbn.jp"/>
    <s v="月額"/>
    <n v="21000"/>
    <x v="83"/>
    <n v="8513"/>
    <n v="30000"/>
    <n v="30077"/>
    <n v="30353"/>
    <n v="6420221"/>
    <n v="6420221"/>
    <n v="0"/>
    <n v="0"/>
    <n v="0"/>
    <n v="6420221"/>
    <x v="83"/>
    <n v="1143221"/>
    <n v="0"/>
    <n v="0"/>
    <n v="0"/>
    <n v="256"/>
    <n v="4272"/>
    <x v="82"/>
    <n v="288"/>
    <n v="12"/>
    <n v="5277000"/>
    <x v="82"/>
    <x v="83"/>
    <n v="406"/>
    <n v="6500000"/>
    <n v="6500000"/>
    <n v="0"/>
    <n v="0"/>
    <n v="0"/>
    <n v="6500000"/>
    <n v="5400000"/>
    <n v="1100000"/>
    <n v="0"/>
    <n v="0"/>
    <n v="0"/>
    <n v="4350"/>
    <n v="13300"/>
    <n v="290"/>
    <n v="12"/>
    <n v="5400000"/>
    <n v="30000"/>
    <n v="406"/>
    <n v="6600000"/>
    <n v="6600000"/>
    <n v="0"/>
    <n v="0"/>
    <n v="0"/>
    <n v="6600000"/>
    <n v="5450000"/>
    <n v="1150000"/>
    <n v="0"/>
    <n v="0"/>
    <n v="0"/>
    <n v="4400"/>
    <n v="13300"/>
    <n v="292"/>
    <n v="12"/>
    <n v="5450000"/>
    <n v="30077"/>
    <n v="410"/>
    <n v="6650000"/>
    <n v="6650000"/>
    <n v="0"/>
    <n v="0"/>
    <n v="0"/>
    <n v="6650000"/>
    <n v="5500000"/>
    <n v="1150000"/>
    <n v="0"/>
    <n v="0"/>
    <n v="0"/>
    <n v="4400"/>
    <n v="13300"/>
    <n v="292"/>
    <n v="12"/>
    <n v="5500000"/>
    <n v="30353"/>
    <n v="414"/>
    <m/>
    <m/>
    <m/>
    <m/>
    <m/>
    <m/>
    <m/>
    <m/>
    <s v="○"/>
    <m/>
    <m/>
    <m/>
    <s v="○"/>
    <m/>
    <m/>
    <m/>
    <s v="○"/>
    <s v="？"/>
    <x v="0"/>
    <n v="5631780"/>
    <s v="・清掃業務委託契約により高齢者施設、障害者施設、福祉センターの清掃_x000a_・殺菌、消毒業務も合わせて実施"/>
    <s v="○"/>
    <x v="3"/>
    <n v="408600"/>
    <s v="・携帯トイレの部品作成_x000a_・ウエスカット"/>
    <s v="－"/>
    <x v="5"/>
    <n v="379841"/>
    <s v="・清掃先で設置してある自動販売機管理"/>
    <s v="○"/>
    <x v="1"/>
    <s v=""/>
    <x v="0"/>
    <x v="0"/>
    <s v=""/>
    <x v="0"/>
    <m/>
    <m/>
    <m/>
    <x v="0"/>
    <s v="①備品、材料費の高騰_x000a_　清掃道具、洗剤、ワックス、剥離剤など普段必要な物全てが高騰している。さらに、現在も感染対策を必要（高齢者施設等の清掃）とする場所もあり、必要経費が増え続けている。_x000a_②燃料費の高騰_x000a_　清掃先への移動のための乗用車に加え、特殊機器（洗浄機、ポリッシャーなど）の運搬も必要。_x000a_　"/>
    <m/>
    <m/>
    <m/>
    <s v="○"/>
    <m/>
    <s v="○"/>
    <s v="○"/>
    <m/>
    <m/>
    <m/>
    <s v="○"/>
    <s v="価格高騰対策としての業務委託費へ価格転嫁が難しい。"/>
    <s v="・平均工賃の算定方法が変わり、開所日数が影響したため平均工賃が増えたように見えている。_x000a_・１人１人の工賃は微増した程度。_x000a_・コロナ感染による清掃中断などがあった。_x000a_・殺菌、消毒作業を地域貢献として無償提供してきた。ニーズがさらに高まればメニュー化も考えていたがニーズが下がってしまった。"/>
    <m/>
    <m/>
    <m/>
    <m/>
    <m/>
    <s v="○"/>
    <m/>
    <m/>
    <m/>
    <s v="○"/>
    <s v="○"/>
    <s v="新規業務委託契約を開拓"/>
    <s v="新規開拓"/>
    <s v="②販路開拓"/>
    <s v="新規業務委託契約締結のため役員企業と交渉。"/>
    <s v="価格交渉"/>
    <s v="④販売価格の見直し"/>
    <s v="市から委託を受けている福祉センター清掃業務の材料費、燃料費が高騰している。_x000a_令和7年度に向けて価格の交渉を行う。"/>
    <s v="利用者の就労意欲向上"/>
    <s v="⑥作業工程の見直し"/>
    <s v="作業工程や作業を細分化し、現時点で就労活動に参加できない利用者の意欲向上に繋がる業務を開発する。"/>
    <s v="昨年、新規業務委託契約締結に仲介してくれた企業（経営者が当法人の理事）と協議し、_x000a_新たな清掃業務委託先を新規開拓する。_x000a_価格によっては現在契約している業務を破棄することも視野に入れる。"/>
    <s v="新規清掃委託業務を受けれた前提で、作業の細分化。関われる利用者を増やしていく。"/>
    <s v="下請け作業の拡大。_x000a_他事業所とも連携できるものも含めて協議、交渉の場を広げる。"/>
    <s v="共有した"/>
    <s v="共有した"/>
    <s v="統括責任者"/>
    <s v="三宅　篤"/>
    <s v="管理者"/>
    <s v="現場責任者"/>
    <s v="神原　恵理"/>
    <s v="責任者"/>
    <s v="会計責任者"/>
    <s v="塩飽　香織"/>
    <s v="責任者"/>
    <s v="目標工賃達成指導員"/>
    <s v="三宅　春美"/>
    <s v="職業指導員"/>
    <s v="目標工賃達成指導員"/>
    <s v="漆迫　俊和"/>
    <s v="職業指導員"/>
    <m/>
    <m/>
    <m/>
    <m/>
    <m/>
    <m/>
    <m/>
    <m/>
    <m/>
    <m/>
    <m/>
    <m/>
    <m/>
    <m/>
    <m/>
    <x v="1"/>
    <m/>
    <n v="17"/>
    <n v="7"/>
    <m/>
    <m/>
    <n v="24"/>
    <x v="2"/>
    <x v="65"/>
    <x v="62"/>
    <x v="0"/>
    <x v="0"/>
    <n v="5"/>
    <n v="13"/>
    <n v="6"/>
    <n v="24"/>
    <n v="0"/>
    <n v="4"/>
    <n v="5"/>
    <n v="2"/>
    <n v="3"/>
    <n v="0"/>
    <n v="10"/>
    <n v="24"/>
    <n v="0"/>
    <n v="0"/>
    <n v="3"/>
    <n v="7"/>
    <n v="6"/>
    <n v="5"/>
    <n v="3"/>
    <n v="24"/>
    <n v="16"/>
    <n v="2"/>
    <n v="2"/>
    <n v="20"/>
    <n v="0.8"/>
    <n v="10"/>
    <n v="2"/>
    <n v="8"/>
    <n v="20"/>
    <n v="0.5"/>
    <n v="14"/>
    <n v="1"/>
    <n v="5"/>
    <n v="20"/>
    <n v="0.7"/>
    <n v="14"/>
    <n v="0"/>
    <n v="6"/>
    <n v="20"/>
    <n v="0.7"/>
    <n v="10"/>
    <n v="3"/>
    <n v="7"/>
    <n v="20"/>
    <n v="0.5"/>
    <n v="18"/>
    <n v="0"/>
    <n v="2"/>
    <n v="20"/>
    <x v="2"/>
    <n v="82"/>
    <n v="8"/>
    <n v="30"/>
    <n v="120"/>
    <n v="0.68333333333333335"/>
  </r>
  <r>
    <d v="2024-04-15T00:00:00"/>
    <n v="116"/>
    <x v="1"/>
    <s v="社会福祉法人萌え木の里"/>
    <s v="三宅　春美"/>
    <n v="3411100534"/>
    <s v="ぱすぽーと"/>
    <n v="7220022"/>
    <x v="0"/>
    <s v="〒722-0022 尾道市栗原町1268-1"/>
    <x v="0"/>
    <s v="魚谷　由紀子"/>
    <s v="三宅　篤"/>
    <s v="0848-46-1320"/>
    <s v="passport@bbbn.jp"/>
    <s v="月額"/>
    <n v="19000"/>
    <x v="84"/>
    <n v="6631"/>
    <n v="25822"/>
    <n v="25932"/>
    <n v="26149"/>
    <n v="5158243"/>
    <n v="5158243"/>
    <n v="0"/>
    <n v="0"/>
    <n v="0"/>
    <n v="5158243"/>
    <x v="84"/>
    <n v="975243"/>
    <n v="0"/>
    <n v="0"/>
    <n v="0"/>
    <n v="207"/>
    <n v="3834"/>
    <x v="83"/>
    <n v="282"/>
    <n v="12"/>
    <n v="4183000"/>
    <x v="83"/>
    <x v="84"/>
    <n v="317"/>
    <n v="5300000"/>
    <n v="5300000"/>
    <n v="0"/>
    <n v="0"/>
    <n v="0"/>
    <n v="5300000"/>
    <n v="4400000"/>
    <n v="900000"/>
    <n v="0"/>
    <n v="0"/>
    <n v="0"/>
    <n v="4050"/>
    <n v="13400"/>
    <n v="286"/>
    <n v="12"/>
    <n v="4400000"/>
    <n v="25822"/>
    <n v="328"/>
    <n v="5400000"/>
    <n v="5400000"/>
    <n v="0"/>
    <n v="0"/>
    <n v="0"/>
    <n v="5400000"/>
    <n v="4450000"/>
    <n v="950000"/>
    <n v="0"/>
    <n v="0"/>
    <n v="0"/>
    <n v="4100"/>
    <n v="13500"/>
    <n v="288"/>
    <n v="12"/>
    <n v="4450000"/>
    <n v="25932"/>
    <n v="330"/>
    <n v="5500000"/>
    <n v="5500000"/>
    <n v="0"/>
    <n v="0"/>
    <n v="0"/>
    <n v="5500000"/>
    <n v="4550000"/>
    <n v="950000"/>
    <n v="0"/>
    <n v="0"/>
    <n v="0"/>
    <n v="4150"/>
    <n v="13600"/>
    <n v="288"/>
    <n v="12"/>
    <n v="4550000"/>
    <n v="26149"/>
    <n v="335"/>
    <m/>
    <m/>
    <m/>
    <m/>
    <m/>
    <m/>
    <m/>
    <m/>
    <s v="○"/>
    <m/>
    <m/>
    <m/>
    <s v="○"/>
    <m/>
    <m/>
    <m/>
    <s v="○"/>
    <s v="自動販売機管理"/>
    <x v="0"/>
    <n v="5001450"/>
    <s v="高齢者施設、通園事業所、企業の清掃業務"/>
    <s v="○"/>
    <x v="3"/>
    <n v="85589"/>
    <s v="企業製品のシール貼り"/>
    <s v="－"/>
    <x v="5"/>
    <n v="71204"/>
    <s v="自動販売機管理"/>
    <s v="－"/>
    <x v="0"/>
    <s v=""/>
    <x v="0"/>
    <x v="0"/>
    <s v=""/>
    <x v="0"/>
    <m/>
    <m/>
    <m/>
    <x v="0"/>
    <s v="①備品、材料費の高騰_x000a_　清掃道具、洗剤、ワックス、剥離剤など普段必要な物全てが高騰している上に、現在も感染対策を必要（高齢者施設等の清掃）とする場所もあり、必要経費が増え続けている。_x000a_②燃料費の高騰_x000a_　清掃先への移動のための乗用車に加え、特殊機器（洗浄機、ポリッシャーなど）の運搬も必要。_x000a_　"/>
    <m/>
    <m/>
    <m/>
    <s v="○"/>
    <m/>
    <m/>
    <s v="○"/>
    <m/>
    <m/>
    <m/>
    <s v="○"/>
    <s v="価格高騰対策としての業務委託費へ価格転嫁が難しい。"/>
    <s v="・平均工賃の算定方法が変わり、開所日数が影響したため平均工賃が増えたように見えている。_x000a_・１人１人の工賃は微増した程度。_x000a_・殺菌、消毒作業を地域貢献として無償提供してきた。ニーズがさらに高まればメニュー化も考えていたがニーズが下がってしまった。"/>
    <m/>
    <m/>
    <m/>
    <m/>
    <m/>
    <s v="○"/>
    <m/>
    <m/>
    <m/>
    <s v="○"/>
    <m/>
    <m/>
    <s v="価格交渉"/>
    <s v="④販売価格の見直し"/>
    <s v="企業から依頼のスポット清掃、高齢者施設の清掃は価格がしばらく据え置きのままのため交渉をする。"/>
    <s v="下請け作業の受注"/>
    <s v="②販路開拓"/>
    <s v="現作業の価格が低すぎる。価格交渉が出来ない場合、単価の良い下請け作業を開拓する。"/>
    <s v="利用者の就労意欲向上"/>
    <s v="⑥作業工程の見直し"/>
    <s v="作業工程や作業を細分化し、現時点で就労活動に参加できない利用者の意欲向上に繋がる業務を開発する。"/>
    <s v="現在、清掃業務委託契約を結んでいる相手との価格交渉。"/>
    <s v="新規の下請け作業を開拓していく。_x000a_他事業所との連携も含めて検討する。"/>
    <s v="この時点での作業全体を整理し、細分化、効率化を高められるようにする。"/>
    <s v="共有した"/>
    <s v="共有した"/>
    <s v="統括責任者"/>
    <s v="魚谷　由紀子"/>
    <s v="管理者"/>
    <s v="現場責任者"/>
    <s v="唐樋　美紀"/>
    <s v="責任者"/>
    <s v="会計責任者"/>
    <s v="岩本　真希"/>
    <s v="責任者"/>
    <s v="目標工賃達成指導員"/>
    <s v="林　了栄"/>
    <s v="職業指導員"/>
    <m/>
    <m/>
    <m/>
    <m/>
    <m/>
    <m/>
    <m/>
    <m/>
    <m/>
    <m/>
    <m/>
    <m/>
    <m/>
    <m/>
    <m/>
    <m/>
    <m/>
    <m/>
    <x v="0"/>
    <m/>
    <n v="15"/>
    <n v="4"/>
    <m/>
    <m/>
    <n v="19"/>
    <x v="2"/>
    <x v="66"/>
    <x v="63"/>
    <x v="0"/>
    <x v="0"/>
    <n v="2"/>
    <n v="15"/>
    <n v="2"/>
    <n v="19"/>
    <n v="0"/>
    <n v="2"/>
    <n v="3"/>
    <n v="5"/>
    <n v="0"/>
    <n v="0"/>
    <n v="9"/>
    <n v="19"/>
    <n v="0"/>
    <n v="6"/>
    <n v="2"/>
    <n v="3"/>
    <n v="4"/>
    <n v="1"/>
    <n v="3"/>
    <n v="19"/>
    <n v="17"/>
    <n v="1"/>
    <n v="1"/>
    <n v="19"/>
    <n v="0.89473684210526316"/>
    <n v="16"/>
    <n v="1"/>
    <n v="2"/>
    <n v="19"/>
    <n v="0.84210526315789469"/>
    <n v="18"/>
    <n v="1"/>
    <n v="0"/>
    <n v="19"/>
    <n v="0.94736842105263153"/>
    <n v="12"/>
    <n v="1"/>
    <n v="6"/>
    <n v="19"/>
    <n v="0.63157894736842102"/>
    <n v="8"/>
    <n v="4"/>
    <n v="7"/>
    <n v="19"/>
    <n v="0.42105263157894735"/>
    <n v="19"/>
    <n v="0"/>
    <n v="0"/>
    <n v="19"/>
    <x v="8"/>
    <n v="90"/>
    <n v="8"/>
    <n v="16"/>
    <n v="114"/>
    <n v="0.78947368421052633"/>
  </r>
  <r>
    <d v="2024-04-22T00:00:00"/>
    <n v="117"/>
    <x v="1"/>
    <s v="社会福祉法人芙蓉の家"/>
    <s v="井出　和人"/>
    <n v="3411500600"/>
    <s v="松永作業所"/>
    <n v="7290104"/>
    <x v="6"/>
    <s v="〒729-0104 福山市松永町六丁目１３番３号"/>
    <x v="4"/>
    <s v="森迫一成"/>
    <s v="森迫一成"/>
    <s v="084-934-2567"/>
    <s v="fuyou2@xqd.biglobe.ne.jp"/>
    <s v="月額"/>
    <n v="11000"/>
    <x v="85"/>
    <n v="4100"/>
    <n v="15351"/>
    <n v="15789"/>
    <n v="16228"/>
    <n v="10079458"/>
    <n v="10079458"/>
    <n v="0"/>
    <n v="0"/>
    <n v="0"/>
    <n v="10079458"/>
    <x v="85"/>
    <n v="1617031"/>
    <n v="1595157"/>
    <n v="0"/>
    <n v="0"/>
    <n v="511"/>
    <n v="10176"/>
    <x v="84"/>
    <n v="269"/>
    <n v="12"/>
    <n v="6867270"/>
    <x v="84"/>
    <x v="85"/>
    <n v="138"/>
    <n v="11795157"/>
    <n v="10200000"/>
    <n v="1595157"/>
    <n v="0"/>
    <n v="0"/>
    <n v="11795157"/>
    <n v="7000000"/>
    <n v="3295157"/>
    <n v="1500000"/>
    <n v="0"/>
    <n v="0"/>
    <n v="10200"/>
    <n v="50000"/>
    <n v="269"/>
    <n v="12"/>
    <n v="7000000"/>
    <n v="15351"/>
    <n v="140"/>
    <n v="11900000"/>
    <n v="10400000"/>
    <n v="1500000"/>
    <n v="0"/>
    <n v="0"/>
    <n v="11900000"/>
    <n v="7200000"/>
    <n v="3200000"/>
    <n v="1500000"/>
    <n v="0"/>
    <n v="0"/>
    <n v="10200"/>
    <n v="50000"/>
    <n v="269"/>
    <n v="12"/>
    <n v="7200000"/>
    <n v="15789"/>
    <n v="144"/>
    <n v="12100000"/>
    <n v="10600000"/>
    <n v="1500000"/>
    <n v="0"/>
    <n v="0"/>
    <n v="12100000"/>
    <n v="7400000"/>
    <n v="3200000"/>
    <n v="1500000"/>
    <n v="0"/>
    <n v="0"/>
    <n v="10200"/>
    <n v="50000"/>
    <n v="269"/>
    <n v="12"/>
    <n v="7400000"/>
    <n v="16228"/>
    <n v="148"/>
    <s v="○"/>
    <m/>
    <m/>
    <m/>
    <m/>
    <m/>
    <m/>
    <m/>
    <s v="○"/>
    <m/>
    <s v="○"/>
    <s v="○"/>
    <s v="○"/>
    <m/>
    <m/>
    <m/>
    <s v="○"/>
    <s v="草取り・草刈り・部屋の片付け"/>
    <x v="4"/>
    <n v="2192226"/>
    <s v="食品等の袋詰め"/>
    <s v="－"/>
    <x v="3"/>
    <n v="2154307"/>
    <s v="カツオパック等の袋・箱詰め"/>
    <s v="－"/>
    <x v="12"/>
    <n v="1253040"/>
    <s v="パウンドケーキ・ブラウニー等"/>
    <s v="－"/>
    <x v="1"/>
    <s v=""/>
    <x v="0"/>
    <x v="0"/>
    <s v=""/>
    <x v="0"/>
    <m/>
    <m/>
    <m/>
    <x v="0"/>
    <s v="企業からの下請け作業が収入の大半を占め、今後は自主製品である菓子製造や自主活動の空き缶などの資源回収、草取り・草刈り・部屋の片付けなどの活動へのシフトが必要であるが、利用者高齢化に対応した作業効率アップや作業工程の見直しが必要"/>
    <m/>
    <s v="○"/>
    <m/>
    <s v="○"/>
    <m/>
    <s v="○"/>
    <m/>
    <s v="○"/>
    <m/>
    <m/>
    <m/>
    <m/>
    <s v="①作業効率の改善と受託先企業への工賃アップ交渉②原材料高騰の中、菓子販売価格は昨年と同価格で販売。新たな菓子販売先は開拓できなかったが、市役所での定期販売、季節に合わせた作業所内販売拡充とインスタグラムによる広報活動③空き缶・段ボールなどの資源回収拡大などにより、昨年度を150万円上回った。"/>
    <s v="○"/>
    <s v="○"/>
    <s v="○"/>
    <s v="○"/>
    <s v="○"/>
    <s v="○"/>
    <m/>
    <m/>
    <s v="○"/>
    <s v="○"/>
    <m/>
    <m/>
    <s v="作業効率化への取り組み"/>
    <s v="⑥作業工程の見直し"/>
    <s v="作業内容の見直し、作業の効率化、治具の開発、作業マニュアルの作成・活用等"/>
    <s v="商品販売先・量の拡大"/>
    <s v="②販路開拓"/>
    <s v="ＳＮＳなどの活用やイベント出店、自動菓子販売機の導入"/>
    <s v="作業活動先の拡大"/>
    <s v="⑪その他"/>
    <s v="資源回収場所の明確掲示、回収先の拡大など"/>
    <s v="①利用者能力・希望に応じた作業内容の見直し②工賃単価計算による新作業受注や中止③作業工程の見直し④作業内容に応じた作業効率化アップの為の治具開発⑤利用者・職員に分かり易い作業マニュアルの見直⑥インスタグラム活用により菓子の広報・販売先拡大及び各種イベントへの出店、自動菓子販売機の購入・導入　など"/>
    <s v="⓵利用者能力の把握及び能力・希望に応じた作業配置による作業効率アップ②菓子販売先の拡大及び選定③自動菓子販売機の売り上げ確認・商品選定・食品開発④イベント（バラ会議）への菓子販売出店⑤資源回収敷地内場所の地域住民への明確な掲示・広報・周知　など"/>
    <s v="①下請け作業及び金額の見直し②インスタグラムでの菓子製造・販売のＰＲ活動の充実③資源回収先の拡大・選定・中止④イベント出店による菓子販売量の増加　など"/>
    <s v="共有した"/>
    <s v="共有した"/>
    <s v="統括責任者"/>
    <s v="森迫一成"/>
    <s v="管理者"/>
    <s v="全主任"/>
    <s v="瀧安雄太"/>
    <s v="生活支援員"/>
    <s v="補佐"/>
    <s v="渡辺桂輔"/>
    <s v="生活支援員"/>
    <s v="補佐"/>
    <s v="福田俊昭"/>
    <s v="生活支援員"/>
    <s v="資源回収主任"/>
    <s v="仁紫達也"/>
    <s v="生活支援員"/>
    <s v="補佐"/>
    <s v="古屋典子"/>
    <s v="作業指導員"/>
    <s v="補佐"/>
    <s v="小坂チエミ"/>
    <s v="作業指導員"/>
    <s v="補佐"/>
    <s v="柏原尚美"/>
    <s v="作業指導員"/>
    <s v="菓子製造主任"/>
    <s v="永幡宏美"/>
    <s v="作業指導員"/>
    <s v="補佐"/>
    <s v="増村弘子"/>
    <s v="作業指導員"/>
    <x v="5"/>
    <m/>
    <n v="45"/>
    <m/>
    <m/>
    <m/>
    <n v="45"/>
    <x v="2"/>
    <x v="5"/>
    <x v="3"/>
    <x v="0"/>
    <x v="0"/>
    <n v="4"/>
    <n v="37"/>
    <n v="4"/>
    <n v="45"/>
    <n v="1"/>
    <n v="7"/>
    <n v="11"/>
    <n v="14"/>
    <n v="3"/>
    <n v="2"/>
    <n v="7"/>
    <n v="45"/>
    <n v="0"/>
    <n v="0"/>
    <n v="5"/>
    <n v="10"/>
    <n v="21"/>
    <n v="5"/>
    <n v="4"/>
    <n v="45"/>
    <n v="24"/>
    <n v="7"/>
    <n v="11"/>
    <n v="42"/>
    <n v="0.5714285714285714"/>
    <n v="20"/>
    <n v="8"/>
    <n v="14"/>
    <n v="42"/>
    <n v="0.47619047619047616"/>
    <n v="21"/>
    <n v="4"/>
    <n v="17"/>
    <n v="42"/>
    <n v="0.5"/>
    <n v="18"/>
    <n v="7"/>
    <n v="17"/>
    <n v="42"/>
    <n v="0.42857142857142855"/>
    <n v="4"/>
    <n v="2"/>
    <n v="36"/>
    <n v="42"/>
    <n v="9.5238095238095233E-2"/>
    <n v="19"/>
    <n v="4"/>
    <n v="19"/>
    <n v="42"/>
    <x v="63"/>
    <n v="106"/>
    <n v="32"/>
    <n v="114"/>
    <n v="252"/>
    <n v="0.42063492063492064"/>
  </r>
  <r>
    <d v="2024-04-25T00:00:00"/>
    <n v="118"/>
    <x v="1"/>
    <s v="社会福祉法人共働福祉会"/>
    <s v="松山　健"/>
    <n v="3411500964"/>
    <s v="久松共働センター"/>
    <n v="7200083"/>
    <x v="6"/>
    <s v="〒720-0083 福山市久松台三丁目１番３９号"/>
    <x v="7"/>
    <s v="占部　幸一"/>
    <s v="安保大輝"/>
    <s v="084-983-0165"/>
    <s v="hisamatu-kd-7@fitcall.ne.jp"/>
    <s v="月額"/>
    <n v="28967"/>
    <x v="86"/>
    <n v="3039"/>
    <n v="29924"/>
    <n v="32520"/>
    <n v="32520"/>
    <n v="11372365"/>
    <n v="11022365"/>
    <n v="0"/>
    <n v="350000"/>
    <n v="0"/>
    <n v="11372365"/>
    <x v="86"/>
    <n v="3498786"/>
    <n v="0"/>
    <n v="0"/>
    <n v="0"/>
    <n v="264"/>
    <n v="5564"/>
    <x v="85"/>
    <n v="272"/>
    <n v="12"/>
    <n v="7873579"/>
    <x v="85"/>
    <x v="86"/>
    <n v="472"/>
    <n v="10744000"/>
    <n v="10744000"/>
    <n v="0"/>
    <n v="0"/>
    <n v="0"/>
    <n v="10744000"/>
    <n v="7433200"/>
    <n v="3310800"/>
    <n v="0"/>
    <n v="0"/>
    <n v="0"/>
    <n v="5544"/>
    <n v="16700"/>
    <n v="269"/>
    <n v="12"/>
    <n v="7433200"/>
    <n v="29924"/>
    <n v="445"/>
    <n v="11130000"/>
    <n v="11130000"/>
    <n v="0"/>
    <n v="0"/>
    <n v="0"/>
    <n v="11130000"/>
    <n v="8000000"/>
    <n v="3130000"/>
    <n v="0"/>
    <n v="0"/>
    <n v="0"/>
    <n v="5520"/>
    <n v="16700"/>
    <n v="270"/>
    <n v="12"/>
    <n v="8000000"/>
    <n v="32520"/>
    <n v="479"/>
    <n v="11130000"/>
    <n v="11130000"/>
    <n v="0"/>
    <n v="0"/>
    <n v="0"/>
    <n v="11130000"/>
    <n v="8000000"/>
    <n v="3130000"/>
    <n v="0"/>
    <n v="0"/>
    <n v="0"/>
    <n v="5520"/>
    <n v="16700"/>
    <n v="270"/>
    <n v="12"/>
    <n v="8000000"/>
    <n v="32520"/>
    <n v="479"/>
    <m/>
    <s v="○"/>
    <m/>
    <m/>
    <m/>
    <m/>
    <m/>
    <m/>
    <m/>
    <m/>
    <m/>
    <s v="○"/>
    <s v="○"/>
    <m/>
    <m/>
    <m/>
    <m/>
    <m/>
    <x v="6"/>
    <n v="4837657"/>
    <s v="乾物の袋詰めからシール機まで作業をおこなう"/>
    <s v="－"/>
    <x v="3"/>
    <n v="2642993"/>
    <s v="治具を使ってラベル貼り、箱折りなど"/>
    <s v="－"/>
    <x v="1"/>
    <n v="781942"/>
    <s v="冷凍餃子の製造"/>
    <s v="－"/>
    <x v="1"/>
    <s v=""/>
    <x v="0"/>
    <x v="0"/>
    <s v=""/>
    <x v="0"/>
    <m/>
    <m/>
    <m/>
    <x v="0"/>
    <s v="乾物の作業が閑散期になると売上が減ってしまい、例年よりも売上が下がっていた。その期間に他の仕事を多くいれる事ができるかが課題です。"/>
    <m/>
    <s v="○"/>
    <m/>
    <m/>
    <m/>
    <m/>
    <m/>
    <m/>
    <m/>
    <m/>
    <m/>
    <m/>
    <s v="目標工賃は達成することができたので、更なる工賃アップに向けて新規の仕事を増やしていく"/>
    <s v="○"/>
    <s v="○"/>
    <s v="○"/>
    <m/>
    <m/>
    <m/>
    <m/>
    <m/>
    <m/>
    <m/>
    <m/>
    <m/>
    <s v="冷凍餃子"/>
    <s v="③販売力の向上"/>
    <s v="販売経路を広げ地産地消を信念で売っていく"/>
    <m/>
    <m/>
    <m/>
    <m/>
    <n v="0"/>
    <n v="0"/>
    <s v="自分たちから企業さんに一緒に出来る事を企画化して新規の仕事を増やしていく"/>
    <s v="自分たちから企業さんに一緒に出来ることを増やして新規の仕事を増やしていく。加工製造ができるように設備を整えていく。"/>
    <s v="加工も取り扱い、仕事の幅を増やしていく。新規の仕事も増やしていく。"/>
    <s v="共有した"/>
    <s v="共有した"/>
    <s v="統括責任者"/>
    <s v="占部幸一"/>
    <s v="管理者"/>
    <s v="目標工賃達成指導員"/>
    <s v="安保大輝"/>
    <s v="生活指導員"/>
    <m/>
    <m/>
    <m/>
    <m/>
    <m/>
    <m/>
    <m/>
    <m/>
    <m/>
    <m/>
    <m/>
    <m/>
    <m/>
    <m/>
    <m/>
    <m/>
    <m/>
    <m/>
    <m/>
    <m/>
    <m/>
    <m/>
    <m/>
    <m/>
    <x v="2"/>
    <n v="1"/>
    <n v="21"/>
    <m/>
    <m/>
    <m/>
    <n v="22"/>
    <x v="45"/>
    <x v="67"/>
    <x v="3"/>
    <x v="0"/>
    <x v="0"/>
    <n v="0"/>
    <n v="14"/>
    <n v="8"/>
    <n v="22"/>
    <n v="0"/>
    <n v="2"/>
    <n v="2"/>
    <n v="7"/>
    <n v="6"/>
    <n v="5"/>
    <n v="0"/>
    <n v="22"/>
    <n v="0"/>
    <n v="3"/>
    <n v="7"/>
    <n v="2"/>
    <n v="6"/>
    <n v="2"/>
    <n v="2"/>
    <n v="22"/>
    <n v="20"/>
    <n v="0"/>
    <n v="2"/>
    <n v="22"/>
    <n v="0.90909090909090906"/>
    <n v="22"/>
    <n v="0"/>
    <n v="0"/>
    <n v="22"/>
    <n v="1"/>
    <n v="18"/>
    <n v="0"/>
    <n v="4"/>
    <n v="22"/>
    <n v="0.81818181818181823"/>
    <n v="21"/>
    <n v="0"/>
    <n v="1"/>
    <n v="22"/>
    <n v="0.95454545454545459"/>
    <n v="22"/>
    <n v="0"/>
    <n v="0"/>
    <n v="22"/>
    <n v="1"/>
    <n v="22"/>
    <n v="0"/>
    <n v="0"/>
    <n v="22"/>
    <x v="8"/>
    <n v="125"/>
    <n v="0"/>
    <n v="7"/>
    <n v="132"/>
    <n v="0.94696969696969702"/>
  </r>
  <r>
    <d v="2024-04-30T00:00:00"/>
    <n v="119"/>
    <x v="0"/>
    <s v="特定非営利活動法人ひまわり洗車場"/>
    <s v="高橋　幸雄"/>
    <n v="3411501590"/>
    <s v="ひまわり洗車場"/>
    <n v="7210952"/>
    <x v="6"/>
    <s v="〒721-0952 福山市曙町三丁目２５番１３－１号　皿谷アパート"/>
    <x v="0"/>
    <s v="田中けい子"/>
    <s v="高尾みさを"/>
    <s v="084-954-7537"/>
    <s v="hima-sen@adagio.ocn.ne.jp"/>
    <s v="月額"/>
    <n v="36000"/>
    <x v="87"/>
    <n v="9755"/>
    <n v="40698"/>
    <n v="40698"/>
    <n v="40698"/>
    <n v="5110490"/>
    <n v="5110490"/>
    <n v="0"/>
    <n v="0"/>
    <n v="0"/>
    <n v="5110490"/>
    <x v="87"/>
    <n v="462345"/>
    <n v="475321"/>
    <n v="0"/>
    <n v="0"/>
    <n v="106"/>
    <n v="1939"/>
    <x v="86"/>
    <n v="258"/>
    <n v="12"/>
    <n v="4172824"/>
    <x v="86"/>
    <x v="87"/>
    <n v="399"/>
    <n v="4900000"/>
    <n v="4900000"/>
    <n v="0"/>
    <n v="0"/>
    <n v="0"/>
    <n v="4900000"/>
    <n v="4200000"/>
    <n v="132000"/>
    <n v="568000"/>
    <n v="0"/>
    <n v="0"/>
    <n v="2200"/>
    <n v="11000"/>
    <n v="258"/>
    <n v="12"/>
    <n v="4200000"/>
    <n v="40698"/>
    <n v="382"/>
    <n v="4900000"/>
    <n v="4900000"/>
    <n v="0"/>
    <n v="0"/>
    <n v="0"/>
    <n v="4900000"/>
    <n v="4200000"/>
    <n v="132000"/>
    <n v="568000"/>
    <n v="0"/>
    <n v="0"/>
    <n v="2200"/>
    <n v="11000"/>
    <n v="258"/>
    <n v="12"/>
    <n v="4200000"/>
    <n v="40698"/>
    <n v="382"/>
    <n v="4900000"/>
    <n v="4900000"/>
    <n v="0"/>
    <n v="0"/>
    <n v="0"/>
    <n v="4900000"/>
    <n v="4200000"/>
    <n v="132000"/>
    <n v="568000"/>
    <n v="0"/>
    <n v="0"/>
    <n v="2200"/>
    <n v="11000"/>
    <n v="258"/>
    <n v="12"/>
    <n v="4200000"/>
    <n v="40698"/>
    <n v="382"/>
    <m/>
    <m/>
    <m/>
    <m/>
    <m/>
    <m/>
    <m/>
    <m/>
    <m/>
    <m/>
    <m/>
    <m/>
    <m/>
    <m/>
    <s v="○"/>
    <m/>
    <m/>
    <m/>
    <x v="1"/>
    <n v="4921000"/>
    <s v="工場の製網機械にセットする糸の前作業と後処理"/>
    <s v="○"/>
    <x v="4"/>
    <n v="175500"/>
    <s v="洗車作業（2023年6月まで）"/>
    <s v="－"/>
    <x v="10"/>
    <n v="10204"/>
    <s v="空き缶回収（2023年6月まで）"/>
    <s v="－"/>
    <x v="0"/>
    <s v=""/>
    <x v="0"/>
    <x v="0"/>
    <s v=""/>
    <x v="0"/>
    <m/>
    <m/>
    <m/>
    <x v="0"/>
    <s v="利用者が減ってきているが、受注状況はずっと変わらないため職員の負担が増えている。_x000a_また、利用者の仕事に対する意欲があまりなく自主性（責任感）が感じられないことと、集中力が保たれる時間が短いなどが課題と思われる。_x000a_さらに精神障害の利用者が多いため、気分（作業能力）にムラがある。"/>
    <m/>
    <m/>
    <m/>
    <s v="○"/>
    <m/>
    <m/>
    <s v="○"/>
    <s v="○"/>
    <m/>
    <m/>
    <m/>
    <m/>
    <s v="利用者を増やす。_x000a_利用者が安定して作業できるよう、声掛けなど対応していく。_x000a_利用者が仕事に集中できるよう、それぞれの状態に応じて対応していく。"/>
    <m/>
    <m/>
    <m/>
    <m/>
    <s v="○"/>
    <s v="○"/>
    <m/>
    <m/>
    <m/>
    <m/>
    <s v="○"/>
    <s v="利用者を増やす"/>
    <s v="日東製網㈱の製網機械への準備作業と後処理"/>
    <s v="⑥作業工程の見直し"/>
    <s v="能力に応じ就労できるように、ユニット毎に相互協力体制を考える。"/>
    <s v="創作活動「一閑張」の製作～販売"/>
    <s v="⑥作業工程の見直し"/>
    <s v="時間をかけて丁寧に仕上げるよう取り組む。"/>
    <m/>
    <m/>
    <m/>
    <s v="利用者の特性を踏まえ、能力に応じた職種を新たに探すことも検討する。"/>
    <s v="利用者の特性を踏まえ、能力に応じた職種を新たに探すことも検討する。"/>
    <s v="利用者の特性を踏まえ、能力に応じた職種を新たに探すことも検討する。"/>
    <s v="共有した"/>
    <s v="共有した"/>
    <s v="統括責任者"/>
    <s v="田中けい子"/>
    <s v="管理者"/>
    <m/>
    <s v="藤川貞典"/>
    <s v="生活支援員"/>
    <m/>
    <s v="高尾みさを"/>
    <s v="支援員"/>
    <m/>
    <s v="對馬敏行"/>
    <s v="支援員"/>
    <m/>
    <m/>
    <m/>
    <m/>
    <m/>
    <m/>
    <m/>
    <m/>
    <m/>
    <m/>
    <m/>
    <m/>
    <m/>
    <m/>
    <m/>
    <m/>
    <m/>
    <m/>
    <x v="0"/>
    <n v="2"/>
    <n v="5"/>
    <n v="4"/>
    <m/>
    <m/>
    <n v="11"/>
    <x v="46"/>
    <x v="68"/>
    <x v="64"/>
    <x v="0"/>
    <x v="0"/>
    <n v="1"/>
    <n v="8"/>
    <n v="2"/>
    <n v="11"/>
    <n v="0"/>
    <n v="0"/>
    <n v="1"/>
    <n v="1"/>
    <n v="0"/>
    <n v="1"/>
    <n v="8"/>
    <n v="11"/>
    <n v="0"/>
    <n v="1"/>
    <n v="0"/>
    <n v="3"/>
    <n v="5"/>
    <n v="1"/>
    <n v="1"/>
    <n v="11"/>
    <n v="11"/>
    <n v="0"/>
    <n v="0"/>
    <n v="11"/>
    <n v="1"/>
    <n v="11"/>
    <n v="0"/>
    <n v="0"/>
    <n v="11"/>
    <n v="1"/>
    <n v="11"/>
    <n v="0"/>
    <n v="0"/>
    <n v="11"/>
    <n v="1"/>
    <n v="11"/>
    <n v="0"/>
    <n v="0"/>
    <n v="11"/>
    <n v="1"/>
    <n v="11"/>
    <n v="0"/>
    <n v="0"/>
    <n v="11"/>
    <n v="1"/>
    <n v="11"/>
    <n v="0"/>
    <n v="0"/>
    <n v="11"/>
    <x v="8"/>
    <n v="66"/>
    <n v="0"/>
    <n v="0"/>
    <n v="66"/>
    <n v="1"/>
  </r>
  <r>
    <d v="2024-04-23T00:00:00"/>
    <n v="120"/>
    <x v="0"/>
    <s v="特定非営利活動法人ウィズ"/>
    <s v="福島　一"/>
    <n v="3411501608"/>
    <s v="能力開発アカデミー"/>
    <n v="7210907"/>
    <x v="6"/>
    <s v="〒721-0907 福山市春日町七丁目５番２８号"/>
    <x v="0"/>
    <s v="福島　一"/>
    <s v="福島　一"/>
    <s v="084-943-3749"/>
    <s v="ccs_msg@yahoo.co.jp"/>
    <s v="月額"/>
    <n v="15000"/>
    <x v="88"/>
    <n v="5314"/>
    <n v="20076"/>
    <n v="20833"/>
    <n v="21212"/>
    <n v="9086901"/>
    <n v="6261901"/>
    <n v="0"/>
    <n v="0"/>
    <n v="2825000"/>
    <n v="9086901"/>
    <x v="88"/>
    <n v="1216063"/>
    <n v="498499"/>
    <n v="0"/>
    <n v="1985000"/>
    <n v="325"/>
    <n v="5429"/>
    <x v="87"/>
    <n v="246"/>
    <n v="12"/>
    <n v="5387339"/>
    <x v="87"/>
    <x v="88"/>
    <n v="293"/>
    <n v="5300000"/>
    <n v="4800000"/>
    <n v="0"/>
    <n v="0"/>
    <n v="500000"/>
    <n v="5300000"/>
    <n v="5300000"/>
    <n v="0"/>
    <n v="0"/>
    <n v="0"/>
    <n v="0"/>
    <n v="5400"/>
    <n v="18400"/>
    <n v="246"/>
    <n v="12"/>
    <n v="5300000"/>
    <n v="20076"/>
    <n v="288"/>
    <n v="5500000"/>
    <n v="4900000"/>
    <n v="0"/>
    <n v="0"/>
    <n v="600000"/>
    <n v="5500000"/>
    <n v="5500000"/>
    <n v="0"/>
    <n v="0"/>
    <n v="0"/>
    <n v="0"/>
    <n v="5400"/>
    <n v="18400"/>
    <n v="246"/>
    <n v="12"/>
    <n v="5500000"/>
    <n v="20833"/>
    <n v="299"/>
    <n v="5600000"/>
    <n v="5000000"/>
    <n v="0"/>
    <n v="0"/>
    <n v="600000"/>
    <n v="5600000"/>
    <n v="5600000"/>
    <n v="0"/>
    <n v="0"/>
    <n v="0"/>
    <n v="0"/>
    <n v="5400"/>
    <n v="18400"/>
    <n v="246"/>
    <n v="12"/>
    <n v="5600000"/>
    <n v="21212"/>
    <n v="304"/>
    <m/>
    <m/>
    <m/>
    <s v="○"/>
    <m/>
    <s v="○"/>
    <m/>
    <m/>
    <m/>
    <m/>
    <s v="○"/>
    <m/>
    <m/>
    <m/>
    <s v="○"/>
    <m/>
    <s v="○"/>
    <s v="協力会社さんへ出向いて行き、工場内での作業の手伝い。（衣類の折り畳み・アイロン掛け等）"/>
    <x v="15"/>
    <n v="4132017"/>
    <s v="空き缶・ペットボトル等（非鉄金属の収集・分別仕分け・納品）、配管等からの金属類を取出し納品"/>
    <s v="－"/>
    <x v="0"/>
    <n v="2104475"/>
    <s v="協力会社さんへ出向いて行き、工場内での作業の手伝い。（衣類の折り畳み・アイロン掛け等）"/>
    <s v="○"/>
    <x v="8"/>
    <n v="25409"/>
    <s v="レジン等小物を作成し、郵便局等に於いて貰い預託販売を行っています。"/>
    <s v="－"/>
    <x v="1"/>
    <s v=""/>
    <x v="0"/>
    <x v="0"/>
    <s v=""/>
    <x v="0"/>
    <m/>
    <m/>
    <m/>
    <x v="0"/>
    <s v="当事業所では、乾麺の販売も行っていますが販路の拡大が難しく、売上が中々上がりません。リサイクル事業では空き缶等の収集で軽バンやトラックでの収集・納品を行っていますが、最近の燃料費の高騰で利益が出にくくなっています。又、協力工場にて場内作業を請け負っていましたが、昨年の１２月で仕事が無くなったので、その分が減収となるので補いたい。"/>
    <m/>
    <s v="○"/>
    <m/>
    <m/>
    <m/>
    <s v="○"/>
    <s v="○"/>
    <s v="○"/>
    <m/>
    <m/>
    <m/>
    <m/>
    <s v="５年度は目標を達成出来ました。コロナ禍でも生産性の落ち込みが少なく、又利用者も作業に慣れて来たので効率よく作業が出来たと思います。"/>
    <m/>
    <s v="○"/>
    <m/>
    <m/>
    <m/>
    <m/>
    <m/>
    <m/>
    <m/>
    <m/>
    <m/>
    <m/>
    <s v="雑貨等の販売"/>
    <s v="④販売価格の見直し"/>
    <s v="材料費の高騰に伴う販売価格の見直し。"/>
    <s v="食品製造販売"/>
    <s v="③販売力の向上"/>
    <s v="昨年は東京のTAUにて販売を試みましたが、売上が思う様に上がらず撤退となってしまいました。現在は三原の道の駅’神明の里’にて行っていますが、芳しく有りません。ポップ等の改善、商品の包装紙の改善も考えて見る。"/>
    <s v="リサイクル事業"/>
    <s v="⑪その他"/>
    <s v="収集先の開拓"/>
    <s v="収集策の開拓。作業量の拡大。"/>
    <s v="作業の効率化。"/>
    <s v="作業量に見合う利用者の増員。"/>
    <s v="共有した"/>
    <s v="共有した"/>
    <s v="統括責任者"/>
    <s v="福島　一"/>
    <s v="管理者"/>
    <s v="作業全体の組み立て"/>
    <s v="藤井　由妃"/>
    <s v="目標工賃達成指導員"/>
    <s v="収集・納品"/>
    <s v="森本　尚子"/>
    <m/>
    <s v="作業指導"/>
    <s v="寄高　真弓"/>
    <m/>
    <s v="作業指導"/>
    <s v="脇田　麻未"/>
    <m/>
    <s v="作業指導"/>
    <s v="大場　悦子"/>
    <m/>
    <s v="作業指導"/>
    <s v="小倉　静香"/>
    <m/>
    <m/>
    <m/>
    <m/>
    <m/>
    <m/>
    <m/>
    <m/>
    <m/>
    <m/>
    <x v="3"/>
    <n v="1"/>
    <n v="7"/>
    <n v="25"/>
    <m/>
    <m/>
    <n v="33"/>
    <x v="4"/>
    <x v="69"/>
    <x v="65"/>
    <x v="0"/>
    <x v="0"/>
    <n v="3"/>
    <n v="8"/>
    <n v="22"/>
    <n v="33"/>
    <n v="0"/>
    <n v="9"/>
    <n v="6"/>
    <n v="5"/>
    <n v="1"/>
    <n v="1"/>
    <n v="11"/>
    <n v="33"/>
    <n v="0"/>
    <n v="0"/>
    <n v="1"/>
    <n v="3"/>
    <n v="12"/>
    <n v="7"/>
    <n v="10"/>
    <n v="33"/>
    <n v="26"/>
    <n v="0"/>
    <n v="7"/>
    <n v="33"/>
    <n v="0.78787878787878785"/>
    <n v="23"/>
    <n v="1"/>
    <n v="9"/>
    <n v="33"/>
    <n v="0.69696969696969702"/>
    <n v="28"/>
    <n v="0"/>
    <n v="5"/>
    <n v="33"/>
    <n v="0.84848484848484851"/>
    <n v="25"/>
    <n v="0"/>
    <n v="8"/>
    <n v="33"/>
    <n v="0.75757575757575757"/>
    <n v="23"/>
    <n v="0"/>
    <n v="10"/>
    <n v="33"/>
    <n v="0.69696969696969702"/>
    <n v="25"/>
    <n v="0"/>
    <n v="8"/>
    <n v="33"/>
    <x v="64"/>
    <n v="150"/>
    <n v="1"/>
    <n v="47"/>
    <n v="198"/>
    <n v="0.75757575757575757"/>
  </r>
  <r>
    <d v="2024-04-25T00:00:00"/>
    <n v="121"/>
    <x v="1"/>
    <s v="社会福祉法人共働福祉会"/>
    <s v="松山　健"/>
    <n v="3411501616"/>
    <s v="福山共働センター"/>
    <n v="7200001"/>
    <x v="6"/>
    <s v="〒720-0001 福山市御幸町大字上岩成７３１番地"/>
    <x v="0"/>
    <s v="小池政代"/>
    <s v="中宮　悠"/>
    <s v="084-972-7129"/>
    <s v="fukuyama-kd1@ricsa.jp"/>
    <s v="月額"/>
    <n v="17000"/>
    <x v="89"/>
    <n v="519"/>
    <n v="17760"/>
    <n v="17987"/>
    <n v="18215"/>
    <n v="5372085"/>
    <n v="5372085"/>
    <n v="0"/>
    <n v="0"/>
    <n v="0"/>
    <n v="5372085"/>
    <x v="89"/>
    <n v="0"/>
    <n v="0"/>
    <n v="0"/>
    <n v="1608975"/>
    <n v="270"/>
    <n v="4820"/>
    <x v="88"/>
    <n v="270"/>
    <n v="12"/>
    <n v="3763110"/>
    <x v="88"/>
    <x v="89"/>
    <n v="173"/>
    <n v="4624000"/>
    <n v="4544000"/>
    <n v="0"/>
    <n v="0"/>
    <n v="80000"/>
    <n v="4624000"/>
    <n v="3900000"/>
    <n v="0"/>
    <n v="0"/>
    <n v="0"/>
    <n v="724000"/>
    <n v="4900"/>
    <n v="22050"/>
    <n v="269"/>
    <n v="12"/>
    <n v="3900000"/>
    <n v="17760"/>
    <n v="177"/>
    <n v="4630000"/>
    <n v="4550000"/>
    <n v="0"/>
    <n v="0"/>
    <n v="80000"/>
    <n v="4630000"/>
    <n v="3950000"/>
    <n v="0"/>
    <n v="0"/>
    <n v="0"/>
    <n v="680000"/>
    <n v="4900"/>
    <n v="22050"/>
    <n v="269"/>
    <n v="12"/>
    <n v="3950000"/>
    <n v="17987"/>
    <n v="179"/>
    <n v="4660000"/>
    <n v="4580000"/>
    <n v="0"/>
    <n v="0"/>
    <n v="80000"/>
    <n v="4660000"/>
    <n v="4000000"/>
    <n v="0"/>
    <n v="0"/>
    <n v="0"/>
    <n v="660000"/>
    <n v="4900"/>
    <n v="22050"/>
    <n v="269"/>
    <n v="12"/>
    <n v="4000000"/>
    <n v="18215"/>
    <n v="181"/>
    <m/>
    <m/>
    <m/>
    <m/>
    <m/>
    <m/>
    <m/>
    <m/>
    <m/>
    <m/>
    <m/>
    <m/>
    <s v="○"/>
    <m/>
    <m/>
    <m/>
    <s v="○"/>
    <s v="物品販売"/>
    <x v="4"/>
    <n v="1805459"/>
    <s v="軍手の測り　束ね　結束　箱詰め_x000a_作業用ベルトの金具、バックル付け、タグ付け、まとめ_x000a_エアコン室外機の配管の分別など"/>
    <s v="－"/>
    <x v="0"/>
    <n v="1290783"/>
    <s v="麺販売（夏季、冬季2回）　バレンタインチョコ販売_x000a_バザーなど"/>
    <s v="－"/>
    <x v="2"/>
    <m/>
    <m/>
    <m/>
    <x v="1"/>
    <s v=""/>
    <x v="0"/>
    <x v="0"/>
    <s v=""/>
    <x v="0"/>
    <m/>
    <m/>
    <m/>
    <x v="0"/>
    <s v="・軽作業は受注が減って売り上げが減少している。単価の見直しや新規受注先の開拓を検討していく必要がある_x000a_・その他のバザー収入では、新型コロナウイルスが5類になり、イベントが再開してきたこともあり若干ではあるが売上の増加がみられた"/>
    <m/>
    <m/>
    <m/>
    <m/>
    <m/>
    <m/>
    <m/>
    <m/>
    <s v="○"/>
    <m/>
    <s v="○"/>
    <s v="単価の見直の交渉、新規受注先の開拓の検討"/>
    <s v="目標工賃は達成できたが、前年度の平均工賃からは大きく減少している。_x000a_今年度は新規で利用者5名の受入れが収入は増えなかったため工賃の減少につながった"/>
    <m/>
    <m/>
    <m/>
    <m/>
    <m/>
    <s v="○"/>
    <m/>
    <m/>
    <s v="○"/>
    <s v="○"/>
    <s v="○"/>
    <s v="工賃交渉"/>
    <s v="軽作業"/>
    <s v="⑪その他"/>
    <s v="受注先と作業内容と単価の評価をし、作業内容に見合った賃金の交渉をしていく"/>
    <s v="軽作業"/>
    <s v="⑩市町・企業、他事業所との連携"/>
    <s v="新規受注先を獲得するため、情報交換をしていく"/>
    <s v="軽作業"/>
    <s v="⑨管理者・職員への意識啓発"/>
    <s v="利用者が作業に取り組みやすい環境づくりに努め、効率よくできるようにしていく"/>
    <s v="企業へ単価の見直しの検討を打診し収入アップにつながるようにしていく_x000a_新規受注先の開拓"/>
    <s v="作業棟の新設に伴い、作業の見直しをし個々のスキルアップを含め収入が向上するようにしていく_x000a_"/>
    <s v="効率よく作業ができる環境をつくり、個々が集中して作業ができるようにしていく_x000a_利用者が分かりやすいマニュアルを作成し作業効率をあげるようにする"/>
    <s v="共有した"/>
    <s v="共有した"/>
    <s v="統括責任者"/>
    <s v="小池政代"/>
    <s v="管理者"/>
    <s v="個別支援計画作成"/>
    <s v="川本真輝"/>
    <s v="サービス管理責任者"/>
    <s v="作業の指導　補助"/>
    <s v="神野光樹"/>
    <s v="職業指導員"/>
    <s v="作業の指導　補助"/>
    <s v="藤井真理世"/>
    <s v="職業指導員"/>
    <s v="日常生活の相談　作業の補助"/>
    <s v="矢吹有香"/>
    <s v="生活支援員"/>
    <s v="作業の補助　作業工程管理"/>
    <s v="中宮悠"/>
    <s v="目標工賃達成職員"/>
    <m/>
    <m/>
    <m/>
    <m/>
    <m/>
    <m/>
    <m/>
    <m/>
    <m/>
    <m/>
    <m/>
    <m/>
    <x v="7"/>
    <n v="1"/>
    <n v="15"/>
    <n v="5"/>
    <m/>
    <n v="1"/>
    <n v="22"/>
    <x v="45"/>
    <x v="70"/>
    <x v="66"/>
    <x v="0"/>
    <x v="9"/>
    <n v="2"/>
    <n v="18"/>
    <n v="2"/>
    <n v="22"/>
    <n v="0"/>
    <n v="4"/>
    <n v="4"/>
    <n v="7"/>
    <n v="1"/>
    <n v="1"/>
    <n v="5"/>
    <n v="22"/>
    <n v="0"/>
    <n v="1"/>
    <n v="6"/>
    <n v="2"/>
    <n v="12"/>
    <n v="1"/>
    <n v="0"/>
    <n v="22"/>
    <n v="16"/>
    <n v="2"/>
    <n v="4"/>
    <n v="22"/>
    <n v="0.72727272727272729"/>
    <n v="13"/>
    <n v="3"/>
    <n v="6"/>
    <n v="22"/>
    <n v="0.59090909090909094"/>
    <n v="19"/>
    <n v="0"/>
    <n v="3"/>
    <n v="22"/>
    <n v="0.86363636363636365"/>
    <n v="20"/>
    <n v="0"/>
    <n v="2"/>
    <n v="22"/>
    <n v="0.90909090909090906"/>
    <n v="17"/>
    <n v="2"/>
    <n v="3"/>
    <n v="22"/>
    <n v="0.77272727272727271"/>
    <n v="20"/>
    <n v="0"/>
    <n v="2"/>
    <n v="22"/>
    <x v="55"/>
    <n v="105"/>
    <n v="7"/>
    <n v="20"/>
    <n v="132"/>
    <n v="0.79545454545454541"/>
  </r>
  <r>
    <d v="2024-04-26T00:00:00"/>
    <n v="122"/>
    <x v="1"/>
    <s v="社会福祉法人八国見"/>
    <s v="森永　正憲"/>
    <n v="3412100186"/>
    <s v="ふれあい共同作業所くちわ"/>
    <n v="7270114"/>
    <x v="12"/>
    <s v="〒727-0114 庄原市口和町永田５００８番地５"/>
    <x v="0"/>
    <s v="施設長　山脇　圭介"/>
    <s v="山脇　圭介"/>
    <s v="0824-87-2556"/>
    <s v="yakunimi0421@u-broad.jp"/>
    <s v="月額"/>
    <n v="18000"/>
    <x v="90"/>
    <n v="3969"/>
    <n v="21094"/>
    <n v="21198"/>
    <n v="21302"/>
    <n v="7101573"/>
    <n v="7101573"/>
    <n v="0"/>
    <n v="0"/>
    <n v="0"/>
    <n v="7101573"/>
    <x v="90"/>
    <n v="2857073"/>
    <n v="0"/>
    <n v="0"/>
    <n v="0"/>
    <n v="230"/>
    <n v="3965"/>
    <x v="89"/>
    <n v="247"/>
    <n v="12"/>
    <n v="4244500"/>
    <x v="89"/>
    <x v="90"/>
    <n v="238"/>
    <n v="7105000"/>
    <n v="7105000"/>
    <n v="0"/>
    <n v="0"/>
    <n v="0"/>
    <n v="7105000"/>
    <n v="4050000"/>
    <n v="3055000"/>
    <n v="0"/>
    <n v="0"/>
    <n v="0"/>
    <n v="4016"/>
    <n v="18072"/>
    <n v="251"/>
    <n v="12"/>
    <n v="4050000"/>
    <n v="21094"/>
    <n v="224"/>
    <n v="7108000"/>
    <n v="7108000"/>
    <n v="0"/>
    <n v="0"/>
    <n v="0"/>
    <n v="7108000"/>
    <n v="4070000"/>
    <n v="3038000"/>
    <n v="0"/>
    <n v="0"/>
    <n v="0"/>
    <n v="4064"/>
    <n v="18288"/>
    <n v="254"/>
    <n v="12"/>
    <n v="4070000"/>
    <n v="21198"/>
    <n v="223"/>
    <n v="7190000"/>
    <n v="7190000"/>
    <n v="0"/>
    <n v="0"/>
    <n v="0"/>
    <n v="7190000"/>
    <n v="4090000"/>
    <n v="3100000"/>
    <n v="0"/>
    <n v="0"/>
    <n v="0"/>
    <n v="3984"/>
    <n v="17928"/>
    <n v="249"/>
    <n v="12"/>
    <n v="4090000"/>
    <n v="21302"/>
    <n v="228"/>
    <m/>
    <m/>
    <m/>
    <m/>
    <m/>
    <m/>
    <m/>
    <m/>
    <s v="○"/>
    <m/>
    <s v="○"/>
    <m/>
    <s v="○"/>
    <m/>
    <s v="○"/>
    <m/>
    <s v="○"/>
    <s v="木工製品製作"/>
    <x v="6"/>
    <n v="2760306"/>
    <s v="木工製品の制作・販売。自主製品（主に木のおもちゃ）や企業商品の木製絵本棚、その他商品の制作・発送。その他個別に製作依頼のあった木工製品の制作販売"/>
    <s v="－"/>
    <x v="0"/>
    <n v="1357100"/>
    <s v="卸売り商品販売売上"/>
    <s v="－"/>
    <x v="7"/>
    <n v="1214825"/>
    <s v="市関連施設他の清掃業務"/>
    <s v="○"/>
    <x v="0"/>
    <s v=""/>
    <x v="0"/>
    <x v="0"/>
    <s v=""/>
    <x v="0"/>
    <m/>
    <m/>
    <m/>
    <x v="0"/>
    <s v="生産能力の安定した利用者様の就職。利用者様の高齢化で生産量が減少してきている。"/>
    <s v="○"/>
    <m/>
    <m/>
    <s v="○"/>
    <m/>
    <s v="○"/>
    <s v="○"/>
    <s v="○"/>
    <m/>
    <m/>
    <s v="○"/>
    <s v="木工製品の制作依頼、木工製品の増産依頼が来ても作れる人がいない。"/>
    <s v="自主製品の制作、受託業務など、仕事量の現状維持。製作単価、受託業務金額の値上げ交渉。アルミ缶回収先の開拓。"/>
    <s v="○"/>
    <m/>
    <m/>
    <s v="○"/>
    <m/>
    <s v="○"/>
    <m/>
    <s v="○"/>
    <m/>
    <m/>
    <m/>
    <m/>
    <s v="木工製品製作"/>
    <s v="⑧職員の負担軽減ためのICT機器等の導入"/>
    <s v="安価なCNCマシーンの購入予定。それによる職員負担の軽減"/>
    <s v="木工製品製作"/>
    <s v="⑥作業工程の見直し"/>
    <s v="精度を必要としない商品の開発、商品製作の為の治具の検討"/>
    <s v="清掃業務"/>
    <s v="⑥作業工程の見直し"/>
    <s v="作業分担、作業手順の検討"/>
    <s v="職員の作業分担。利用者様が製作できる簡単な商品の開発。今までは商品に出来なかった利用者様が作った物を商品化するための検討。"/>
    <s v="生産量を上げるための工程の検討と作業と商品の簡略化"/>
    <s v="季節イベントに関連した商品の開発・制作・販売"/>
    <s v="共有した"/>
    <s v="共有した"/>
    <s v="統括責任者"/>
    <s v="山脇　圭介"/>
    <s v="管理者"/>
    <s v="木工・商品開発・製作担当"/>
    <s v="井上　裕士"/>
    <s v="支援員"/>
    <s v="園芸担当"/>
    <s v="藤田　里奈"/>
    <s v="サービス管理責任者"/>
    <m/>
    <m/>
    <m/>
    <m/>
    <m/>
    <m/>
    <m/>
    <m/>
    <m/>
    <m/>
    <m/>
    <m/>
    <m/>
    <m/>
    <m/>
    <m/>
    <m/>
    <m/>
    <m/>
    <m/>
    <m/>
    <x v="8"/>
    <n v="2"/>
    <n v="14"/>
    <n v="6"/>
    <m/>
    <m/>
    <n v="22"/>
    <x v="1"/>
    <x v="71"/>
    <x v="67"/>
    <x v="0"/>
    <x v="0"/>
    <n v="3"/>
    <n v="15"/>
    <n v="4"/>
    <n v="22"/>
    <n v="0"/>
    <n v="5"/>
    <n v="3"/>
    <n v="3"/>
    <n v="1"/>
    <n v="0"/>
    <n v="10"/>
    <n v="22"/>
    <n v="0"/>
    <n v="1"/>
    <n v="2"/>
    <n v="6"/>
    <n v="7"/>
    <n v="3"/>
    <n v="3"/>
    <n v="22"/>
    <n v="12"/>
    <n v="2"/>
    <n v="1"/>
    <n v="15"/>
    <n v="0.8"/>
    <n v="9"/>
    <n v="3"/>
    <n v="3"/>
    <n v="15"/>
    <n v="0.6"/>
    <n v="13"/>
    <n v="0"/>
    <n v="2"/>
    <n v="15"/>
    <n v="0.8666666666666667"/>
    <n v="13"/>
    <n v="2"/>
    <n v="0"/>
    <n v="15"/>
    <n v="0.8666666666666667"/>
    <n v="12"/>
    <n v="1"/>
    <n v="2"/>
    <n v="15"/>
    <n v="0.8"/>
    <n v="15"/>
    <n v="0"/>
    <n v="0"/>
    <n v="15"/>
    <x v="8"/>
    <n v="74"/>
    <n v="8"/>
    <n v="8"/>
    <n v="90"/>
    <n v="0.82222222222222219"/>
  </r>
  <r>
    <d v="2024-04-27T00:00:00"/>
    <n v="123"/>
    <x v="1"/>
    <s v="社会福祉法人倫"/>
    <s v="小田　和博"/>
    <n v="3412500559"/>
    <s v="就労サポートありんこ"/>
    <n v="7392628"/>
    <x v="8"/>
    <s v="〒739-2628 東広島市黒瀬楢原東１丁目１１－５"/>
    <x v="0"/>
    <s v="小田　和博"/>
    <s v="高下　和雄"/>
    <s v="0823-83-0301"/>
    <s v="sapo-ari@future.ocn.ne.jp"/>
    <s v="月額"/>
    <n v="20000"/>
    <x v="91"/>
    <n v="2737"/>
    <n v="23310"/>
    <n v="23893"/>
    <n v="24184"/>
    <n v="5477494"/>
    <n v="5477494"/>
    <n v="0"/>
    <n v="0"/>
    <n v="0"/>
    <n v="5477494"/>
    <x v="91"/>
    <n v="1209169"/>
    <n v="393985"/>
    <n v="0"/>
    <n v="0"/>
    <n v="193"/>
    <n v="3831"/>
    <x v="90"/>
    <n v="270"/>
    <n v="12"/>
    <n v="3874340"/>
    <x v="90"/>
    <x v="91"/>
    <n v="214"/>
    <n v="5500000"/>
    <n v="5500000"/>
    <n v="0"/>
    <n v="0"/>
    <n v="0"/>
    <n v="5500000"/>
    <n v="4000000"/>
    <n v="1100000"/>
    <n v="400000"/>
    <n v="0"/>
    <n v="0"/>
    <n v="3850"/>
    <n v="18200"/>
    <n v="270"/>
    <n v="12"/>
    <n v="4000000"/>
    <n v="23310"/>
    <n v="220"/>
    <n v="5550000"/>
    <n v="5550000"/>
    <n v="0"/>
    <n v="0"/>
    <n v="0"/>
    <n v="5550000"/>
    <n v="4100000"/>
    <n v="1100000"/>
    <n v="350000"/>
    <n v="0"/>
    <n v="0"/>
    <n v="3850"/>
    <n v="18200"/>
    <n v="270"/>
    <n v="12"/>
    <n v="4100000"/>
    <n v="23893"/>
    <n v="225"/>
    <n v="5600000"/>
    <n v="5600000"/>
    <n v="0"/>
    <n v="0"/>
    <n v="0"/>
    <n v="5600000"/>
    <n v="4150000"/>
    <n v="1150000"/>
    <n v="300000"/>
    <n v="0"/>
    <n v="0"/>
    <n v="3850"/>
    <n v="18200"/>
    <n v="270"/>
    <n v="12"/>
    <n v="4150000"/>
    <n v="24184"/>
    <n v="228"/>
    <m/>
    <m/>
    <m/>
    <m/>
    <s v="○"/>
    <m/>
    <m/>
    <m/>
    <s v="○"/>
    <m/>
    <m/>
    <m/>
    <s v="○"/>
    <s v="○"/>
    <m/>
    <m/>
    <m/>
    <m/>
    <x v="4"/>
    <n v="2900260"/>
    <s v="盆灯籠の製作及び納品。"/>
    <s v="－"/>
    <x v="3"/>
    <n v="1083243"/>
    <s v="株式会社コーポレーションパールスターからの下請け作業としてエコボール製作やサポーター等の糸製品の整え作業。"/>
    <s v="－"/>
    <x v="7"/>
    <n v="1042109"/>
    <s v="社会福祉協議会へ赴き、建物内の清掃作業を行う。(隔週3回)"/>
    <s v="－"/>
    <x v="0"/>
    <s v=""/>
    <x v="0"/>
    <x v="0"/>
    <n v="1"/>
    <x v="1"/>
    <m/>
    <s v="平成24年度"/>
    <n v="200000"/>
    <x v="21"/>
    <s v="・下請け作業を中心に行っているため、企業の売れ行きに左右されることが多く、また、繁忙期と閑散期があり、安定した作業の提供が難しい場面が見られた。_x000a_・利用者については、新規利用者や、限られた作業を行うことしかできない利用者の作業の提供が難しい場面も見られた。"/>
    <m/>
    <m/>
    <m/>
    <m/>
    <m/>
    <s v="○"/>
    <m/>
    <s v="○"/>
    <s v="○"/>
    <m/>
    <m/>
    <m/>
    <s v="・目標工賃に関しては達成しているため、引き続き継続して目標工賃の維持や向上を目指す。_x000a_・一部の利用者以外の通所率は高い水準を維持できている。_x000a_・盆灯籠は前年と同程度の注文数を維持している。_x000a_・パールスターの下請け作業については前年度に比べ増えており、今年度も同程度の水準になる見込み。_x000a_・清掃作業については、前年度に比べ同水準を維持できているが、利用者の高年齢化や参加できる利用者が減少しているため不安材料がある。"/>
    <m/>
    <m/>
    <m/>
    <m/>
    <m/>
    <s v="○"/>
    <m/>
    <m/>
    <s v="○"/>
    <m/>
    <m/>
    <m/>
    <s v="軽作業（部品組立・検品・袋詰・シール貼り等）"/>
    <s v="⑥作業工程の見直し"/>
    <s v="・利用者の作業効率の向上のため、特性に応じた作業手順の明確化を目指す。"/>
    <s v="軽作業（部品組立・検品・袋詰・シール貼り等）"/>
    <s v="⑨管理者・職員への意識啓発"/>
    <s v="・経験の浅い職員のスキルを向上し、利用者支援や作業の効率化を図る。"/>
    <m/>
    <m/>
    <m/>
    <s v="・利用者の作業効率、意欲を向上させ全体的に工賃単価の上昇を目指す。_x000a_・職員のスキルアップによる出荷数の増加による売上増加を目指す。"/>
    <s v="・利用者全体の工賃単価の増加を目指し、作業の効率化や作業意欲の向上させる。_x000a_・職員の更なるスキルアップを向上させ、企業からの注文数を増やし売上を伸ばす。"/>
    <s v="・継続して利用者全体の工賃単価の増加を目標に、作業の効率化による製品の出荷数の増加や、作業意欲の向上させる。_x000a_・引き続き職員のスキルを伸ばし、企業からの注文数を増やし売上を伸ばす。"/>
    <s v="共有した"/>
    <s v="共有していない"/>
    <s v="統括責任者"/>
    <s v="小田　和博"/>
    <s v="管理者"/>
    <s v="個別支援計画作成"/>
    <s v="高下　和雄"/>
    <s v="サービス管理責任者"/>
    <s v="技術指導や職業訓練"/>
    <s v="八山　政春"/>
    <s v="職業指導員"/>
    <s v="技術指導や職業訓練"/>
    <s v="北條　努"/>
    <s v="職業指導員"/>
    <s v="日常生活の相談・指導"/>
    <s v="神原　照美"/>
    <s v="生活支援員"/>
    <m/>
    <m/>
    <m/>
    <m/>
    <m/>
    <m/>
    <m/>
    <m/>
    <m/>
    <m/>
    <m/>
    <m/>
    <m/>
    <m/>
    <m/>
    <x v="1"/>
    <n v="1"/>
    <n v="12"/>
    <n v="3"/>
    <n v="1"/>
    <m/>
    <n v="17"/>
    <x v="47"/>
    <x v="72"/>
    <x v="36"/>
    <x v="26"/>
    <x v="0"/>
    <n v="0"/>
    <n v="9"/>
    <n v="8"/>
    <n v="17"/>
    <n v="0"/>
    <n v="1"/>
    <n v="3"/>
    <n v="3"/>
    <n v="0"/>
    <n v="0"/>
    <n v="10"/>
    <n v="17"/>
    <n v="0"/>
    <n v="2"/>
    <n v="9"/>
    <n v="2"/>
    <n v="4"/>
    <n v="0"/>
    <n v="0"/>
    <n v="17"/>
    <n v="10"/>
    <n v="3"/>
    <n v="3"/>
    <n v="16"/>
    <n v="0.625"/>
    <n v="13"/>
    <n v="2"/>
    <n v="1"/>
    <n v="16"/>
    <n v="0.8125"/>
    <n v="12"/>
    <n v="2"/>
    <n v="2"/>
    <n v="16"/>
    <n v="0.75"/>
    <n v="11"/>
    <n v="2"/>
    <n v="3"/>
    <n v="16"/>
    <n v="0.6875"/>
    <n v="9"/>
    <n v="3"/>
    <n v="4"/>
    <n v="16"/>
    <n v="0.5625"/>
    <n v="14"/>
    <n v="1"/>
    <n v="1"/>
    <n v="16"/>
    <x v="65"/>
    <n v="69"/>
    <n v="13"/>
    <n v="14"/>
    <n v="96"/>
    <n v="0.71875"/>
  </r>
  <r>
    <d v="2024-04-26T00:00:00"/>
    <n v="124"/>
    <x v="1"/>
    <s v="社会福祉法人桜虹会"/>
    <s v="丸山　文枝"/>
    <n v="3412700332"/>
    <s v="にじのえき"/>
    <n v="7380203"/>
    <x v="9"/>
    <s v="〒738-0203 廿日市市友田799-1"/>
    <x v="0"/>
    <s v="丸山　文枝"/>
    <s v="丸山　文枝"/>
    <s v="0829-74-3030"/>
    <s v="work-nijinoeki@oukpoukai.or.jp"/>
    <s v="月額"/>
    <n v="15000"/>
    <x v="92"/>
    <n v="20580"/>
    <n v="33617"/>
    <n v="33712"/>
    <n v="33759"/>
    <n v="4036544"/>
    <n v="4036544"/>
    <n v="0"/>
    <n v="0"/>
    <n v="0"/>
    <n v="4036544"/>
    <x v="92"/>
    <n v="0"/>
    <n v="0"/>
    <n v="0"/>
    <n v="364686"/>
    <n v="259"/>
    <n v="2213"/>
    <x v="91"/>
    <n v="259"/>
    <n v="12"/>
    <n v="3671858"/>
    <x v="91"/>
    <x v="92"/>
    <n v="487"/>
    <n v="3950000"/>
    <n v="3950000"/>
    <n v="0"/>
    <n v="0"/>
    <n v="0"/>
    <n v="3950000"/>
    <n v="3550000"/>
    <n v="0"/>
    <n v="0"/>
    <n v="0"/>
    <n v="400000"/>
    <n v="2230"/>
    <n v="7530"/>
    <n v="255"/>
    <n v="12"/>
    <n v="3550000"/>
    <n v="33617"/>
    <n v="471"/>
    <n v="3960000"/>
    <n v="3960000"/>
    <n v="0"/>
    <n v="0"/>
    <n v="0"/>
    <n v="3960000"/>
    <n v="3560000"/>
    <n v="0"/>
    <n v="0"/>
    <n v="0"/>
    <n v="400000"/>
    <n v="2230"/>
    <n v="7530"/>
    <n v="255"/>
    <n v="12"/>
    <n v="3560000"/>
    <n v="33712"/>
    <n v="473"/>
    <n v="3970000"/>
    <n v="3970000"/>
    <n v="0"/>
    <n v="0"/>
    <n v="0"/>
    <n v="3970000"/>
    <n v="3565000"/>
    <n v="0"/>
    <n v="0"/>
    <n v="0"/>
    <n v="405000"/>
    <n v="2230"/>
    <n v="7530"/>
    <n v="255"/>
    <n v="12"/>
    <n v="3565000"/>
    <n v="33759"/>
    <n v="473"/>
    <m/>
    <m/>
    <m/>
    <m/>
    <m/>
    <m/>
    <m/>
    <m/>
    <m/>
    <m/>
    <s v="○"/>
    <m/>
    <s v="○"/>
    <m/>
    <m/>
    <m/>
    <s v="○"/>
    <s v="？"/>
    <x v="4"/>
    <n v="3374318"/>
    <s v="２社からの請負作業_x000a_部品組立・発泡スチロール貼り等"/>
    <s v="－"/>
    <x v="1"/>
    <n v="308996"/>
    <s v="新聞雑誌・段ボール・空き缶"/>
    <s v="－"/>
    <x v="5"/>
    <n v="243160"/>
    <s v="朝市販売_x000a_自動販売機"/>
    <s v="－"/>
    <x v="1"/>
    <s v=""/>
    <x v="0"/>
    <x v="0"/>
    <s v=""/>
    <x v="0"/>
    <m/>
    <m/>
    <m/>
    <x v="0"/>
    <s v="請負作業が主なので、先が見えず計画性がない。"/>
    <m/>
    <m/>
    <m/>
    <m/>
    <m/>
    <m/>
    <m/>
    <m/>
    <m/>
    <m/>
    <s v="○"/>
    <s v="今後どのようなことに取り組むべきか答えがでない。"/>
    <s v="売上は前年度より増えているが、インボイス登録により納税分が増え工賃は減少になった。"/>
    <m/>
    <m/>
    <m/>
    <m/>
    <m/>
    <m/>
    <m/>
    <m/>
    <m/>
    <m/>
    <s v="○"/>
    <s v="請負作業以外の仕事確保をどうしていくか"/>
    <s v="請負作業"/>
    <s v="⑥作業工程の見直し"/>
    <s v="利用者それぞれのスピードに合った流れを作る。"/>
    <s v="リサイクル"/>
    <s v="⑪その他"/>
    <s v="お借りしていた倉庫が利用できなくなり持ち寄ってもらえなくなった。継続可能かを検討中。"/>
    <s v="朝市・販売機"/>
    <s v="⑪その他"/>
    <s v="現在の場所利用が難しくなる可能性があり、継続するための具体策を見つける。"/>
    <s v="隣接地の持ち主が変更し今後の利用方法が示されていない。自事業所の土地利用法を検討し生産活動が継続できるよう進めていく。"/>
    <s v="６年度で土地利用法を落ち着かせ、何を目指していくかを考える。（請負作業以外の検討）"/>
    <s v="新しい活動に取組む。"/>
    <s v="共有していない"/>
    <s v="共有していない"/>
    <s v="統括責任者"/>
    <s v="丸山　文枝"/>
    <s v="管理者・サービス管理責任者"/>
    <s v="管理者代行"/>
    <s v="牧　沙絵"/>
    <s v="職業指導員"/>
    <s v="日常生活の相談"/>
    <s v="橋詰　津矢子"/>
    <s v="生活支援員"/>
    <m/>
    <m/>
    <m/>
    <m/>
    <m/>
    <m/>
    <m/>
    <m/>
    <m/>
    <m/>
    <m/>
    <m/>
    <m/>
    <m/>
    <m/>
    <m/>
    <m/>
    <m/>
    <m/>
    <m/>
    <m/>
    <x v="8"/>
    <n v="2"/>
    <n v="4"/>
    <n v="5"/>
    <n v="1"/>
    <m/>
    <n v="12"/>
    <x v="7"/>
    <x v="9"/>
    <x v="57"/>
    <x v="23"/>
    <x v="0"/>
    <n v="3"/>
    <n v="6"/>
    <n v="3"/>
    <n v="12"/>
    <n v="0"/>
    <n v="3"/>
    <n v="2"/>
    <n v="2"/>
    <n v="0"/>
    <n v="0"/>
    <n v="5"/>
    <n v="12"/>
    <n v="0"/>
    <n v="0"/>
    <n v="0"/>
    <n v="4"/>
    <n v="4"/>
    <n v="4"/>
    <n v="0"/>
    <n v="12"/>
    <n v="10"/>
    <n v="0"/>
    <n v="1"/>
    <n v="11"/>
    <n v="0.90909090909090906"/>
    <n v="6"/>
    <n v="1"/>
    <n v="4"/>
    <n v="11"/>
    <n v="0.54545454545454541"/>
    <n v="8"/>
    <n v="1"/>
    <n v="2"/>
    <n v="11"/>
    <n v="0.72727272727272729"/>
    <n v="6"/>
    <n v="3"/>
    <n v="2"/>
    <n v="11"/>
    <n v="0.54545454545454541"/>
    <n v="10"/>
    <n v="0"/>
    <n v="1"/>
    <n v="11"/>
    <n v="0.90909090909090906"/>
    <n v="8"/>
    <n v="0"/>
    <n v="3"/>
    <n v="11"/>
    <x v="42"/>
    <n v="48"/>
    <n v="5"/>
    <n v="13"/>
    <n v="66"/>
    <n v="0.72727272727272729"/>
  </r>
  <r>
    <d v="2024-04-11T00:00:00"/>
    <n v="126"/>
    <x v="1"/>
    <s v="社会福祉法人福祉の郷"/>
    <s v="米田　操"/>
    <n v="3413200084"/>
    <s v="なないろ作業所"/>
    <n v="7350013"/>
    <x v="19"/>
    <s v="〒735-0013 安芸郡府中町浜田三丁目９番１号"/>
    <x v="9"/>
    <s v="中野賢太"/>
    <s v="土本志都枝"/>
    <s v="082-236-3417"/>
    <s v="nanairojimu01@vivid.ocn.ne.jp"/>
    <s v="月額"/>
    <n v="11000"/>
    <x v="93"/>
    <n v="2835"/>
    <n v="10870"/>
    <n v="11171"/>
    <n v="11473"/>
    <n v="7322554"/>
    <n v="6598554"/>
    <n v="724000"/>
    <n v="0"/>
    <n v="0"/>
    <n v="7322554"/>
    <x v="93"/>
    <n v="4176524"/>
    <n v="724000"/>
    <n v="0"/>
    <n v="130950"/>
    <n v="183"/>
    <n v="3512"/>
    <x v="92"/>
    <n v="255"/>
    <n v="12"/>
    <n v="2291080"/>
    <x v="92"/>
    <x v="93"/>
    <n v="177"/>
    <n v="6720000"/>
    <n v="6000000"/>
    <n v="720000"/>
    <n v="0"/>
    <n v="0"/>
    <n v="6720000"/>
    <n v="1800000"/>
    <n v="4065000"/>
    <n v="720000"/>
    <n v="0"/>
    <n v="135000"/>
    <n v="3512"/>
    <n v="13000"/>
    <n v="255"/>
    <n v="12"/>
    <n v="1800000"/>
    <n v="10870"/>
    <n v="138"/>
    <n v="6830000"/>
    <n v="6100000"/>
    <n v="730000"/>
    <n v="0"/>
    <n v="0"/>
    <n v="6830000"/>
    <n v="1850000"/>
    <n v="4246500"/>
    <n v="720000"/>
    <n v="0"/>
    <n v="13500"/>
    <n v="3512"/>
    <n v="13000"/>
    <n v="255"/>
    <n v="12"/>
    <n v="1850000"/>
    <n v="11171"/>
    <n v="142"/>
    <n v="6940000"/>
    <n v="6200000"/>
    <n v="740000"/>
    <n v="0"/>
    <n v="0"/>
    <n v="6940000"/>
    <n v="1900000"/>
    <n v="4306500"/>
    <n v="720000"/>
    <n v="0"/>
    <n v="13500"/>
    <n v="3512"/>
    <n v="13000"/>
    <n v="255"/>
    <n v="12"/>
    <n v="1900000"/>
    <n v="11473"/>
    <n v="146"/>
    <m/>
    <m/>
    <m/>
    <m/>
    <m/>
    <s v="○"/>
    <m/>
    <m/>
    <m/>
    <m/>
    <s v="○"/>
    <s v="○"/>
    <s v="○"/>
    <m/>
    <m/>
    <m/>
    <s v="○"/>
    <s v="自動販売機の補充・集金・環境整備"/>
    <x v="6"/>
    <n v="3355389"/>
    <s v="自動販売機の補充、集金、環境整備作業"/>
    <s v="－"/>
    <x v="6"/>
    <n v="813541"/>
    <s v="紙漉き製品の製造、販売作業"/>
    <s v="－"/>
    <x v="0"/>
    <n v="555241"/>
    <s v="外部の企業から受注軽作業_x000a_（ハンカチ個包装作業、安全ピン検品・袋詰め作業、ベルマーク仕分け作業等）"/>
    <s v="－"/>
    <x v="1"/>
    <s v=""/>
    <x v="0"/>
    <x v="0"/>
    <s v=""/>
    <x v="0"/>
    <m/>
    <m/>
    <m/>
    <x v="0"/>
    <s v="・主になる自主製品がない。_x000a_・利用者の高齢化に伴い、生産性が低下している。_x000a_・軽作業の単価が低いため工賃の向上に結び付かない、利用者のスキルを把握しできることを伸ばしていき単価に高い軽作業の受注の必要がある。_x000a_"/>
    <s v="○"/>
    <m/>
    <m/>
    <s v="○"/>
    <m/>
    <s v="○"/>
    <s v="○"/>
    <s v="○"/>
    <m/>
    <m/>
    <m/>
    <m/>
    <s v="生産性が低下した利用者が増えてきたため、生産性を向上させるために利用者の特性にあった作業を開拓する。_x000a_単価の高い軽作業を受注するために、市町・企業と連携し情報を収集する必要がある。"/>
    <m/>
    <s v="○"/>
    <m/>
    <m/>
    <m/>
    <s v="○"/>
    <m/>
    <m/>
    <m/>
    <s v="○"/>
    <m/>
    <s v="生産性を向上させるために、新たな人材の育成"/>
    <s v="紙漉き作業"/>
    <s v="⑪その他"/>
    <s v="新たな人材育成のため、若い年代の利用者に特性に合った作業に取り組んでもらう。"/>
    <s v="軽作業（受注作業）"/>
    <s v="⑩市町・企業、他事業所との連携"/>
    <s v="すでに作業を受注している企業へ、新たな単価の高い受注作業提供の依頼をする。_x000a_そのために、利用者のスキルを把握し向上できるような支援を行う。"/>
    <s v="自動販売の補充・集金・環境整備活動"/>
    <s v="②販路開拓"/>
    <s v="新規の自動販売機設置場所を提供してもらうために常にアンテナを張っておく。_x000a_"/>
    <s v="生産性を向上させるために、新たな人材の育成に力をいれる。_x000a_その為に取り組みやすい環境を整える（整理整頓）。_x000a_作業をわかりやすく可視化する。"/>
    <s v="生産性向上させるために、利用者の適正にあったスキルのレベルアップ。_x000a_その為に作業に集中できる環境整備（人員配置や作業内容）。_x000a_スキルアップ・レベルアップの取り組みを通して新たな作業の獲得に繋げる。_x000a_"/>
    <s v="生産性を向上させるために、作業のスピードを上げる。_x000a_作業スピードが上がるだけではなく、製品の質も確保する必要がある。_x000a_そのために、作業に集中できるように私語を慎み仕事と休憩の区別ができる行動ができるように支援する。"/>
    <s v="共有した"/>
    <s v="共有した"/>
    <s v="統括責任者"/>
    <s v="中野　賢太"/>
    <s v="管理者"/>
    <m/>
    <s v="末釜　美由紀"/>
    <s v="サービス管理責任者"/>
    <m/>
    <s v="三浦　寿子"/>
    <s v="職業指導員"/>
    <m/>
    <s v="土本　志都枝"/>
    <s v="目標工賃達成指導員"/>
    <m/>
    <s v="仲間　裕樹"/>
    <s v="生活支援員"/>
    <m/>
    <s v="中村　真由美"/>
    <s v="生活支援員"/>
    <m/>
    <m/>
    <m/>
    <m/>
    <m/>
    <m/>
    <m/>
    <m/>
    <m/>
    <m/>
    <m/>
    <m/>
    <x v="7"/>
    <n v="1"/>
    <n v="15"/>
    <m/>
    <m/>
    <m/>
    <n v="16"/>
    <x v="42"/>
    <x v="73"/>
    <x v="3"/>
    <x v="0"/>
    <x v="0"/>
    <n v="1"/>
    <n v="12"/>
    <n v="3"/>
    <n v="16"/>
    <n v="0"/>
    <n v="5"/>
    <n v="6"/>
    <n v="2"/>
    <n v="1"/>
    <n v="0"/>
    <n v="2"/>
    <n v="16"/>
    <n v="0"/>
    <n v="1"/>
    <n v="6"/>
    <n v="2"/>
    <n v="4"/>
    <n v="2"/>
    <n v="1"/>
    <n v="16"/>
    <n v="9"/>
    <n v="1"/>
    <n v="5"/>
    <n v="15"/>
    <n v="0.6"/>
    <n v="11"/>
    <n v="1"/>
    <n v="3"/>
    <n v="15"/>
    <n v="0.73333333333333328"/>
    <n v="11"/>
    <n v="1"/>
    <n v="3"/>
    <n v="15"/>
    <n v="0.73333333333333328"/>
    <n v="11"/>
    <n v="2"/>
    <n v="2"/>
    <n v="15"/>
    <n v="0.73333333333333328"/>
    <n v="11"/>
    <n v="1"/>
    <n v="3"/>
    <n v="15"/>
    <n v="0.73333333333333328"/>
    <n v="10"/>
    <n v="1"/>
    <n v="4"/>
    <n v="15"/>
    <x v="6"/>
    <n v="63"/>
    <n v="7"/>
    <n v="20"/>
    <n v="90"/>
    <n v="0.7"/>
  </r>
  <r>
    <d v="2024-04-29T00:00:00"/>
    <n v="127"/>
    <x v="4"/>
    <s v="有限会社わくわく"/>
    <s v="西上　忠臣"/>
    <n v="3410900439"/>
    <s v="スワンベーカリー＆ファクトリー"/>
    <n v="7230052"/>
    <x v="5"/>
    <s v="〒723-0052 三原市皆実二丁目2番1号"/>
    <x v="0"/>
    <s v="西上忠臣"/>
    <s v="松田かほる"/>
    <s v="0848-61-4547"/>
    <s v="wakuwaku-swan@forest.ocn.ne.jp"/>
    <s v="月額"/>
    <n v="16500"/>
    <x v="94"/>
    <n v="-210"/>
    <n v="16667"/>
    <n v="16813"/>
    <n v="17544"/>
    <n v="7427880"/>
    <n v="7427880"/>
    <n v="0"/>
    <n v="0"/>
    <n v="0"/>
    <n v="7427880"/>
    <x v="94"/>
    <n v="5336212"/>
    <n v="0"/>
    <n v="0"/>
    <n v="0"/>
    <n v="229"/>
    <n v="2822"/>
    <x v="93"/>
    <n v="264"/>
    <n v="12"/>
    <n v="2091668"/>
    <x v="93"/>
    <x v="94"/>
    <n v="156"/>
    <n v="8000000"/>
    <n v="8000000"/>
    <n v="0"/>
    <n v="0"/>
    <n v="0"/>
    <n v="8000000"/>
    <n v="2200000"/>
    <n v="5800000"/>
    <n v="0"/>
    <n v="0"/>
    <n v="0"/>
    <n v="2850"/>
    <n v="14000"/>
    <n v="260"/>
    <n v="12"/>
    <n v="2200000"/>
    <n v="16667"/>
    <n v="157"/>
    <n v="8100000"/>
    <n v="8100000"/>
    <n v="0"/>
    <n v="0"/>
    <n v="0"/>
    <n v="8100000"/>
    <n v="2300000"/>
    <n v="5800000"/>
    <n v="0"/>
    <n v="0"/>
    <n v="0"/>
    <n v="2950"/>
    <n v="14100"/>
    <n v="260"/>
    <n v="12"/>
    <n v="2300000"/>
    <n v="16813"/>
    <n v="163"/>
    <n v="8200000"/>
    <n v="8200000"/>
    <n v="0"/>
    <n v="0"/>
    <n v="0"/>
    <n v="8200000"/>
    <n v="2400000"/>
    <n v="5800000"/>
    <n v="0"/>
    <n v="0"/>
    <n v="0"/>
    <n v="2950"/>
    <n v="14100"/>
    <n v="260"/>
    <n v="12"/>
    <n v="2400000"/>
    <n v="17544"/>
    <n v="170"/>
    <m/>
    <s v="○"/>
    <s v="○"/>
    <m/>
    <m/>
    <m/>
    <m/>
    <m/>
    <m/>
    <m/>
    <m/>
    <m/>
    <m/>
    <m/>
    <m/>
    <m/>
    <s v="○"/>
    <s v="官公需の灰皿清掃"/>
    <x v="2"/>
    <n v="5044231"/>
    <s v="パンと焼き菓子の製造販売"/>
    <s v="－"/>
    <x v="5"/>
    <n v="2296985"/>
    <s v="サンドウィッチ、総菜などの製造販売"/>
    <s v="－"/>
    <x v="5"/>
    <n v="86664"/>
    <s v="喫煙スペースの灰皿清掃（年間52回）"/>
    <s v="－"/>
    <x v="1"/>
    <s v=""/>
    <x v="0"/>
    <x v="0"/>
    <s v=""/>
    <x v="0"/>
    <m/>
    <m/>
    <m/>
    <x v="0"/>
    <s v="・パンの販売は原価が上がっているが、周囲の量販店の価格との兼ね合いもあり、それをすべて価格に反映させにくい。また、職員のスキルの問題もあり、新しい商品を導入するペースが遅くなっている。また、食材を使いきれなかったり、消耗品の消費が多かったり売れ残りがあったりと無駄もある。_x000a_・サンドウィッチはその時のメンバーによって出来る作業が少ないことがある。惣菜は旬の食材と利用者の得意を活かしているが、季節感が出るため継続しにくく安定感が低い。"/>
    <s v="○"/>
    <m/>
    <s v="○"/>
    <s v="○"/>
    <m/>
    <m/>
    <m/>
    <m/>
    <s v="○"/>
    <m/>
    <m/>
    <m/>
    <s v="・季節によってパンやサンドウィッチの売れ残りが増えたり、値引き販売が増える。_x000a_・原材料費や機材を動かすための電気代が高騰しているが、それを全て価格に反映することは難しい。_x000a_・原材料を無駄なく使うことなどを考えると、新しい商品に取り組むことが出来ず、季節感のある魅力的な店舗運営が出来ていない。"/>
    <s v="○"/>
    <m/>
    <s v="○"/>
    <s v="○"/>
    <m/>
    <s v="○"/>
    <m/>
    <m/>
    <m/>
    <m/>
    <m/>
    <m/>
    <s v="パンの製造販売、サンドウィッチの製造販売"/>
    <s v="④販売価格の見直し"/>
    <s v="新商品を導入する時に、原材料費に見合った価格設定をする。また、食材、その他で無駄が出ないようにする。"/>
    <s v="パンの製造販売"/>
    <s v="⑥作業工程の見直し"/>
    <s v="利用者の取り組める作業を増やし、主体的に取り組めるようにように、作業の切り分けをし、作業を見える化する。"/>
    <s v="パンの製造販売、サンドウィッチの製造販売"/>
    <s v="③販売力の向上"/>
    <s v="SNSでの発信やイベントの企画の継続とスキルアップをする。接客のスキルアップをする。"/>
    <s v="・販売価格を適正に見直すとともに、食材を使いきれるようにしたり、消耗品の無駄遣いなどを防ぐ。_x000a_・取り組む作業を見える化する。_x000a_・SNSでの発信をタイムリーにできるようにしていく。"/>
    <s v="・マニュアルの決まっているパン製造に比べて、原材料費を抑えられ販売期間の長い焼き菓子の製造を増やし、販売につなげられるようにする。_x000a_・商品のPRの仕方、接客のスキルについてスキルアップに取り組む。"/>
    <s v="・販売力が上がることで販売数を増やしていく。_x000a_・作業工程の見直しにより製造数を増やせるように取り組む。、"/>
    <s v="共有した"/>
    <s v="共有していない"/>
    <s v="統括責任者"/>
    <s v="西上忠臣"/>
    <s v="管理者"/>
    <s v="担当者"/>
    <s v="岡田晶子"/>
    <s v="サービス管理責任者"/>
    <s v="担当者"/>
    <s v="松田かほる"/>
    <s v="職業支援員"/>
    <m/>
    <m/>
    <m/>
    <m/>
    <m/>
    <m/>
    <m/>
    <m/>
    <m/>
    <m/>
    <m/>
    <m/>
    <m/>
    <m/>
    <m/>
    <m/>
    <m/>
    <m/>
    <m/>
    <m/>
    <m/>
    <x v="8"/>
    <n v="2"/>
    <n v="10"/>
    <n v="6"/>
    <n v="3"/>
    <n v="1"/>
    <n v="22"/>
    <x v="1"/>
    <x v="68"/>
    <x v="67"/>
    <x v="27"/>
    <x v="9"/>
    <n v="0"/>
    <n v="21"/>
    <n v="1"/>
    <n v="22"/>
    <n v="0"/>
    <n v="3"/>
    <n v="3"/>
    <n v="1"/>
    <n v="0"/>
    <n v="0"/>
    <n v="15"/>
    <n v="22"/>
    <n v="0"/>
    <n v="8"/>
    <n v="6"/>
    <n v="3"/>
    <n v="2"/>
    <n v="2"/>
    <n v="1"/>
    <n v="22"/>
    <n v="15"/>
    <n v="0"/>
    <n v="5"/>
    <n v="20"/>
    <n v="0.75"/>
    <n v="14"/>
    <n v="0"/>
    <n v="6"/>
    <n v="20"/>
    <n v="0.7"/>
    <n v="18"/>
    <n v="0"/>
    <n v="2"/>
    <n v="20"/>
    <n v="0.9"/>
    <n v="16"/>
    <n v="1"/>
    <n v="3"/>
    <n v="20"/>
    <n v="0.8"/>
    <n v="16"/>
    <n v="0"/>
    <n v="4"/>
    <n v="20"/>
    <n v="0.8"/>
    <n v="15"/>
    <n v="1"/>
    <n v="4"/>
    <n v="20"/>
    <x v="0"/>
    <n v="94"/>
    <n v="2"/>
    <n v="24"/>
    <n v="120"/>
    <n v="0.78333333333333333"/>
  </r>
  <r>
    <d v="2024-04-26T00:00:00"/>
    <n v="129"/>
    <x v="2"/>
    <s v="医療法人社団更生会"/>
    <s v="佐藤　悟朗"/>
    <n v="3410205680"/>
    <s v="ワークネクスト"/>
    <n v="7330864"/>
    <x v="2"/>
    <s v="〒733-0864 広島市西区草津梅が台10-1"/>
    <x v="0"/>
    <s v="廣木　美幸"/>
    <s v="廣木　美幸"/>
    <s v="０８２－２７７－１２７９"/>
    <s v="worknext@kusatsu-hp.or.jp"/>
    <s v="月額"/>
    <n v="8000"/>
    <x v="95"/>
    <n v="7614"/>
    <n v="15940"/>
    <n v="16329"/>
    <n v="16610"/>
    <n v="3663094"/>
    <n v="3658697"/>
    <n v="0"/>
    <n v="0"/>
    <n v="4397"/>
    <n v="3663094"/>
    <x v="95"/>
    <n v="908857"/>
    <n v="0"/>
    <n v="0"/>
    <n v="0"/>
    <n v="388"/>
    <n v="4476"/>
    <x v="94"/>
    <n v="306"/>
    <n v="12"/>
    <n v="2754237"/>
    <x v="64"/>
    <x v="95"/>
    <n v="214"/>
    <n v="3700000"/>
    <n v="3700000"/>
    <n v="0"/>
    <n v="0"/>
    <n v="0"/>
    <n v="3700000"/>
    <n v="2850000"/>
    <n v="850000"/>
    <n v="0"/>
    <n v="0"/>
    <n v="0"/>
    <n v="4500"/>
    <n v="13635"/>
    <n v="303"/>
    <n v="12"/>
    <n v="2850000"/>
    <n v="15940"/>
    <n v="209"/>
    <n v="3800000"/>
    <n v="3800000"/>
    <n v="0"/>
    <n v="0"/>
    <n v="0"/>
    <n v="3800000"/>
    <n v="2900000"/>
    <n v="900000"/>
    <n v="0"/>
    <n v="0"/>
    <n v="0"/>
    <n v="4525"/>
    <n v="13770"/>
    <n v="306"/>
    <n v="12"/>
    <n v="2900000"/>
    <n v="16329"/>
    <n v="211"/>
    <n v="3900000"/>
    <n v="3900000"/>
    <n v="0"/>
    <n v="0"/>
    <n v="0"/>
    <n v="3900000"/>
    <n v="2950000"/>
    <n v="950000"/>
    <n v="0"/>
    <n v="0"/>
    <n v="0"/>
    <n v="4550"/>
    <n v="13905"/>
    <n v="309"/>
    <n v="12"/>
    <n v="2950000"/>
    <n v="16610"/>
    <n v="212"/>
    <m/>
    <m/>
    <m/>
    <m/>
    <s v="○"/>
    <m/>
    <m/>
    <m/>
    <s v="○"/>
    <m/>
    <m/>
    <m/>
    <s v="○"/>
    <s v="○"/>
    <s v="○"/>
    <m/>
    <m/>
    <m/>
    <x v="0"/>
    <n v="1801250"/>
    <s v="医療法人社団更生会が保有する車両の洗車作業（室内清掃を含む）"/>
    <s v="－"/>
    <x v="9"/>
    <n v="1152000"/>
    <s v="（株）オオケンから受注した清掃業務"/>
    <s v="○"/>
    <x v="13"/>
    <n v="372807"/>
    <s v="ひろしま農業協同組合から受注した農作業"/>
    <s v="○"/>
    <x v="0"/>
    <s v=""/>
    <x v="0"/>
    <x v="0"/>
    <n v="1"/>
    <x v="1"/>
    <m/>
    <s v="令和1年度"/>
    <n v="372807"/>
    <x v="22"/>
    <s v="ＪＡひろしまから施設外就労で受注している農作業は、猛暑などの影響でトマトなどの比較的販売単価の高い野菜の栽培がうまくいかず、令和４年度対比で大幅な減収となりました。このことから、葉物野菜など安定的に栽培できる野菜を重点的に栽培するなどし、収入が安定するよう努めていきます。また、医療法人社団更生会が保有する車両の洗車は、梅雨時期や猛暑日などに作業ができなくなるなどの季節要因があることから減収に繋がりやすいため、屋根があるエリアでの作業が可能となるよう、交渉をしていきたいと考える。"/>
    <s v="○"/>
    <m/>
    <m/>
    <m/>
    <m/>
    <s v="○"/>
    <s v="○"/>
    <m/>
    <s v="○"/>
    <m/>
    <m/>
    <m/>
    <s v="精神障害者保健福祉手帳２級保持者など障害程度が重たい方が中心であることや、６５歳以上の利用者が４人在籍していること、６月から１０月にかけての高温期に利用回数が低下してくることなどの要因があったが、目標工賃月額８，０００円に対して７，０９９円（旧算定方式）と未達であったものの、令和４年度実績（６，２２２円）対比では８７７円の増加となった。今後は、新規利用者の獲得と共に生産性を向上させながら、利用者一人当たりの工賃支払額を引き上げていきたい。"/>
    <s v="○"/>
    <m/>
    <m/>
    <s v="○"/>
    <s v="○"/>
    <s v="○"/>
    <m/>
    <m/>
    <s v="○"/>
    <s v="○"/>
    <m/>
    <m/>
    <s v="　洗車作業"/>
    <s v="⑥作業工程の見直し"/>
    <s v="自動車１台に対して従事する利用者を３人を標準とし、１時間以内で作業を完了させることができるような業務マニュアルに変更するなど効率化を進めていく。"/>
    <s v="　農作業（ＪＡひろしまへの施設外就労）"/>
    <s v="⑪その他"/>
    <s v="５月から１０月にかけての猛暑で作物の病気や枯れなどが起こりやすい状況にあることから、葉物野菜を中心とした栽培への切り替えなどを進めていく。"/>
    <s v="　清掃作業（株式会社オオケン・持続未来株式会社）"/>
    <s v="⑪その他"/>
    <s v="施設外就労で実施しているが、企業の賃金上昇の機運をみながら月額契約金の上乗せ額交渉を進めていきたい。"/>
    <s v="洗車作業において１か月あたりの実施すべき台数に対して、梅雨や夏季にも完了できるよう、実施場所や実施時間帯などの見直しを行い作業効率を上げていく。これにより収益と利用者の参加率向上を図っていく。"/>
    <s v="洗車作業において物価上昇の状況を見ながら、自動車１台あたりの単価の見直しによる交渉で収益の向上を図っていく。清掃などの施設外就労においても同様とし、受注先企業と交渉をしていく。"/>
    <s v="清掃に関する施設外就労先から受注エリアの拡大を交渉し、受注エリアの拡大相当分の収入を得ると共に、企業の賃金上昇の状況をみながら１か月あたりの契約金額の上乗せも交渉していく。"/>
    <s v="共有した"/>
    <s v="共有した"/>
    <s v="統括責任者"/>
    <s v="廣木　美幸"/>
    <s v="管理者"/>
    <s v="利用者参加促進"/>
    <s v="髙田　千恵"/>
    <s v="職業指導員"/>
    <s v="利用者参加促進"/>
    <s v="長谷部　幸子"/>
    <s v="職業指導員"/>
    <m/>
    <m/>
    <m/>
    <m/>
    <m/>
    <m/>
    <m/>
    <m/>
    <m/>
    <m/>
    <m/>
    <m/>
    <m/>
    <m/>
    <m/>
    <m/>
    <m/>
    <m/>
    <m/>
    <m/>
    <m/>
    <x v="8"/>
    <n v="1"/>
    <n v="3"/>
    <n v="41"/>
    <m/>
    <m/>
    <n v="45"/>
    <x v="48"/>
    <x v="74"/>
    <x v="68"/>
    <x v="0"/>
    <x v="0"/>
    <n v="18"/>
    <n v="25"/>
    <n v="2"/>
    <n v="45"/>
    <n v="0"/>
    <n v="8"/>
    <n v="7"/>
    <n v="0"/>
    <n v="0"/>
    <n v="0"/>
    <n v="30"/>
    <n v="45"/>
    <n v="0"/>
    <n v="2"/>
    <n v="5"/>
    <n v="8"/>
    <n v="17"/>
    <n v="9"/>
    <n v="4"/>
    <n v="45"/>
    <n v="16"/>
    <n v="1"/>
    <n v="7"/>
    <n v="24"/>
    <n v="0.66666666666666663"/>
    <n v="13"/>
    <n v="3"/>
    <n v="8"/>
    <n v="24"/>
    <n v="0.54166666666666663"/>
    <n v="19"/>
    <n v="2"/>
    <n v="3"/>
    <n v="24"/>
    <n v="0.79166666666666663"/>
    <n v="18"/>
    <n v="0"/>
    <n v="6"/>
    <n v="24"/>
    <n v="0.75"/>
    <n v="17"/>
    <n v="1"/>
    <n v="6"/>
    <n v="24"/>
    <n v="0.70833333333333337"/>
    <n v="17"/>
    <n v="1"/>
    <n v="6"/>
    <n v="24"/>
    <x v="66"/>
    <n v="100"/>
    <n v="8"/>
    <n v="36"/>
    <n v="144"/>
    <n v="0.69444444444444442"/>
  </r>
  <r>
    <d v="2024-04-19T00:00:00"/>
    <n v="130"/>
    <x v="1"/>
    <s v="社会福祉法人創造"/>
    <s v="岩崎　俊輔"/>
    <n v="3410900256"/>
    <s v="障害福祉サービス事業所「創造」"/>
    <n v="7230142"/>
    <x v="5"/>
    <s v="〒723-0142 三原市沼田東町末光４５３番１"/>
    <x v="8"/>
    <s v="池田　誠"/>
    <s v="池田　誠"/>
    <s v="０８４８－６６－４５３１"/>
    <s v="sozo@etude.ocn.ne.jp"/>
    <s v="月額"/>
    <n v="9000"/>
    <x v="96"/>
    <n v="-774"/>
    <n v="8234"/>
    <n v="8267"/>
    <n v="8300"/>
    <n v="8380461"/>
    <n v="8380461"/>
    <n v="0"/>
    <n v="0"/>
    <n v="0"/>
    <n v="8380461"/>
    <x v="96"/>
    <n v="5902831"/>
    <n v="0"/>
    <n v="0"/>
    <n v="0"/>
    <n v="379"/>
    <n v="6595"/>
    <x v="95"/>
    <n v="263"/>
    <n v="12"/>
    <n v="2477630"/>
    <x v="94"/>
    <x v="96"/>
    <n v="75"/>
    <n v="8400000"/>
    <n v="8400000"/>
    <n v="0"/>
    <n v="0"/>
    <n v="0"/>
    <n v="8400000"/>
    <n v="2480000"/>
    <n v="5920000"/>
    <n v="0"/>
    <n v="0"/>
    <n v="0"/>
    <n v="6595"/>
    <n v="32975"/>
    <n v="263"/>
    <n v="12"/>
    <n v="2480000"/>
    <n v="8234"/>
    <n v="75"/>
    <n v="8410000"/>
    <n v="8410000"/>
    <n v="0"/>
    <n v="0"/>
    <n v="0"/>
    <n v="8410000"/>
    <n v="2490000"/>
    <n v="5920000"/>
    <n v="0"/>
    <n v="0"/>
    <n v="0"/>
    <n v="6595"/>
    <n v="32975"/>
    <n v="263"/>
    <n v="12"/>
    <n v="2490000"/>
    <n v="8267"/>
    <n v="76"/>
    <n v="8420000"/>
    <n v="8420000"/>
    <n v="0"/>
    <n v="0"/>
    <n v="0"/>
    <n v="8420000"/>
    <n v="2500000"/>
    <n v="5920000"/>
    <n v="0"/>
    <n v="0"/>
    <n v="0"/>
    <n v="6595"/>
    <n v="32975"/>
    <n v="263"/>
    <n v="12"/>
    <n v="2500000"/>
    <n v="8300"/>
    <n v="76"/>
    <m/>
    <m/>
    <m/>
    <m/>
    <m/>
    <m/>
    <m/>
    <s v="○"/>
    <m/>
    <s v="○"/>
    <m/>
    <m/>
    <s v="○"/>
    <m/>
    <m/>
    <m/>
    <m/>
    <m/>
    <x v="3"/>
    <n v="4444992"/>
    <s v="病院、ホテル、老人ホームのタオル、シーツ、ガウン、パジャマのクリーニング"/>
    <s v="－"/>
    <x v="14"/>
    <n v="3161968"/>
    <s v="はがき、名刺、封筒、パンフレット、冊子の印刷"/>
    <s v="－"/>
    <x v="0"/>
    <n v="771542"/>
    <s v="緩衝材、ネジ加工、ファイル作りの請負"/>
    <s v="－"/>
    <x v="1"/>
    <s v=""/>
    <x v="0"/>
    <x v="0"/>
    <s v=""/>
    <x v="0"/>
    <m/>
    <m/>
    <m/>
    <x v="0"/>
    <s v="クリーニング作業は売上が大きいが、経費も大きく利益が出ない。印刷は受注があれば売上が伸ばせるが、機械のオペレーターが１人しかいなく熟練がいるため仕事量を大きく増やすことが出来ない。軽作業は仕事量は見込めるが、利益率が小さい。　　　　　　　　　　　　　　　　　　"/>
    <s v="○"/>
    <m/>
    <m/>
    <m/>
    <m/>
    <m/>
    <m/>
    <s v="○"/>
    <s v="○"/>
    <m/>
    <m/>
    <m/>
    <s v="クリーニング業務、印刷業務、軽作業はその全てにおいて仕事量が多く、忙しかったがトータルとして、利益が少なく目標していた工賃額に届かなかった。利益率の高い仕事を開発しなければならないが、困難と感じている。"/>
    <s v="○"/>
    <s v="○"/>
    <m/>
    <s v="○"/>
    <m/>
    <m/>
    <m/>
    <m/>
    <m/>
    <s v="○"/>
    <m/>
    <m/>
    <s v="クリーニング業務"/>
    <s v="④販売価格の見直し"/>
    <s v="クリーニング受注単価の交渉"/>
    <s v="印刷業務"/>
    <s v="②販路開拓"/>
    <s v="新たな受注先の開拓を行っていく。"/>
    <s v="新しい商品の開発"/>
    <s v="①商品企画力の向上"/>
    <s v="職員に意見等を出してもらい、新しい商品開発につなげていく。"/>
    <s v="クリーニングにおいては、価格交渉を考えていく。印刷業務については、官公需も含めて受注出来るものは、出来るだけ受注を行っていく。新しい商品開発については、職員の意見をもとに考えてみる。"/>
    <s v="クリーニングにおいては、価格交渉を考えていく。印刷業務については、受注を増やしていく。軽作業は利益率の良いものを探す。"/>
    <s v="クリーニングにおいては、価格交渉を考えていく。印刷業務については、受注を増やしていく。軽作業は利益率の良いものを探す。"/>
    <s v="共有した"/>
    <s v="共有した"/>
    <s v="統括責任者"/>
    <s v="池田　誠"/>
    <s v="管理者"/>
    <s v="個別支援計画"/>
    <s v="池田　誠"/>
    <s v="サービス管理責任者"/>
    <s v="技術指導や職業訓練"/>
    <s v="村上　令芳"/>
    <s v="職業指導員"/>
    <s v="日常生活の相談・指導"/>
    <s v="黒柳　真一"/>
    <s v="生活支援員"/>
    <m/>
    <m/>
    <m/>
    <m/>
    <m/>
    <m/>
    <m/>
    <m/>
    <m/>
    <m/>
    <m/>
    <m/>
    <m/>
    <m/>
    <m/>
    <m/>
    <m/>
    <m/>
    <x v="0"/>
    <n v="11"/>
    <n v="12"/>
    <n v="3"/>
    <n v="4"/>
    <n v="1"/>
    <n v="31"/>
    <x v="49"/>
    <x v="75"/>
    <x v="69"/>
    <x v="28"/>
    <x v="10"/>
    <n v="2"/>
    <n v="27"/>
    <n v="2"/>
    <n v="31"/>
    <n v="0"/>
    <n v="3"/>
    <n v="1"/>
    <n v="4"/>
    <n v="0"/>
    <n v="0"/>
    <n v="23"/>
    <n v="31"/>
    <n v="0"/>
    <n v="3"/>
    <n v="4"/>
    <n v="13"/>
    <n v="9"/>
    <n v="1"/>
    <n v="1"/>
    <n v="31"/>
    <n v="20"/>
    <n v="3"/>
    <n v="8"/>
    <n v="31"/>
    <n v="0.64516129032258063"/>
    <n v="21"/>
    <n v="0"/>
    <n v="10"/>
    <n v="31"/>
    <n v="0.67741935483870963"/>
    <n v="23"/>
    <n v="2"/>
    <n v="6"/>
    <n v="31"/>
    <n v="0.74193548387096775"/>
    <n v="23"/>
    <n v="2"/>
    <n v="6"/>
    <n v="31"/>
    <n v="0.74193548387096775"/>
    <n v="19"/>
    <n v="4"/>
    <n v="8"/>
    <n v="31"/>
    <n v="0.61290322580645162"/>
    <n v="16"/>
    <n v="3"/>
    <n v="12"/>
    <n v="31"/>
    <x v="67"/>
    <n v="122"/>
    <n v="14"/>
    <n v="50"/>
    <n v="186"/>
    <n v="0.65591397849462363"/>
  </r>
  <r>
    <d v="2024-04-26T00:00:00"/>
    <n v="131"/>
    <x v="0"/>
    <s v="特定非営利活動法人手をつなぐ福祉会"/>
    <s v="高田　篤実"/>
    <n v="3411501103"/>
    <s v="手をつなぐ福山作業所"/>
    <n v="7210955"/>
    <x v="6"/>
    <s v="〒721-0955 福山市新涯町一丁目１２番２１号"/>
    <x v="0"/>
    <s v="高田　篤実"/>
    <s v="高田　篤実"/>
    <s v="084-954-7462"/>
    <s v="fuksagy@ms13.megaegg.ne.jp"/>
    <s v="月額"/>
    <n v="19000"/>
    <x v="97"/>
    <n v="675"/>
    <n v="19923"/>
    <n v="20039"/>
    <n v="20503"/>
    <n v="6473193"/>
    <n v="6473193"/>
    <n v="0"/>
    <n v="0"/>
    <n v="0"/>
    <n v="6473193"/>
    <x v="97"/>
    <n v="554510"/>
    <n v="0"/>
    <n v="0"/>
    <n v="181448"/>
    <n v="356"/>
    <n v="6345"/>
    <x v="96"/>
    <n v="262"/>
    <n v="12"/>
    <n v="5737235"/>
    <x v="95"/>
    <x v="97"/>
    <n v="166"/>
    <n v="6585000"/>
    <n v="6585000"/>
    <n v="0"/>
    <n v="0"/>
    <n v="0"/>
    <n v="6585000"/>
    <n v="5857500"/>
    <n v="727500"/>
    <n v="0"/>
    <n v="0"/>
    <n v="0"/>
    <n v="6400"/>
    <n v="35000"/>
    <n v="262"/>
    <n v="12"/>
    <n v="5857500"/>
    <n v="19923"/>
    <n v="167"/>
    <n v="6600000"/>
    <n v="6600000"/>
    <n v="0"/>
    <n v="0"/>
    <n v="0"/>
    <n v="6600000"/>
    <n v="5987800"/>
    <n v="612200"/>
    <n v="0"/>
    <n v="0"/>
    <n v="0"/>
    <n v="6500"/>
    <n v="35500"/>
    <n v="262"/>
    <n v="12"/>
    <n v="5987800"/>
    <n v="20039"/>
    <n v="169"/>
    <n v="6700000"/>
    <n v="6700000"/>
    <n v="0"/>
    <n v="0"/>
    <n v="0"/>
    <n v="6700000"/>
    <n v="6200000"/>
    <n v="500000"/>
    <n v="0"/>
    <n v="0"/>
    <n v="0"/>
    <n v="6600"/>
    <n v="36000"/>
    <n v="262"/>
    <n v="12"/>
    <n v="6200000"/>
    <n v="20503"/>
    <n v="172"/>
    <m/>
    <m/>
    <m/>
    <s v="○"/>
    <m/>
    <m/>
    <m/>
    <m/>
    <s v="○"/>
    <m/>
    <m/>
    <m/>
    <s v="○"/>
    <s v="○"/>
    <s v="○"/>
    <m/>
    <m/>
    <m/>
    <x v="4"/>
    <n v="2409219"/>
    <s v="小学生、中学生の理科の教材の組立と袋入れ作業"/>
    <s v="－"/>
    <x v="9"/>
    <n v="4019954"/>
    <s v="公共施設の掃除とワックスがけ等と農家の草取り作業"/>
    <s v="○"/>
    <x v="1"/>
    <n v="44020"/>
    <s v="お好み焼き販売（デリバリー）"/>
    <s v="－"/>
    <x v="0"/>
    <s v=""/>
    <x v="0"/>
    <x v="0"/>
    <s v=""/>
    <x v="0"/>
    <m/>
    <m/>
    <m/>
    <x v="0"/>
    <s v="内職作業は安定して取引が出来ている。また新規に公園の掃除の依頼が来て、新規の仕事が増えています。お好み販売も徐々に増え、まだまだ営業活動が必要です。"/>
    <m/>
    <s v="○"/>
    <m/>
    <s v="○"/>
    <m/>
    <m/>
    <s v="○"/>
    <m/>
    <m/>
    <s v="○"/>
    <m/>
    <m/>
    <s v="目標工賃は何とか上回っているが、まだまだ利用者の工賃を増やす為には、企業の開拓や営業の強化が必要性が有る。"/>
    <m/>
    <s v="○"/>
    <s v="○"/>
    <m/>
    <s v="○"/>
    <s v="○"/>
    <m/>
    <m/>
    <m/>
    <s v="○"/>
    <m/>
    <m/>
    <s v="お好み焼き販売"/>
    <s v="②販路開拓"/>
    <s v="顧客の開拓又宣伝強化"/>
    <s v="公共施設の掃除"/>
    <s v="⑩市町・企業、他事業所との連携"/>
    <s v="入札に参加して作業を至徳して行く。"/>
    <s v="他事業所との強化"/>
    <s v="⑤他事業所とのネットワークの構築"/>
    <s v="連携の強化しながら、良い繫がりを作りたい。"/>
    <s v="新規の取引先が必要なので、営業活動を増やして行きたい。"/>
    <s v="地域の企業や市町の情報収集を行い、また企業にアピールをして行きたい。"/>
    <s v="他事業所と連携を取り企業の開拓をして行く。"/>
    <s v="共有した"/>
    <s v="共有した"/>
    <s v="統括責任者"/>
    <s v="高田　篤実"/>
    <s v="管理者"/>
    <s v="個別支援計画の作成"/>
    <s v="藤井　淳夫"/>
    <s v="サービス管理責任者"/>
    <s v="技術指導"/>
    <s v="坂井　達也"/>
    <s v="職業指導員"/>
    <s v="職業訓練"/>
    <s v="今本　裕子"/>
    <s v="職業指導員"/>
    <s v="生活の相談"/>
    <s v="南　樹"/>
    <s v="生活指導員"/>
    <s v="生活の指導"/>
    <s v="畝　清二"/>
    <s v="生活指導員"/>
    <s v="作業工程管理"/>
    <s v="三好　真里"/>
    <s v="目標工賃達成指導員"/>
    <s v="営業：価格交渉"/>
    <s v="高田　篤実"/>
    <s v="管理者"/>
    <m/>
    <m/>
    <m/>
    <m/>
    <m/>
    <m/>
    <x v="6"/>
    <n v="2"/>
    <n v="17"/>
    <n v="15"/>
    <m/>
    <m/>
    <n v="34"/>
    <x v="47"/>
    <x v="76"/>
    <x v="70"/>
    <x v="0"/>
    <x v="0"/>
    <n v="9"/>
    <n v="23"/>
    <n v="2"/>
    <n v="34"/>
    <n v="2"/>
    <n v="17"/>
    <n v="15"/>
    <n v="0"/>
    <n v="0"/>
    <n v="0"/>
    <n v="0"/>
    <n v="34"/>
    <n v="0"/>
    <n v="2"/>
    <n v="0"/>
    <n v="17"/>
    <n v="8"/>
    <n v="4"/>
    <n v="3"/>
    <n v="34"/>
    <n v="33"/>
    <n v="0"/>
    <n v="1"/>
    <n v="34"/>
    <n v="0.97058823529411764"/>
    <n v="27"/>
    <n v="0"/>
    <n v="7"/>
    <n v="34"/>
    <n v="0.79411764705882348"/>
    <n v="26"/>
    <n v="0"/>
    <n v="8"/>
    <n v="34"/>
    <n v="0.76470588235294112"/>
    <n v="34"/>
    <n v="0"/>
    <n v="0"/>
    <n v="34"/>
    <n v="1"/>
    <n v="25"/>
    <n v="4"/>
    <n v="5"/>
    <n v="34"/>
    <n v="0.73529411764705888"/>
    <n v="23"/>
    <n v="0"/>
    <n v="11"/>
    <n v="34"/>
    <x v="68"/>
    <n v="168"/>
    <n v="4"/>
    <n v="32"/>
    <n v="204"/>
    <n v="0.82352941176470584"/>
  </r>
  <r>
    <d v="2024-04-30T00:00:00"/>
    <n v="132"/>
    <x v="1"/>
    <s v="社会福祉法人たまご会"/>
    <s v="在永　末徳"/>
    <n v="3410500817"/>
    <s v="障害者活動センターたまご"/>
    <n v="7370161"/>
    <x v="3"/>
    <s v="〒737-0161 呉市郷原町笹原1943番地"/>
    <x v="1"/>
    <s v="室　宏幸"/>
    <s v="島﨑　祐介"/>
    <s v="0823-70-3737"/>
    <s v="shimasaki@tamagokai.or.jp"/>
    <s v="月額"/>
    <n v="15000"/>
    <x v="98"/>
    <n v="-7302"/>
    <n v="11299"/>
    <n v="12006"/>
    <n v="12712"/>
    <n v="17299674"/>
    <n v="17299674"/>
    <n v="0"/>
    <n v="0"/>
    <n v="0"/>
    <n v="17299674"/>
    <x v="98"/>
    <n v="11897766"/>
    <n v="4856908"/>
    <n v="0"/>
    <n v="0"/>
    <n v="201"/>
    <n v="1493"/>
    <x v="97"/>
    <n v="257"/>
    <n v="12"/>
    <n v="545000"/>
    <x v="96"/>
    <x v="98"/>
    <n v="91"/>
    <n v="17700000"/>
    <n v="17700000"/>
    <n v="0"/>
    <n v="0"/>
    <n v="0"/>
    <n v="17700000"/>
    <n v="800000"/>
    <n v="12000000"/>
    <n v="4900000"/>
    <n v="0"/>
    <n v="0"/>
    <n v="1500"/>
    <n v="6000"/>
    <n v="255"/>
    <n v="12"/>
    <n v="800000"/>
    <n v="11299"/>
    <n v="133"/>
    <n v="18000000"/>
    <n v="18000000"/>
    <n v="0"/>
    <n v="0"/>
    <n v="0"/>
    <n v="18000000"/>
    <n v="850000"/>
    <n v="12500000"/>
    <n v="4650000"/>
    <n v="0"/>
    <n v="0"/>
    <n v="1500"/>
    <n v="6000"/>
    <n v="255"/>
    <n v="12"/>
    <n v="850000"/>
    <n v="12006"/>
    <n v="142"/>
    <n v="18500000"/>
    <n v="18500000"/>
    <n v="0"/>
    <n v="0"/>
    <n v="0"/>
    <n v="18500000"/>
    <n v="900000"/>
    <n v="13000000"/>
    <n v="4600000"/>
    <n v="0"/>
    <n v="0"/>
    <n v="1500"/>
    <n v="6000"/>
    <n v="255"/>
    <n v="12"/>
    <n v="900000"/>
    <n v="12712"/>
    <n v="150"/>
    <s v="○"/>
    <m/>
    <m/>
    <s v="○"/>
    <m/>
    <m/>
    <m/>
    <m/>
    <s v="○"/>
    <m/>
    <m/>
    <m/>
    <m/>
    <m/>
    <m/>
    <m/>
    <s v="○"/>
    <s v="施設イベント・軽授産（商品制作）"/>
    <x v="6"/>
    <n v="11215960"/>
    <s v="国保連収入"/>
    <s v="－"/>
    <x v="4"/>
    <n v="3264800"/>
    <s v="呉医療センターでの清掃業務"/>
    <s v="○"/>
    <x v="5"/>
    <n v="1375270"/>
    <s v="施設イベント・軽授産（商品制作）"/>
    <s v="－"/>
    <x v="0"/>
    <s v=""/>
    <x v="0"/>
    <x v="0"/>
    <s v=""/>
    <x v="0"/>
    <m/>
    <m/>
    <m/>
    <x v="0"/>
    <s v="・呉医療センターの清掃業務については安定的な収入がある。利用者の利用実績の増加のため清掃業務に関わることのできる利用者の確保を検討していく。　　　　　　　　　　　　　　　　　　　　　　　　　　　　　　　　　　　　　　　　　　　　・クッキーやアイスの製造・販売についてはコロナ禍の影響もあり販路が縮小している。新たな販路の拡大に努めてはいるが大きな売り上げの増加にはつながっていない。"/>
    <m/>
    <s v="○"/>
    <m/>
    <s v="○"/>
    <m/>
    <s v="○"/>
    <m/>
    <m/>
    <s v="○"/>
    <m/>
    <m/>
    <m/>
    <s v="・限定的な販路や利用者の作業能力の低下の影響もあり、目標工賃の達成はできていない。　　　　　　・作業項目や作業効率に見合った工賃単価の見直しを利用者の状態に合わせて見直しをしていく。　　　　・売り上げの増加に向けて販路の拡大に努めていく。（他施設との連携やイベント等への参加）"/>
    <m/>
    <s v="○"/>
    <m/>
    <s v="○"/>
    <s v="○"/>
    <s v="○"/>
    <m/>
    <m/>
    <s v="○"/>
    <m/>
    <s v="○"/>
    <s v="利用者の工賃単価の見直し"/>
    <s v="クッキー・アイス製造、呉医療センター清掃"/>
    <s v="⑪その他"/>
    <s v="作業能力に見合った工賃単価を見直すことで利用者の工賃アップを目指す。"/>
    <s v="クッキー・アイスの販売"/>
    <s v="②販路開拓"/>
    <s v="他施設との連携やイベント等への積極的参加に努め販路の拡大を狙っていく。"/>
    <s v="利用者の状況に合わせた個別的な支援"/>
    <s v="⑥作業工程の見直し"/>
    <s v="集中して作業に関われる時間や作業効率に合わせた個別の支援が必要。職員のスキルアップ等も検討。"/>
    <s v="・他事業所との協力やイベント等への参加をし販路の拡大に努め、売り上げを増加する。　　　　　　　　・販売価格の設定や利用者の工賃単価の見直し等も積極的に検討していく"/>
    <s v="・販路の拡大は引き続き行い、売り上げの増加を目指す。　　　　　　　　　　　　　　　　　　　　　　　　　　　　　　　　・作業量が増えることが予想されるため利用者の作業効率の向上や職員の負担軽減に向けた方策（デジタル化など）を検討していく。"/>
    <s v="・特別支援学校や他施設などの関係施設等に新規の利用者の確保に向けた働きかけ（作業内容等をホームページ等で発信、見学等の積極的受入）を検討していく。"/>
    <s v="共有した"/>
    <s v="共有した"/>
    <s v="統括責任者"/>
    <s v="室　宏幸"/>
    <s v="管理者"/>
    <s v="個別支援計画の作成"/>
    <s v="島﨑　祐介"/>
    <s v="サービス管理責任者"/>
    <s v="技術指導や職業訓練"/>
    <s v="久保みどり"/>
    <s v="職業指導員"/>
    <s v="製造・販売の管理"/>
    <s v="日浦　理絵"/>
    <s v="生活支援員"/>
    <s v="技術指導・生活支援"/>
    <s v="藤井久仁子"/>
    <s v="生活支援員"/>
    <s v="技術指導・生活支援"/>
    <s v="岩野　洋子"/>
    <s v="生活支援員"/>
    <m/>
    <m/>
    <m/>
    <m/>
    <m/>
    <m/>
    <m/>
    <m/>
    <m/>
    <m/>
    <m/>
    <m/>
    <x v="7"/>
    <m/>
    <n v="5"/>
    <n v="6"/>
    <m/>
    <m/>
    <n v="11"/>
    <x v="2"/>
    <x v="68"/>
    <x v="71"/>
    <x v="0"/>
    <x v="0"/>
    <n v="1"/>
    <n v="8"/>
    <n v="2"/>
    <n v="11"/>
    <n v="0"/>
    <n v="1"/>
    <n v="5"/>
    <n v="0"/>
    <n v="0"/>
    <n v="0"/>
    <n v="5"/>
    <n v="11"/>
    <n v="0"/>
    <n v="1"/>
    <n v="0"/>
    <n v="1"/>
    <n v="7"/>
    <n v="0"/>
    <n v="2"/>
    <n v="11"/>
    <n v="7"/>
    <n v="0"/>
    <n v="4"/>
    <n v="11"/>
    <n v="0.63636363636363635"/>
    <n v="6"/>
    <n v="0"/>
    <n v="5"/>
    <n v="11"/>
    <n v="0.54545454545454541"/>
    <n v="8"/>
    <n v="0"/>
    <n v="3"/>
    <n v="11"/>
    <n v="0.72727272727272729"/>
    <n v="7"/>
    <n v="0"/>
    <n v="4"/>
    <n v="11"/>
    <n v="0.63636363636363635"/>
    <n v="5"/>
    <n v="0"/>
    <n v="6"/>
    <n v="11"/>
    <n v="0.45454545454545453"/>
    <n v="9"/>
    <n v="0"/>
    <n v="2"/>
    <n v="11"/>
    <x v="69"/>
    <n v="42"/>
    <n v="0"/>
    <n v="24"/>
    <n v="66"/>
    <n v="0.63636363636363635"/>
  </r>
  <r>
    <d v="2024-04-13T00:00:00"/>
    <n v="133"/>
    <x v="1"/>
    <s v="社会福祉法人一れつ会"/>
    <s v="小林　智久"/>
    <n v="3411501145"/>
    <s v="しんふぉにい"/>
    <n v="7200031"/>
    <x v="6"/>
    <s v="〒720-0031 福山市三吉町5丁目1番45号"/>
    <x v="17"/>
    <s v="藤原弘美"/>
    <s v="舩尾陽介"/>
    <s v="084-926-1754"/>
    <s v="shinho@r2.dion.ne.jp"/>
    <s v="月額"/>
    <n v="13000"/>
    <x v="99"/>
    <n v="7029"/>
    <n v="20124"/>
    <n v="20219"/>
    <n v="20319"/>
    <n v="13836568"/>
    <n v="9923577"/>
    <n v="765000"/>
    <n v="1842000"/>
    <n v="1305991"/>
    <n v="13836568"/>
    <x v="99"/>
    <n v="6369449"/>
    <n v="975000"/>
    <n v="2702000"/>
    <n v="305049"/>
    <n v="185"/>
    <n v="3490"/>
    <x v="98"/>
    <n v="242"/>
    <n v="12"/>
    <n v="3485070"/>
    <x v="97"/>
    <x v="99"/>
    <n v="225"/>
    <n v="14255049"/>
    <n v="10273000"/>
    <n v="975000"/>
    <n v="2702000"/>
    <n v="305049"/>
    <n v="14255049"/>
    <n v="3574108"/>
    <n v="6677450"/>
    <n v="1175000"/>
    <n v="2802000"/>
    <n v="26491"/>
    <n v="3566"/>
    <n v="16047"/>
    <n v="241"/>
    <n v="12"/>
    <n v="3574108"/>
    <n v="20124"/>
    <n v="223"/>
    <n v="14676491"/>
    <n v="10673000"/>
    <n v="1175000"/>
    <n v="2802000"/>
    <n v="26491"/>
    <n v="14676491"/>
    <n v="3590976"/>
    <n v="6937450"/>
    <n v="1275000"/>
    <n v="2852000"/>
    <n v="21065"/>
    <n v="3566"/>
    <n v="16047"/>
    <n v="241"/>
    <n v="12"/>
    <n v="3590976"/>
    <n v="20219"/>
    <n v="224"/>
    <n v="15171065"/>
    <n v="11023000"/>
    <n v="1275000"/>
    <n v="2852000"/>
    <n v="21065"/>
    <n v="15171065"/>
    <n v="3608627"/>
    <n v="7164950"/>
    <n v="1425000"/>
    <n v="2952000"/>
    <n v="20488"/>
    <n v="3537"/>
    <n v="15916"/>
    <n v="239"/>
    <n v="12"/>
    <n v="3608627"/>
    <n v="20319"/>
    <n v="227"/>
    <s v="○"/>
    <m/>
    <m/>
    <m/>
    <m/>
    <s v="○"/>
    <m/>
    <m/>
    <s v="○"/>
    <m/>
    <s v="○"/>
    <m/>
    <s v="○"/>
    <m/>
    <m/>
    <m/>
    <m/>
    <m/>
    <x v="9"/>
    <n v="6121108"/>
    <s v="主にはお寺から注文を受け、せんべいを製造し販売している。その他、企業やイベント、市役所で販売している。"/>
    <s v="－"/>
    <x v="3"/>
    <n v="2186667"/>
    <s v="企業から資材を仕入れ、商品の袋詰や箱詰め、箱の組み立て、シール貼り等を行い、納品している。"/>
    <s v="－"/>
    <x v="7"/>
    <n v="1023540"/>
    <s v="アパートの屋外清掃（落ち葉拾い・階段掃き掃除・草刈り等の清掃作業を週３回）"/>
    <s v="○"/>
    <x v="0"/>
    <s v=""/>
    <x v="0"/>
    <x v="0"/>
    <s v=""/>
    <x v="0"/>
    <m/>
    <m/>
    <m/>
    <x v="0"/>
    <s v="・菓子(せんべい)製造作業はインバーターの取り付けによりB品が減らすことができ、利用者メンバーの増員と作業指導により生産性が上がった。せんべいの種類を増やすことが課題。_x000a_・軽作業は現在6種類の作業を行っているが、先方の都合で作業量にムラがあることや、いずれの作業も利用者で完結できていないことが課題。_x000a_・清掃作業は契約を継続していただいており、安定した収入がある。_x000a_・雑貨（招き猫）製造作業は神社の定期購入により前年比を大幅に上回ったが、注文数が減っている。新たな販路獲得やオーダーへの対応、利用者メンバーの増員が課題。"/>
    <s v="○"/>
    <m/>
    <s v="○"/>
    <s v="○"/>
    <m/>
    <s v="○"/>
    <m/>
    <s v="○"/>
    <m/>
    <m/>
    <s v="○"/>
    <s v="一部の利用者しかできない作業工程が多い"/>
    <s v="・目標工賃を上回ることができた。_x000a_・菓子(せんべい)製造作業は、新商品を開発することと販路を拡大することが必要である。_x000a_・軽作業は、令和5年度は事業所建て替えのため仕入れ量を控えており減収となった。建て替えが終わったため、利用者への作業指導に力を入れ、一昨年以上の収入を目指す。_x000a_・清掃作業は、作業参加者数で収入額が変動するため、上限人数での参加を維持する。_x000a_・雑貨（招き猫)作業は、生産量を増やせるよう製作できる利用者メンバーを増員する必要がある。"/>
    <s v="○"/>
    <s v="○"/>
    <s v="○"/>
    <s v="○"/>
    <m/>
    <s v="○"/>
    <m/>
    <m/>
    <s v="○"/>
    <s v="○"/>
    <s v="○"/>
    <s v="作業技術の指導"/>
    <s v="菓子(せんべい)製造"/>
    <s v="①商品企画力の向上"/>
    <s v="販売しているせんべいが1種類のため、地元の製菓店に協力していただき味や形のバリエーションを増やすこと、また販路の獲得に取り組む。"/>
    <s v="雑貨(招き猫)製作"/>
    <s v="⑪その他"/>
    <s v="注文者からのオーダーに応えることを含め、生産量を増やすために作業工程の見直しやデザイン・製作方法の工夫を行い、携われる利用者を増やすことに取り組む。"/>
    <s v="軽作業"/>
    <s v="⑪その他"/>
    <s v="生産量を上げるために、現在行っている6つの作業を4つに縮小し、それぞれの作業の各工程において利用者への作業指導の強化に取り組む。仕入れ量が少ない時の作業を検討することに取り組む。"/>
    <s v="・菓子(せんべい)製造では、新商品の開発を行い新商品を2種類販売開始する。_x000a_・雑貨(招き猫)製造では、作業工程の見直しや製作方法の工夫を行い、作業に携われる利用者を3名増やす。_x000a_・軽作業は各工程に携われる利用者が増えるよう作業指導を行い、生産量アップを図る。また、仕入れが少ない時や既存の作業に取り組めない方への作業内容を検討する。"/>
    <s v="・菓子(せんべい)製造では、新商品の開発を行い新商品をさらに2種類販売開始する。_x000a_・自主製品であるせんべいと招き猫をＰＲする体制をつくる（事業所・企業を訪ねる、SNSの活用など）。_x000a_・オリジナルの作業内容の開始に向け、必要な環境を整える。"/>
    <s v="・菓子(せんべい)製造では、新商品の開発を行いさらに2種類の新商品を販売する。_x000a_・雑貨(招き猫)オーダー商品の注文から納品までの時間を短縮させる。_x000a_・自主製品のネット販売を検討する。_x000a_・オリジナル作業の拡大を図る。"/>
    <s v="共有した"/>
    <s v="共有した"/>
    <s v="統括責任者"/>
    <s v="藤原弘美"/>
    <s v="管理者"/>
    <s v="個別支援計画の作成"/>
    <s v="小林千代"/>
    <s v="サービス管理責任者"/>
    <s v="日常生活での相談・指導"/>
    <s v="舩尾陽介"/>
    <s v="主任生活支援員"/>
    <s v="単価交渉・作業工程見直し"/>
    <s v="渡邉輝義"/>
    <s v="目標工賃達成指導員"/>
    <s v="技術指導"/>
    <s v="田村成希"/>
    <s v="職業指導員"/>
    <s v="作業スケジュール等管理"/>
    <s v="村田佳織"/>
    <s v="生活支援員"/>
    <s v="作業スケジュール等管理"/>
    <s v="上本一代"/>
    <s v="生活支援員"/>
    <s v="作業スケジュール等管理"/>
    <s v="高信祐子"/>
    <s v="生活支援員"/>
    <s v="作業スケジュール等管理"/>
    <s v="小山信行"/>
    <s v="生活支援員"/>
    <m/>
    <m/>
    <m/>
    <x v="4"/>
    <n v="2"/>
    <n v="17"/>
    <m/>
    <m/>
    <m/>
    <n v="19"/>
    <x v="50"/>
    <x v="77"/>
    <x v="3"/>
    <x v="0"/>
    <x v="0"/>
    <n v="3"/>
    <n v="14"/>
    <n v="2"/>
    <n v="19"/>
    <n v="0"/>
    <n v="2"/>
    <n v="8"/>
    <n v="3"/>
    <n v="2"/>
    <n v="0"/>
    <n v="4"/>
    <n v="19"/>
    <n v="0"/>
    <n v="3"/>
    <n v="1"/>
    <n v="3"/>
    <n v="3"/>
    <n v="8"/>
    <n v="1"/>
    <n v="19"/>
    <n v="17"/>
    <n v="0"/>
    <n v="2"/>
    <n v="19"/>
    <n v="0.89473684210526316"/>
    <n v="14"/>
    <n v="3"/>
    <n v="2"/>
    <n v="19"/>
    <n v="0.73684210526315785"/>
    <n v="14"/>
    <n v="2"/>
    <n v="3"/>
    <n v="19"/>
    <n v="0.73684210526315785"/>
    <n v="15"/>
    <n v="0"/>
    <n v="4"/>
    <n v="19"/>
    <n v="0.78947368421052633"/>
    <n v="15"/>
    <n v="1"/>
    <n v="3"/>
    <n v="19"/>
    <n v="0.78947368421052633"/>
    <n v="18"/>
    <n v="0"/>
    <n v="1"/>
    <n v="19"/>
    <x v="70"/>
    <n v="93"/>
    <n v="6"/>
    <n v="15"/>
    <n v="114"/>
    <n v="0.81578947368421051"/>
  </r>
  <r>
    <d v="2024-04-20T00:00:00"/>
    <n v="134"/>
    <x v="4"/>
    <s v="合資会社ふくでん"/>
    <s v="小林　由卓"/>
    <n v="3411501657"/>
    <s v="ふくでん継続B型"/>
    <n v="7200017"/>
    <x v="6"/>
    <s v="〒720-0017 福山市千田町三丁目４番２２号"/>
    <x v="0"/>
    <s v="小林由卓"/>
    <s v="小林由卓"/>
    <s v="０８４－９８２－６４４９"/>
    <s v="fukuden.senda230501@river.ocn.ne.jp"/>
    <s v="月額"/>
    <n v="8000"/>
    <x v="100"/>
    <n v="13202"/>
    <n v="21220"/>
    <n v="21220"/>
    <n v="21220"/>
    <n v="5215720"/>
    <n v="5215720"/>
    <n v="0"/>
    <n v="0"/>
    <n v="0"/>
    <n v="5215720"/>
    <x v="100"/>
    <n v="0"/>
    <n v="0"/>
    <n v="0"/>
    <n v="0"/>
    <n v="346"/>
    <n v="6366"/>
    <x v="99"/>
    <n v="312"/>
    <n v="12"/>
    <n v="5215720"/>
    <x v="98"/>
    <x v="100"/>
    <n v="185"/>
    <n v="5220000"/>
    <n v="5220000"/>
    <n v="0"/>
    <n v="0"/>
    <n v="0"/>
    <n v="5220000"/>
    <n v="5220000"/>
    <n v="0"/>
    <n v="0"/>
    <n v="0"/>
    <n v="0"/>
    <n v="6366"/>
    <n v="28144"/>
    <n v="312"/>
    <n v="12"/>
    <n v="5220000"/>
    <n v="21220"/>
    <n v="185"/>
    <n v="5220000"/>
    <n v="5220000"/>
    <n v="0"/>
    <n v="0"/>
    <n v="0"/>
    <n v="5220000"/>
    <n v="5220000"/>
    <n v="0"/>
    <n v="0"/>
    <n v="0"/>
    <n v="0"/>
    <n v="6366"/>
    <n v="28144"/>
    <n v="312"/>
    <n v="12"/>
    <n v="5220000"/>
    <n v="21220"/>
    <n v="185"/>
    <n v="5220000"/>
    <n v="5220000"/>
    <n v="0"/>
    <n v="0"/>
    <n v="0"/>
    <n v="5220000"/>
    <n v="5220000"/>
    <n v="0"/>
    <n v="0"/>
    <n v="0"/>
    <n v="0"/>
    <n v="6366"/>
    <n v="28144"/>
    <n v="312"/>
    <n v="12"/>
    <n v="5220000"/>
    <n v="21220"/>
    <n v="185"/>
    <m/>
    <m/>
    <m/>
    <m/>
    <m/>
    <m/>
    <m/>
    <m/>
    <m/>
    <m/>
    <s v="○"/>
    <m/>
    <s v="○"/>
    <m/>
    <m/>
    <m/>
    <s v="○"/>
    <s v="①建物修繕維持管理　　　　　　　　　　　　　　　　　　　②清掃片付け作業・草刈り・山芝刈り"/>
    <x v="6"/>
    <n v="1798098"/>
    <s v="①建物修繕維持管理"/>
    <s v="－"/>
    <x v="0"/>
    <n v="1478000"/>
    <s v="②清掃片付け作業・草刈り・山芝刈り"/>
    <s v="－"/>
    <x v="10"/>
    <n v="1446940"/>
    <s v="資源回収（古紙、雑誌、新聞紙、段ボール、鉄くず、シュレッダーゴミ）"/>
    <s v="－"/>
    <x v="1"/>
    <s v=""/>
    <x v="0"/>
    <x v="0"/>
    <s v=""/>
    <x v="0"/>
    <m/>
    <m/>
    <m/>
    <x v="0"/>
    <s v="体力を必要とする作業で、参加できる利用者が少ない。高齢と病気の為。"/>
    <m/>
    <m/>
    <m/>
    <m/>
    <m/>
    <s v="○"/>
    <s v="○"/>
    <m/>
    <m/>
    <m/>
    <m/>
    <m/>
    <s v="建物修繕・維持・管理作業で18部屋のアパート1棟請け負い、収入が増えた。引き続き継続していく。"/>
    <m/>
    <m/>
    <m/>
    <m/>
    <m/>
    <m/>
    <m/>
    <m/>
    <m/>
    <m/>
    <s v="○"/>
    <s v="現状維持"/>
    <s v="⑰その他"/>
    <s v="⑪その他"/>
    <s v="建物修繕維持管理のノウハウを職員同士共有する"/>
    <s v="⑪リサイクル事業"/>
    <s v="②販路開拓"/>
    <s v="提供企業さんに他の企業さんを紹介してもらう"/>
    <s v="⑬軽作業"/>
    <s v="⑥作業工程の見直し"/>
    <s v="失敗作を出しても辛抱強く経験してもらい一人でも多くできる人を増やす"/>
    <s v="現状維持⑰作業所周辺にあるアパート4棟の修繕、清掃、維持管理、駐車場草取り、清掃を行う。⑪毎週水曜回収する提供企業さんとの関係維持、回収可能廃品の範囲を周知徹底、口コミで新規企業さんを紹介してもらう。⑬田中細巾さんからの糸巻き、紐巻き製品作り、納入を続けて行く。一連の作業を一人で出来る利用者を一人増やす。不良品を減らせるよう検品できる利用者を一人増やす。"/>
    <s v="現状維持⑰作業所周辺にあるアパート4棟の修繕、清掃、維持管理、駐車場草取り、清掃を行う。⑪毎週水曜回収する提供企業さんとの関係維持、回収可能廃品の範囲を周知徹底、口コミで新規企業さんを紹介してもらう。⑬田中細巾さんからの糸巻き、紐巻き製品作り、納入を続けて行く。一連の作業を一人で出来る利用者を一人増やす。不良品を減らせるよう検品できる利用者を一人増やす。"/>
    <s v="現状維持⑰作業所周辺にあるアパート4棟の修繕、清掃、維持管理、駐車場草取り、清掃を行う。⑪毎週水曜回収する提供企業さんとの関係維持、回収可能廃品の範囲を周知徹底、口コミで新規企業さんを紹介してもらう。⑬田中細巾さんからの糸巻き、紐巻き製品作り、納入を続けて行く。一連の作業を一人で出来る利用者を一人増やす。不良品を減らせるよう検品できる利用者を一人増やす。"/>
    <s v="共有した"/>
    <s v="共有した"/>
    <s v="統括責任者"/>
    <s v="小林由卓"/>
    <s v="生活支援員"/>
    <s v="管理者"/>
    <s v="今井徹雄"/>
    <s v="管理者"/>
    <s v="職業指導員"/>
    <s v="小幡健三"/>
    <s v="職業指導員"/>
    <s v="生活支援員"/>
    <s v="牧　洋至"/>
    <s v="生活支援員"/>
    <s v="職業指導員"/>
    <s v="塩出和登"/>
    <s v="職業指導員"/>
    <s v="目標工賃達成指導員"/>
    <s v="小林和真"/>
    <s v="目標工賃達成指導員"/>
    <s v="職業指導員"/>
    <s v="市原正博"/>
    <s v="職業指導員"/>
    <s v="職業指導員"/>
    <s v="藤田忠士"/>
    <s v="職業指導員"/>
    <s v="職業指導員"/>
    <s v="中嶋祥之"/>
    <s v="職業指導員"/>
    <s v="職業指導員"/>
    <s v="永山明美"/>
    <s v="職業指導員"/>
    <x v="5"/>
    <n v="5"/>
    <n v="4"/>
    <n v="19"/>
    <n v="1"/>
    <n v="2"/>
    <n v="31"/>
    <x v="51"/>
    <x v="78"/>
    <x v="72"/>
    <x v="29"/>
    <x v="11"/>
    <n v="25"/>
    <n v="6"/>
    <n v="0"/>
    <n v="31"/>
    <n v="1"/>
    <n v="6"/>
    <n v="7"/>
    <n v="6"/>
    <n v="2"/>
    <n v="0"/>
    <n v="9"/>
    <n v="31"/>
    <n v="0"/>
    <n v="0"/>
    <n v="1"/>
    <n v="1"/>
    <n v="2"/>
    <n v="12"/>
    <n v="15"/>
    <n v="31"/>
    <n v="5"/>
    <n v="5"/>
    <n v="21"/>
    <n v="31"/>
    <n v="0.16129032258064516"/>
    <n v="7"/>
    <n v="7"/>
    <n v="17"/>
    <n v="31"/>
    <n v="0.22580645161290322"/>
    <n v="10"/>
    <n v="3"/>
    <n v="18"/>
    <n v="31"/>
    <n v="0.32258064516129031"/>
    <n v="6"/>
    <n v="6"/>
    <n v="19"/>
    <n v="31"/>
    <n v="0.19354838709677419"/>
    <n v="10"/>
    <n v="4"/>
    <n v="17"/>
    <n v="31"/>
    <n v="0.32258064516129031"/>
    <n v="8"/>
    <n v="5"/>
    <n v="18"/>
    <n v="31"/>
    <x v="71"/>
    <n v="46"/>
    <n v="30"/>
    <n v="110"/>
    <n v="186"/>
    <n v="0.24731182795698925"/>
  </r>
  <r>
    <d v="2024-04-25T00:00:00"/>
    <n v="135"/>
    <x v="1"/>
    <s v="社会福祉法人優輝福祉会"/>
    <s v="森重　利夫"/>
    <n v="3411901048"/>
    <s v="障害者多機能型事業所コージーガーデン"/>
    <n v="7296211"/>
    <x v="17"/>
    <s v="〒729-6211 三次市大田幸町大伴10266番地４"/>
    <x v="0"/>
    <s v="　　　　　　　　熊原　晋司"/>
    <s v="　　　　　　　柳田　美恵"/>
    <s v="0824-66-3555"/>
    <s v="cozy@yuukifukushikai.com"/>
    <s v="月額"/>
    <n v="18000"/>
    <x v="101"/>
    <n v="25728"/>
    <n v="38889"/>
    <n v="39444"/>
    <n v="40000"/>
    <n v="37901461"/>
    <n v="37901461"/>
    <n v="0"/>
    <n v="0"/>
    <n v="0"/>
    <n v="37901461"/>
    <x v="101"/>
    <n v="30030481"/>
    <n v="0"/>
    <n v="0"/>
    <n v="0"/>
    <n v="309"/>
    <n v="5410"/>
    <x v="100"/>
    <n v="362"/>
    <n v="12"/>
    <n v="7870980"/>
    <x v="99"/>
    <x v="101"/>
    <n v="364"/>
    <n v="38000000"/>
    <n v="38000000"/>
    <n v="0"/>
    <n v="0"/>
    <n v="0"/>
    <n v="38000000"/>
    <n v="7000000"/>
    <n v="31000000"/>
    <n v="0"/>
    <n v="0"/>
    <n v="0"/>
    <n v="5400"/>
    <n v="21640"/>
    <n v="361"/>
    <n v="12"/>
    <n v="7000000"/>
    <n v="38889"/>
    <n v="323"/>
    <n v="38100000"/>
    <n v="38100000"/>
    <n v="0"/>
    <n v="0"/>
    <n v="0"/>
    <n v="38100000"/>
    <n v="7100000"/>
    <n v="31000000"/>
    <n v="0"/>
    <n v="0"/>
    <n v="0"/>
    <n v="5400"/>
    <n v="21600"/>
    <n v="361"/>
    <n v="12"/>
    <n v="7100000"/>
    <n v="39444"/>
    <n v="329"/>
    <n v="38200000"/>
    <n v="38200000"/>
    <n v="0"/>
    <n v="0"/>
    <n v="0"/>
    <n v="38200000"/>
    <n v="7200000"/>
    <n v="31000000"/>
    <n v="0"/>
    <n v="0"/>
    <n v="0"/>
    <n v="5400"/>
    <n v="21600"/>
    <n v="361"/>
    <n v="12"/>
    <n v="7200000"/>
    <n v="40000"/>
    <n v="333"/>
    <m/>
    <s v="○"/>
    <s v="○"/>
    <m/>
    <s v="○"/>
    <m/>
    <s v="○"/>
    <m/>
    <s v="○"/>
    <m/>
    <m/>
    <m/>
    <m/>
    <m/>
    <m/>
    <m/>
    <m/>
    <m/>
    <x v="13"/>
    <n v="23120074"/>
    <s v="惣菜製造、販売"/>
    <s v="－"/>
    <x v="11"/>
    <n v="5818864"/>
    <s v="とまとの栽培、販売"/>
    <s v="－"/>
    <x v="4"/>
    <n v="5148156"/>
    <s v="米、麦、大豆等栽培、販売"/>
    <s v="－"/>
    <x v="1"/>
    <n v="1"/>
    <x v="1"/>
    <x v="5"/>
    <n v="1"/>
    <x v="1"/>
    <m/>
    <s v="平成25年度"/>
    <n v="3595424"/>
    <x v="23"/>
    <s v="・調理やパンの形成など技術を要するため利用者が作業を覚えるのに時間がかかる。・レストラン営業のための人員確保が必要（利用者・職員）・農産物の加工方法と販売ルートの確立ができていない。・物価高騰による仕入れコストの上昇"/>
    <s v="○"/>
    <s v="○"/>
    <m/>
    <m/>
    <m/>
    <m/>
    <m/>
    <s v="○"/>
    <m/>
    <m/>
    <m/>
    <m/>
    <s v="令和5年度より新たに清掃業務と三次青陵高校でのパン販売を開始した。またコロナにより休業していたレストランを再開することで目標工賃の支給を達成した。"/>
    <s v="○"/>
    <s v="○"/>
    <s v="○"/>
    <m/>
    <m/>
    <m/>
    <m/>
    <m/>
    <m/>
    <m/>
    <m/>
    <m/>
    <s v="6次産業化にむけた取り組み（自家栽培野菜を使用した商品開発）"/>
    <s v="①商品企画力の向上"/>
    <s v="農作物の安定栽培・収穫。レストラン・パン部門での商品開発。"/>
    <s v="自社製品の販路拡大"/>
    <s v="②販路開拓"/>
    <s v="ホームページ作成。県内各地のイベント参加。"/>
    <s v="レストランの営業日を増やす"/>
    <s v="③販売力の向上"/>
    <s v="職員体制を整えレストランの営業日を増やす。接客ができる利用者を増やす。"/>
    <s v="①レストラン営業：HP、SNSを活用し集客力アップ、ホール作業ができる利用者の育成_x000a_②パンの製造販売：外部販路開拓、利用者中心で製造できるよう利用者の育成_x000a_③トマト、農業：薬草など新たな自主栽培作物の取り組み・雨天時の作業場整備_x000a_④清掃・軽作業：清掃作業の整備と利用者育成、塩事業の環境整備と商品開発、販路拡大"/>
    <s v="①レストラン営業：自主栽培野菜を活かした商品・メニューの開発・利用者育成_x000a_②パンの製造販売：自主栽培野菜を活かした商品・メニューの開発・利用者育成_x000a_③トマト、農業：自主栽培作物の絞り込みと安定栽培・収穫、販路拡大_x000a_④清掃・軽作業：農業部門と連携した室内軽作業の創出・PC入力作業の導入"/>
    <s v="①レストラン営業：営業日を増やす_x000a_②パンの製造販売：店舗販売と外部販売の両立_x000a_③トマト、農業：自主栽培作物の安定栽培・収穫と販路拡大・施設外就労_x000a_④清掃・軽作業：清掃・軽作業を安定提供し従事できる利用者を増やす"/>
    <s v="共有した"/>
    <s v="共有した"/>
    <s v="統括責任者"/>
    <s v="熊原晋司"/>
    <s v="管理者"/>
    <s v="サービス管理責任者"/>
    <s v="柳田美恵"/>
    <s v="課長・サービス管理責任者"/>
    <s v="スキルアップ担当者"/>
    <s v="佐々木奈津子"/>
    <s v="主任・目標工賃達成指導員"/>
    <s v="商品開発担当者"/>
    <s v="小山未祐"/>
    <s v="リーダー・職業指導員"/>
    <s v="農業指導担当者"/>
    <s v="今井耕平"/>
    <s v="職業指導員"/>
    <s v="営業担当者"/>
    <s v="松村圭一郎"/>
    <s v="職業指導員"/>
    <s v="営業担当者"/>
    <s v="平岡英憲"/>
    <s v="職業指導員"/>
    <m/>
    <m/>
    <m/>
    <m/>
    <m/>
    <m/>
    <m/>
    <m/>
    <m/>
    <x v="3"/>
    <n v="4"/>
    <n v="13"/>
    <n v="14"/>
    <m/>
    <m/>
    <n v="31"/>
    <x v="6"/>
    <x v="79"/>
    <x v="73"/>
    <x v="0"/>
    <x v="0"/>
    <n v="3"/>
    <n v="14"/>
    <n v="14"/>
    <n v="31"/>
    <n v="0"/>
    <n v="5"/>
    <n v="5"/>
    <n v="9"/>
    <n v="1"/>
    <n v="0"/>
    <n v="11"/>
    <n v="31"/>
    <n v="0"/>
    <n v="6"/>
    <n v="6"/>
    <n v="1"/>
    <n v="4"/>
    <n v="7"/>
    <n v="7"/>
    <n v="31"/>
    <n v="13"/>
    <n v="0"/>
    <n v="5"/>
    <n v="18"/>
    <n v="0.72222222222222221"/>
    <n v="13"/>
    <n v="0"/>
    <n v="5"/>
    <n v="18"/>
    <n v="0.72222222222222221"/>
    <n v="15"/>
    <n v="1"/>
    <n v="2"/>
    <n v="18"/>
    <n v="0.83333333333333337"/>
    <n v="17"/>
    <n v="0"/>
    <n v="1"/>
    <n v="18"/>
    <n v="0.94444444444444442"/>
    <n v="11"/>
    <n v="1"/>
    <n v="6"/>
    <n v="18"/>
    <n v="0.61111111111111116"/>
    <n v="15"/>
    <n v="0"/>
    <n v="3"/>
    <n v="18"/>
    <x v="37"/>
    <n v="84"/>
    <n v="2"/>
    <n v="22"/>
    <n v="108"/>
    <n v="0.77777777777777779"/>
  </r>
  <r>
    <d v="2024-04-26T00:00:00"/>
    <n v="137"/>
    <x v="1"/>
    <s v="社会福祉法人尾道さつき会"/>
    <s v="平石　朗"/>
    <n v="3411100179"/>
    <s v="尾道さつき作業所"/>
    <n v="7220021"/>
    <x v="0"/>
    <s v="〒722-0021 尾道市久山田町１０１番地"/>
    <x v="9"/>
    <s v="今川　陽平"/>
    <s v="岡田　朋樹"/>
    <s v="0848-23-8004"/>
    <s v="satukisagyousyo@satukikai.com"/>
    <s v="月額"/>
    <n v="23000"/>
    <x v="102"/>
    <n v="7294"/>
    <n v="31203"/>
    <n v="32111"/>
    <n v="33020"/>
    <n v="22588277"/>
    <n v="22588277"/>
    <n v="0"/>
    <n v="0"/>
    <n v="0"/>
    <n v="22588277"/>
    <x v="102"/>
    <n v="16283023"/>
    <n v="0"/>
    <n v="0"/>
    <n v="379783"/>
    <n v="264"/>
    <n v="5028"/>
    <x v="101"/>
    <n v="309"/>
    <n v="12"/>
    <n v="5925471"/>
    <x v="100"/>
    <x v="102"/>
    <n v="236"/>
    <n v="21520000"/>
    <n v="21520000"/>
    <n v="0"/>
    <n v="0"/>
    <n v="0"/>
    <n v="21520000"/>
    <n v="6103235"/>
    <n v="15036765"/>
    <n v="0"/>
    <n v="0"/>
    <n v="380000"/>
    <n v="5020"/>
    <n v="25100"/>
    <n v="309"/>
    <n v="12"/>
    <n v="6103235"/>
    <n v="31203"/>
    <n v="243"/>
    <n v="22165600"/>
    <n v="22165600"/>
    <n v="0"/>
    <n v="0"/>
    <n v="0"/>
    <n v="22165600"/>
    <n v="6280999"/>
    <n v="15504601"/>
    <n v="0"/>
    <n v="0"/>
    <n v="380000"/>
    <n v="5020"/>
    <n v="25100"/>
    <n v="309"/>
    <n v="12"/>
    <n v="6280999"/>
    <n v="32111"/>
    <n v="250"/>
    <n v="22811200"/>
    <n v="22811200"/>
    <n v="0"/>
    <n v="0"/>
    <n v="0"/>
    <n v="22811200"/>
    <n v="6458763"/>
    <n v="15972437"/>
    <n v="0"/>
    <n v="0"/>
    <n v="380000"/>
    <n v="5020"/>
    <n v="25100"/>
    <n v="309"/>
    <n v="12"/>
    <n v="6458763"/>
    <n v="33020"/>
    <n v="257"/>
    <s v="○"/>
    <m/>
    <m/>
    <m/>
    <m/>
    <s v="○"/>
    <m/>
    <m/>
    <s v="○"/>
    <s v="○"/>
    <m/>
    <m/>
    <s v="○"/>
    <m/>
    <m/>
    <m/>
    <m/>
    <m/>
    <x v="9"/>
    <n v="8009513"/>
    <s v="Bean to Bar製法の自社ブランドチョコレートやかんきつを使用したジャム、ピールキャンディの製造・販売"/>
    <s v="－"/>
    <x v="4"/>
    <n v="3657390"/>
    <s v="市内の大学清掃（毎日）、公園の清掃（毎日"/>
    <s v="○"/>
    <x v="9"/>
    <n v="3300000"/>
    <s v="高齢者施設内でのタオル、衣類等の洗濯業務"/>
    <s v="○"/>
    <x v="0"/>
    <s v=""/>
    <x v="0"/>
    <x v="0"/>
    <s v=""/>
    <x v="0"/>
    <m/>
    <m/>
    <m/>
    <x v="0"/>
    <s v="B型所属の利用者の高齢化、身体機能の低下に伴い、生産性が向上しにくい状況にある。収益性の高い施設外作業へ参加できる利用者も限られてきており、工賃を向上し続けることが難しくなってくる。また、本人の働きたい気持ちを無視することはできずB型全体の生産性が低下してきても定員の関係で新規利用者が獲得しにくい状況がある。_x000a_自社製品の製造については原材料費、光熱水費の高騰が経費に大きく影響している。卸販売が中心で、複数の卸先に対して同額の希望小売価格を設定しているため、経費高騰をすぐに価格転嫁しにくい状況もあり収益性が保てない。"/>
    <m/>
    <m/>
    <m/>
    <s v="○"/>
    <m/>
    <s v="○"/>
    <s v="○"/>
    <s v="○"/>
    <m/>
    <m/>
    <m/>
    <m/>
    <s v="旧算定方式であれば、目標額を達成できていない。_x000a_部品組み立てや袋入れなどの下請け作業について、取引先企業からの作業量増加の打診があるが、上記7（1）アの通り、現状を維持するのが精一杯な状況にある。"/>
    <s v="○"/>
    <m/>
    <m/>
    <s v="○"/>
    <m/>
    <s v="○"/>
    <m/>
    <m/>
    <m/>
    <m/>
    <m/>
    <m/>
    <s v="菓子製造"/>
    <s v="②販路開拓"/>
    <s v="卸販売が中心になっているため店頭販売価格に対して収益が上がりにくい。ECサイトでの新規顧客の獲得とリピーターを増加し、直販により収益を増加させていく。新規顧客やリピーター獲得のためのSNS等での情報発信の仕組み作りに取り組む。"/>
    <s v="菓子製造"/>
    <s v="①商品企画力の向上"/>
    <s v="原材料費等の高騰により経費が増えている。利益確保のため高価格帯の商品であってもリピートしてもらえるよう付加価値のある商品を企画製造していく。"/>
    <s v="部品組み立てや袋入れ作業"/>
    <s v="⑥作業工程の見直し"/>
    <s v="作業工程を細分化し適材適所による生産性の向上とそれに伴う受託数の増加を目指す。"/>
    <s v="作業工程の見直しを行い、既存利用者の生産性の維持、向上を図る。現状、生産性が下がっており、取引先企業からの作業量増加の打診に応じられていない。生産性の向上が図れれば既存の取引先からの受託で作業収入アップが見込める。"/>
    <s v="SNSでの発信力を高め、新規顧客やリピーターの増加を目指す。魅力的な発信が行えるよう、アドバイザーによる指導を受け、発信方法のルール決めやマニュアルを作成し、誰でも同一水準の発信ができるようになる。"/>
    <s v="今後、ますます原材料費が高騰する可能性が高いため、製造コストや品質に見合った価格設定と、高価格帯であっても顧客に選ばれる商品作りを行う。そのために既存取引先企業やコンサルとの連携強化を図る。"/>
    <s v="共有した"/>
    <s v="共有していない"/>
    <s v="統括責任者"/>
    <s v="今川　陽平"/>
    <s v="管理者"/>
    <s v="個別支援計画の作成"/>
    <s v="岡田　朋樹"/>
    <s v="サービス管理責任者"/>
    <s v="製造販売計画・販路拡大"/>
    <s v="松山　明代"/>
    <s v="目標工賃達成指導員"/>
    <s v="作業工程の管理・職業訓練"/>
    <s v="槇原　吾美"/>
    <s v="職業指導員"/>
    <s v="日常生活の相談・指導"/>
    <s v="重田　結愛"/>
    <s v="生活支援員"/>
    <m/>
    <m/>
    <m/>
    <m/>
    <m/>
    <m/>
    <m/>
    <m/>
    <m/>
    <m/>
    <m/>
    <m/>
    <m/>
    <m/>
    <m/>
    <x v="1"/>
    <m/>
    <n v="22"/>
    <n v="1"/>
    <m/>
    <m/>
    <n v="23"/>
    <x v="2"/>
    <x v="20"/>
    <x v="74"/>
    <x v="0"/>
    <x v="0"/>
    <n v="1"/>
    <n v="16"/>
    <n v="6"/>
    <n v="23"/>
    <n v="0"/>
    <n v="1"/>
    <n v="7"/>
    <n v="3"/>
    <n v="3"/>
    <n v="0"/>
    <n v="9"/>
    <n v="23"/>
    <n v="0"/>
    <n v="1"/>
    <n v="4"/>
    <n v="5"/>
    <n v="4"/>
    <n v="7"/>
    <n v="2"/>
    <n v="23"/>
    <n v="8"/>
    <n v="5"/>
    <n v="10"/>
    <n v="23"/>
    <n v="0.34782608695652173"/>
    <n v="15"/>
    <n v="3"/>
    <n v="5"/>
    <n v="23"/>
    <n v="0.65217391304347827"/>
    <n v="14"/>
    <n v="3"/>
    <n v="6"/>
    <n v="23"/>
    <n v="0.60869565217391308"/>
    <n v="16"/>
    <n v="2"/>
    <n v="5"/>
    <n v="23"/>
    <n v="0.69565217391304346"/>
    <n v="19"/>
    <n v="1"/>
    <n v="3"/>
    <n v="23"/>
    <n v="0.82608695652173914"/>
    <n v="17"/>
    <n v="3"/>
    <n v="3"/>
    <n v="23"/>
    <x v="72"/>
    <n v="89"/>
    <n v="17"/>
    <n v="32"/>
    <n v="138"/>
    <n v="0.64492753623188404"/>
  </r>
  <r>
    <d v="2024-04-30T00:00:00"/>
    <n v="138"/>
    <x v="0"/>
    <s v="特定非営利活動法人地域福祉活動支援協会人間大好き"/>
    <s v="渡邉　壽江"/>
    <n v="3412500575"/>
    <s v="しゃくなげファーム"/>
    <n v="7392302"/>
    <x v="8"/>
    <s v="〒739-2302 東広島市福富町下竹仁１３００番地"/>
    <x v="0"/>
    <s v="市川　恵奈"/>
    <s v="市川　恵奈"/>
    <s v="082-435-2261"/>
    <s v="syakunage-farm@sky.megaegg.ne.jp"/>
    <s v="月額"/>
    <n v="11000"/>
    <x v="103"/>
    <n v="-856"/>
    <n v="10204"/>
    <n v="10459"/>
    <n v="10629"/>
    <n v="1192950"/>
    <n v="1168178"/>
    <n v="0"/>
    <n v="0"/>
    <n v="24772"/>
    <n v="1192950"/>
    <x v="103"/>
    <n v="0"/>
    <n v="0"/>
    <n v="0"/>
    <n v="0"/>
    <n v="149"/>
    <n v="2372"/>
    <x v="102"/>
    <n v="243"/>
    <n v="12"/>
    <n v="1192950"/>
    <x v="101"/>
    <x v="103"/>
    <n v="130"/>
    <n v="1200000"/>
    <n v="1200000"/>
    <n v="0"/>
    <n v="0"/>
    <n v="0"/>
    <n v="1200000"/>
    <n v="1200000"/>
    <n v="0"/>
    <n v="0"/>
    <n v="0"/>
    <n v="0"/>
    <n v="2400"/>
    <n v="9200"/>
    <n v="245"/>
    <n v="12"/>
    <n v="1200000"/>
    <n v="10204"/>
    <n v="130"/>
    <n v="1230000"/>
    <n v="1230000"/>
    <n v="0"/>
    <n v="0"/>
    <n v="0"/>
    <n v="1230000"/>
    <n v="1230000"/>
    <n v="0"/>
    <n v="0"/>
    <n v="0"/>
    <n v="0"/>
    <n v="2400"/>
    <n v="9200"/>
    <n v="245"/>
    <n v="12"/>
    <n v="1230000"/>
    <n v="10459"/>
    <n v="134"/>
    <n v="1250000"/>
    <n v="1250000"/>
    <n v="0"/>
    <n v="0"/>
    <n v="0"/>
    <n v="1250000"/>
    <n v="1250000"/>
    <n v="0"/>
    <n v="0"/>
    <n v="0"/>
    <n v="0"/>
    <n v="2400"/>
    <n v="9200"/>
    <n v="245"/>
    <n v="12"/>
    <n v="1250000"/>
    <n v="10629"/>
    <n v="136"/>
    <m/>
    <m/>
    <m/>
    <m/>
    <m/>
    <s v="○"/>
    <m/>
    <m/>
    <m/>
    <m/>
    <m/>
    <m/>
    <s v="○"/>
    <s v="○"/>
    <m/>
    <m/>
    <m/>
    <m/>
    <x v="14"/>
    <n v="437190"/>
    <s v="手芸品(布・革・木工製品）の製作"/>
    <s v="－"/>
    <x v="3"/>
    <n v="414176"/>
    <s v="デザート等資材のシール貼り(道の駅）、ブルーベリーの摘み取り（地域）、ほうれん草の選果作業(地域）、牡蠣採苗器作製(地域）"/>
    <s v="－"/>
    <x v="13"/>
    <n v="316812"/>
    <s v="契約をしている農事組合法人へ出向き野菜の出荷作業の手伝いを行う"/>
    <s v="○"/>
    <x v="0"/>
    <s v=""/>
    <x v="0"/>
    <x v="0"/>
    <n v="1"/>
    <x v="1"/>
    <m/>
    <s v="令和2年度"/>
    <n v="316812"/>
    <x v="24"/>
    <s v="令和4年度は施設外就労先(1つ)で月～木まで就労していたが、就労先の都合により令和5年4月で終了(農作業自体が終了）となった。令和5年7月に新たな農事組合法人と契約して就労を行っている。現在は、繁忙期のみの就労である為、期間が限定されている。施設外就労が無い月に関しては、委託作業の量の調整を行っている。手芸等については、施設外就労や委託作業と並行していることもあり、作業時間の確保が難しくなってきている。また、手芸を希望される利用者は多いが、実際に携わることが難しい利用者が多いことや、マルシェなどで販売する機会は多くあっても、実際に製品の仕上げに関して、職員の負担が大きい事も課題となっている。"/>
    <m/>
    <m/>
    <m/>
    <s v="○"/>
    <m/>
    <s v="○"/>
    <s v="○"/>
    <s v="○"/>
    <m/>
    <m/>
    <m/>
    <m/>
    <s v="・令和2年1月から開始した施設外就労が令和5年4月をもって急遽終了となり、新しい施設外就労先を再検討して調整する時間も必要となったため、前年度と比べて施設外就労に従事できていない月が増加した。上記の通り新しい就労先では前年度と比べると年間で施設外就労に行く日数は減ったため、穴埋めとして新しく委託作業を開始したが、施設外就労と比べると工賃単価が下がった。また、施設外就労に携わることができる利用者が限られていることも課題である。"/>
    <s v="○"/>
    <m/>
    <m/>
    <s v="○"/>
    <m/>
    <s v="○"/>
    <m/>
    <m/>
    <m/>
    <s v="○"/>
    <m/>
    <m/>
    <s v="雑貨製造販売"/>
    <s v="①商品企画力の向上"/>
    <s v="マルシェなどで実際にお客様の意見などを頂戴する機会も多くなってきたので、需要のある商品の開発に取り組みたい。施設外就労に携わることができない利用者の工賃向上の為、ヒット商品の開発に取り組みたい。"/>
    <s v="雑貨製造販売"/>
    <s v="④販売価格の見直し"/>
    <s v="原材料費の高騰が影響している商品などについて、価格見直しを行う。"/>
    <s v="軽作業・農作業請負"/>
    <s v="⑩市町・企業、他事業所との連携"/>
    <s v="現在市が開催しているノウフクマルシェやそれ以外のイベントに積極的に参加をしていく。また他事業所との連携のため部会への参加も継続していく。また、委託作業や農作業請負については、精度やスピードを上げていく事で、売上の向上を目指す。"/>
    <s v="・施設外就労は、作業日数や従事する利用者の人数の増加について、就労先と適宜協議をしていく。_x000a_・委託作業はできあがり量を正確に把握していくことで、受けることができる仕事量を調整していく。_x000a_・手芸等の製作については、各利用者の個別支援計画に沿った範囲内で、出来上がりまでの時間短縮や精度の向上を目指すことで出来上がり製品を増やし、売り上げ向上を目指す。"/>
    <s v="・引き続き施設外就労について、人員的(利用者）に余力がある場合は、作業日数や従事する利用者の人数の増加について、就労先と適宜協議をしていく。_x000a_・委託作業について、別の作業提案があった場合には、柔軟に対応していく。_x000a_・ヒット商品の開発を行う。"/>
    <s v="・引き続き施設外就労について、人員的(利用者）に余力がある場合は、作業日数や従事する利用者の人数の増加について、就労先と適宜協議をしていく。_x000a_・委託作業について、別の作業提案があった場合には、柔軟に対応していく。_x000a_・ヒット商品の開発を行う。"/>
    <s v="共有した"/>
    <s v="共有した"/>
    <s v="統括責任者"/>
    <s v="市川　恵奈"/>
    <s v="管理者兼サビ管"/>
    <s v="製品管理・技術指導"/>
    <s v="田島　真湯美"/>
    <s v="生活支援員"/>
    <s v="技術指導"/>
    <s v="渡辺　弘子"/>
    <s v="生活支援員"/>
    <s v="作業工程管理・価格交渉"/>
    <s v="檜山　幸枝"/>
    <s v="目標工賃達成指導員"/>
    <s v="職業訓練"/>
    <s v="平塚　清久"/>
    <s v="職業指導員"/>
    <m/>
    <m/>
    <m/>
    <m/>
    <m/>
    <m/>
    <m/>
    <m/>
    <m/>
    <m/>
    <m/>
    <m/>
    <m/>
    <m/>
    <m/>
    <x v="1"/>
    <m/>
    <n v="10"/>
    <n v="6"/>
    <m/>
    <m/>
    <n v="16"/>
    <x v="2"/>
    <x v="52"/>
    <x v="75"/>
    <x v="0"/>
    <x v="0"/>
    <n v="3"/>
    <n v="13"/>
    <n v="0"/>
    <n v="16"/>
    <n v="0"/>
    <n v="1"/>
    <n v="2"/>
    <n v="1"/>
    <n v="0"/>
    <n v="1"/>
    <n v="11"/>
    <n v="16"/>
    <n v="0"/>
    <n v="1"/>
    <n v="3"/>
    <n v="3"/>
    <n v="4"/>
    <n v="4"/>
    <n v="1"/>
    <n v="16"/>
    <n v="14"/>
    <n v="0"/>
    <n v="1"/>
    <n v="15"/>
    <n v="0.93333333333333335"/>
    <n v="12"/>
    <n v="3"/>
    <n v="0"/>
    <n v="15"/>
    <n v="0.8"/>
    <n v="14"/>
    <n v="0"/>
    <n v="1"/>
    <n v="15"/>
    <n v="0.93333333333333335"/>
    <n v="10"/>
    <n v="1"/>
    <n v="4"/>
    <n v="15"/>
    <n v="0.66666666666666663"/>
    <n v="7"/>
    <n v="1"/>
    <n v="7"/>
    <n v="15"/>
    <n v="0.46666666666666667"/>
    <n v="12"/>
    <n v="0"/>
    <n v="3"/>
    <n v="15"/>
    <x v="19"/>
    <n v="69"/>
    <n v="5"/>
    <n v="16"/>
    <n v="90"/>
    <n v="0.76666666666666672"/>
  </r>
  <r>
    <d v="2024-04-30T00:00:00"/>
    <n v="139"/>
    <x v="1"/>
    <s v="社会福祉法人清風会"/>
    <s v="澤﨑　貫太郎"/>
    <n v="3413600119"/>
    <s v="清風会サンブリエ"/>
    <n v="7310511"/>
    <x v="16"/>
    <s v="〒731-0511 安芸高田市吉田町竹原１５７番地"/>
    <x v="18"/>
    <s v="南免羅　敬荘"/>
    <s v="南免羅　敬荘"/>
    <s v="0826-43-0611"/>
    <s v="seifu12@seifu-kai.org"/>
    <s v="月額"/>
    <n v="32000"/>
    <x v="104"/>
    <n v="3315"/>
    <n v="35340"/>
    <n v="35362"/>
    <n v="35389"/>
    <n v="55261405"/>
    <n v="55261405"/>
    <n v="0"/>
    <n v="0"/>
    <n v="0"/>
    <n v="55261405"/>
    <x v="104"/>
    <n v="36149022"/>
    <n v="0"/>
    <n v="0"/>
    <n v="0"/>
    <n v="592"/>
    <n v="12711"/>
    <x v="103"/>
    <n v="282"/>
    <n v="12"/>
    <n v="19112383"/>
    <x v="102"/>
    <x v="104"/>
    <n v="215"/>
    <n v="55500000"/>
    <n v="55500000"/>
    <n v="0"/>
    <n v="0"/>
    <n v="0"/>
    <n v="55500000"/>
    <n v="19253000"/>
    <n v="36247000"/>
    <n v="0"/>
    <n v="0"/>
    <n v="0"/>
    <n v="12800"/>
    <n v="88900"/>
    <n v="282"/>
    <n v="12"/>
    <n v="19253000"/>
    <n v="35340"/>
    <n v="217"/>
    <n v="55800000"/>
    <n v="55800000"/>
    <n v="0"/>
    <n v="0"/>
    <n v="0"/>
    <n v="55800000"/>
    <n v="19350000"/>
    <n v="36450000"/>
    <n v="0"/>
    <n v="0"/>
    <n v="0"/>
    <n v="12850"/>
    <n v="88900"/>
    <n v="282"/>
    <n v="12"/>
    <n v="19350000"/>
    <n v="35362"/>
    <n v="218"/>
    <n v="56000000"/>
    <n v="56000000"/>
    <n v="0"/>
    <n v="0"/>
    <n v="0"/>
    <n v="56000000"/>
    <n v="19450000"/>
    <n v="36550000"/>
    <n v="0"/>
    <n v="0"/>
    <n v="0"/>
    <n v="12900"/>
    <n v="88900"/>
    <n v="282"/>
    <n v="12"/>
    <n v="19450000"/>
    <n v="35389"/>
    <n v="219"/>
    <m/>
    <m/>
    <m/>
    <m/>
    <m/>
    <m/>
    <m/>
    <m/>
    <m/>
    <s v="○"/>
    <m/>
    <m/>
    <m/>
    <m/>
    <m/>
    <m/>
    <m/>
    <m/>
    <x v="3"/>
    <n v="55261405"/>
    <s v="ホテルリネン品のクリーニング"/>
    <s v="－"/>
    <x v="2"/>
    <m/>
    <m/>
    <m/>
    <x v="2"/>
    <m/>
    <m/>
    <m/>
    <x v="1"/>
    <s v=""/>
    <x v="0"/>
    <x v="0"/>
    <s v=""/>
    <x v="0"/>
    <m/>
    <m/>
    <m/>
    <x v="0"/>
    <s v="電気、ガス、リネン品の資材、洗剤代等の高騰によって、支出が膨らんでいる。"/>
    <m/>
    <m/>
    <m/>
    <s v="○"/>
    <m/>
    <s v="○"/>
    <m/>
    <s v="○"/>
    <m/>
    <m/>
    <s v="○"/>
    <s v="作業機械が古くなり、生産数の減少と故障が増えている。"/>
    <s v="取引先の業績が上がったこともあり、受注が増え工賃へ分配することができた。"/>
    <m/>
    <m/>
    <m/>
    <s v="○"/>
    <m/>
    <s v="○"/>
    <m/>
    <m/>
    <m/>
    <m/>
    <m/>
    <m/>
    <s v="収益増"/>
    <s v="④販売価格の見直し"/>
    <s v="取引先への営業について関係者にも同席してもらう。"/>
    <s v="生産数増"/>
    <s v="⑦利用者のためのICT機器の導入"/>
    <s v="機械（連続洗濯機、脱水機）の更新等の計画（※補助金申請）"/>
    <s v="作業効率の見直し"/>
    <s v="⑥作業工程の見直し"/>
    <s v="取引先への回収袋の分別依頼やリネン品の共通化への取り組み。"/>
    <s v="取引先への値上げ交渉等の実施。_x000a_機械更新の計画。_x000a_回収物の分別方法やリネン品共通化等の提案実施。"/>
    <s v="取引先への値上げ交渉等の実施。_x000a_機械更新の計画。_x000a_回収物の分別方法やリネン品共通化等の提案実施。"/>
    <s v="取引先への値上げ交渉等の実施。_x000a_機械更新の計画。_x000a_回収物の分別方法やリネン品共通化等の提案実施。"/>
    <s v="共有していない"/>
    <s v="共有していない"/>
    <s v="統括責任者"/>
    <s v="南免羅　敬荘"/>
    <s v="管理者"/>
    <s v="個別支援計画の作成"/>
    <s v="二宮　勝己"/>
    <s v="サービス管理責任者"/>
    <s v="得意先への営業活動"/>
    <s v="沖田　和則"/>
    <s v="目標工賃達成指導員"/>
    <s v="職業指導"/>
    <s v="佐々木　雅"/>
    <s v="職業指導員"/>
    <s v="職業指導"/>
    <s v="井上　真理"/>
    <s v="職業指導員"/>
    <s v="職業指導"/>
    <s v="高柴　充輿"/>
    <s v="職業指導員"/>
    <s v="職業指導"/>
    <s v="福田　龍星"/>
    <s v="職業指導員"/>
    <s v="日常生活の相談・指導"/>
    <s v="山香　晶穂"/>
    <s v="生活支援員"/>
    <s v="日常生活の相談・指導"/>
    <s v="大西　理江"/>
    <s v="生活支援員"/>
    <s v="日常生活の相談・指導"/>
    <s v="村竹　来瞳"/>
    <s v="生活支援員"/>
    <x v="5"/>
    <m/>
    <n v="48"/>
    <n v="1"/>
    <m/>
    <m/>
    <n v="49"/>
    <x v="2"/>
    <x v="80"/>
    <x v="76"/>
    <x v="0"/>
    <x v="0"/>
    <n v="0"/>
    <n v="0"/>
    <n v="49"/>
    <n v="49"/>
    <n v="0"/>
    <n v="13"/>
    <n v="16"/>
    <n v="17"/>
    <n v="3"/>
    <n v="0"/>
    <n v="0"/>
    <n v="49"/>
    <n v="0"/>
    <n v="0"/>
    <n v="9"/>
    <n v="11"/>
    <n v="14"/>
    <n v="11"/>
    <n v="4"/>
    <n v="49"/>
    <n v="35"/>
    <n v="5"/>
    <n v="9"/>
    <n v="49"/>
    <n v="0.7142857142857143"/>
    <n v="33"/>
    <n v="2"/>
    <n v="14"/>
    <n v="49"/>
    <n v="0.67346938775510201"/>
    <n v="41"/>
    <n v="1"/>
    <n v="7"/>
    <n v="49"/>
    <n v="0.83673469387755106"/>
    <n v="43"/>
    <n v="3"/>
    <n v="3"/>
    <n v="49"/>
    <n v="0.87755102040816324"/>
    <n v="39"/>
    <n v="2"/>
    <n v="8"/>
    <n v="49"/>
    <n v="0.79591836734693877"/>
    <n v="40"/>
    <n v="2"/>
    <n v="7"/>
    <n v="49"/>
    <x v="73"/>
    <n v="231"/>
    <n v="15"/>
    <n v="48"/>
    <n v="294"/>
    <n v="0.7857142857142857"/>
  </r>
  <r>
    <d v="2024-04-29T00:00:00"/>
    <n v="140"/>
    <x v="1"/>
    <s v="社会福祉法人清風会"/>
    <s v="澤﨑　貫太郎"/>
    <n v="3413600135"/>
    <s v="清風会みやび"/>
    <n v="7310511"/>
    <x v="16"/>
    <s v="〒731-0511 安芸高田市吉田町竹原９５９番地１"/>
    <x v="5"/>
    <s v="上本　浩就"/>
    <s v="上本　浩就"/>
    <s v="0826-43-2626"/>
    <s v="seifu19@seifu-kai.org"/>
    <s v="月額"/>
    <n v="31000"/>
    <x v="105"/>
    <n v="9866"/>
    <n v="40969"/>
    <n v="40978"/>
    <n v="41150"/>
    <n v="35503234"/>
    <n v="34602095"/>
    <n v="0"/>
    <n v="0"/>
    <n v="901139"/>
    <n v="35503234"/>
    <x v="105"/>
    <n v="23782928"/>
    <n v="0"/>
    <n v="0"/>
    <n v="0"/>
    <n v="348"/>
    <n v="6749"/>
    <x v="104"/>
    <n v="283"/>
    <n v="12"/>
    <n v="11720306"/>
    <x v="103"/>
    <x v="105"/>
    <n v="282"/>
    <n v="35730000"/>
    <n v="34800000"/>
    <n v="0"/>
    <n v="0"/>
    <n v="930000"/>
    <n v="35730000"/>
    <n v="11750000"/>
    <n v="23980000"/>
    <n v="0"/>
    <n v="0"/>
    <n v="0"/>
    <n v="6690"/>
    <n v="41600"/>
    <n v="280"/>
    <n v="12"/>
    <n v="11750000"/>
    <n v="40969"/>
    <n v="282"/>
    <n v="36460000"/>
    <n v="35500000"/>
    <n v="0"/>
    <n v="0"/>
    <n v="960000"/>
    <n v="36460000"/>
    <n v="11900000"/>
    <n v="24560000"/>
    <n v="0"/>
    <n v="0"/>
    <n v="0"/>
    <n v="6750"/>
    <n v="41650"/>
    <n v="280"/>
    <n v="12"/>
    <n v="11900000"/>
    <n v="40978"/>
    <n v="286"/>
    <n v="37000000"/>
    <n v="36000000"/>
    <n v="0"/>
    <n v="0"/>
    <n v="1000000"/>
    <n v="37000000"/>
    <n v="11950000"/>
    <n v="25050000"/>
    <n v="0"/>
    <n v="0"/>
    <n v="0"/>
    <n v="6750"/>
    <n v="41700"/>
    <n v="280"/>
    <n v="12"/>
    <n v="11950000"/>
    <n v="41150"/>
    <n v="287"/>
    <m/>
    <m/>
    <m/>
    <m/>
    <m/>
    <m/>
    <m/>
    <m/>
    <m/>
    <s v="○"/>
    <m/>
    <m/>
    <m/>
    <m/>
    <m/>
    <m/>
    <s v="○"/>
    <s v="布団類の販売"/>
    <x v="3"/>
    <n v="34602095"/>
    <s v="クリーニング(寝具一式)"/>
    <s v="－"/>
    <x v="0"/>
    <n v="901139"/>
    <s v="布団類の販売"/>
    <s v="－"/>
    <x v="2"/>
    <m/>
    <m/>
    <m/>
    <x v="1"/>
    <s v=""/>
    <x v="0"/>
    <x v="0"/>
    <s v=""/>
    <x v="0"/>
    <m/>
    <m/>
    <m/>
    <x v="0"/>
    <s v="そもそも継続的に事業所に来る事ができない、事業所に来られても作業される時間が短い方もいらっしゃる為、事業所全体で鑑みると平均工賃が上昇しづらい現状がある。"/>
    <m/>
    <m/>
    <m/>
    <m/>
    <m/>
    <s v="○"/>
    <s v="○"/>
    <s v="○"/>
    <m/>
    <m/>
    <m/>
    <m/>
    <s v="年齢による体力的な面での問題、個々の抱える障害特性により作業が限定的になってしまう方に対して、個々の能力を発揮しやすい作業の提供・環境整備を行った。"/>
    <m/>
    <s v="○"/>
    <m/>
    <s v="○"/>
    <m/>
    <s v="○"/>
    <m/>
    <m/>
    <s v="○"/>
    <m/>
    <m/>
    <m/>
    <s v="ご利用者への就労支援"/>
    <s v="⑨管理者・職員への意識啓発"/>
    <s v="なかなか作業に入る事が困難なご利用者に対してのアプローチの仕方について、支援者としての強い意識を持って臨めるよう会議や研修等で意識啓発を行う。"/>
    <s v="新規得意先の開拓"/>
    <s v="②販路開拓"/>
    <s v="広島県内に建設中のホテルについて、新規得意先として販路を確保できるよう営業活動を行う。"/>
    <s v="販売価格の見直し"/>
    <s v="④販売価格の見直し"/>
    <s v="必要経費の価格上昇に伴い、販売価格についての見直しを行う。"/>
    <s v="毎朝の職員朝礼時、毎月実施の支援会議、不定期で参加頂く研修等を通じて、まずは支援者としての職員の意識改革に着手する(どうすれば作業になかなか入れないご利用者の作業時間が伸ばせるか等)。"/>
    <s v="現在建設中のホテルについて、新規得意先として販路を確保できるよう営業活動を実施。"/>
    <s v="必要経費の価格上昇に伴い、販売価格についての見直しの実施を行う。"/>
    <s v="共有した"/>
    <s v="共有した"/>
    <s v="事業所の管理運営"/>
    <s v="上本　浩就"/>
    <s v="管理者"/>
    <s v="個別支援計画の作成"/>
    <s v="南郷　純子"/>
    <s v="サービス管理責任者"/>
    <s v="技術指導や職業訓練"/>
    <s v="村上　透"/>
    <s v="生産責任者"/>
    <s v="技術指導や職業訓練"/>
    <s v="近野　小百合"/>
    <s v="職業指導員"/>
    <s v="技術指導や職業訓練"/>
    <s v="福川　晃生"/>
    <s v="職業指導員"/>
    <s v="技術指導や職業訓練"/>
    <s v="迫田　彩"/>
    <s v="職業指導員"/>
    <s v="日常生活における支援"/>
    <s v="佐伯　風果"/>
    <s v="生活支援員"/>
    <s v="作業能力向上に関する支援"/>
    <s v="久保田　諭"/>
    <s v="目標工賃達成指導員"/>
    <m/>
    <m/>
    <m/>
    <m/>
    <m/>
    <m/>
    <x v="6"/>
    <n v="1"/>
    <n v="24"/>
    <n v="7"/>
    <m/>
    <m/>
    <n v="32"/>
    <x v="52"/>
    <x v="81"/>
    <x v="77"/>
    <x v="0"/>
    <x v="0"/>
    <n v="2"/>
    <n v="13"/>
    <n v="17"/>
    <n v="32"/>
    <n v="0"/>
    <n v="1"/>
    <n v="3"/>
    <n v="1"/>
    <n v="0"/>
    <n v="0"/>
    <n v="27"/>
    <n v="32"/>
    <n v="0"/>
    <n v="3"/>
    <n v="8"/>
    <n v="2"/>
    <n v="9"/>
    <n v="6"/>
    <n v="4"/>
    <n v="32"/>
    <n v="14"/>
    <n v="6"/>
    <n v="8"/>
    <n v="28"/>
    <n v="0.5"/>
    <n v="19"/>
    <n v="2"/>
    <n v="7"/>
    <n v="28"/>
    <n v="0.6785714285714286"/>
    <n v="20"/>
    <n v="4"/>
    <n v="4"/>
    <n v="28"/>
    <n v="0.7142857142857143"/>
    <n v="16"/>
    <n v="2"/>
    <n v="10"/>
    <n v="28"/>
    <n v="0.5714285714285714"/>
    <n v="12"/>
    <n v="5"/>
    <n v="11"/>
    <n v="28"/>
    <n v="0.42857142857142855"/>
    <n v="14"/>
    <n v="4"/>
    <n v="10"/>
    <n v="28"/>
    <x v="74"/>
    <n v="95"/>
    <n v="23"/>
    <n v="50"/>
    <n v="168"/>
    <n v="0.56547619047619047"/>
  </r>
  <r>
    <d v="2024-04-30T00:00:00"/>
    <n v="141"/>
    <x v="1"/>
    <s v="社会福祉法人広島県肢体障害者連合会"/>
    <s v="小田　龍雄"/>
    <n v="3410101004"/>
    <s v="障害者支援施設セルプ宇品"/>
    <n v="7340003"/>
    <x v="2"/>
    <s v="〒734-0003 広島市南区宇品東六丁目２番２０号"/>
    <x v="19"/>
    <s v="小谷　貴弘"/>
    <s v="木村　英雄"/>
    <s v="082-253-2082"/>
    <s v="selpujina02@circus.ocn.ne.jp"/>
    <s v="月額"/>
    <n v="12000"/>
    <x v="106"/>
    <n v="2917"/>
    <n v="15365"/>
    <n v="15907"/>
    <n v="16450"/>
    <n v="17063096"/>
    <n v="17063096"/>
    <n v="0"/>
    <n v="0"/>
    <n v="0"/>
    <n v="17063096"/>
    <x v="106"/>
    <n v="8811270"/>
    <n v="0"/>
    <n v="0"/>
    <n v="0"/>
    <n v="615"/>
    <n v="12210"/>
    <x v="105"/>
    <n v="265"/>
    <n v="12"/>
    <n v="8251826"/>
    <x v="104"/>
    <x v="106"/>
    <n v="122"/>
    <n v="17500000"/>
    <n v="17500000"/>
    <n v="0"/>
    <n v="0"/>
    <n v="0"/>
    <n v="17500000"/>
    <n v="8500000"/>
    <n v="9000000"/>
    <n v="0"/>
    <n v="0"/>
    <n v="0"/>
    <n v="12210"/>
    <n v="67505"/>
    <n v="265"/>
    <n v="12"/>
    <n v="8500000"/>
    <n v="15365"/>
    <n v="126"/>
    <n v="18000000"/>
    <n v="18000000"/>
    <n v="0"/>
    <n v="0"/>
    <n v="0"/>
    <n v="18000000"/>
    <n v="8800000"/>
    <n v="9200000"/>
    <n v="0"/>
    <n v="0"/>
    <n v="0"/>
    <n v="12255"/>
    <n v="67760"/>
    <n v="266"/>
    <n v="12"/>
    <n v="8800000"/>
    <n v="15907"/>
    <n v="130"/>
    <n v="18500000"/>
    <n v="18500000"/>
    <n v="0"/>
    <n v="0"/>
    <n v="0"/>
    <n v="18500000"/>
    <n v="9100000"/>
    <n v="9400000"/>
    <n v="0"/>
    <n v="0"/>
    <n v="0"/>
    <n v="12210"/>
    <n v="67505"/>
    <n v="265"/>
    <n v="12"/>
    <n v="9100000"/>
    <n v="16450"/>
    <n v="135"/>
    <m/>
    <m/>
    <m/>
    <m/>
    <m/>
    <s v="○"/>
    <m/>
    <s v="○"/>
    <s v="○"/>
    <m/>
    <m/>
    <s v="○"/>
    <s v="○"/>
    <m/>
    <m/>
    <s v="○"/>
    <m/>
    <m/>
    <x v="11"/>
    <n v="9244553"/>
    <s v="名刺、はがき、封筒、納品書等の作成"/>
    <s v="－"/>
    <x v="3"/>
    <n v="3802609"/>
    <s v="菓子箱の製箱、ボルトナット袋詰め、手提げ袋の取手"/>
    <s v="－"/>
    <x v="8"/>
    <n v="2719034"/>
    <s v="木工品の製作（小物雑貨、時計）"/>
    <s v="－"/>
    <x v="1"/>
    <s v=""/>
    <x v="0"/>
    <x v="0"/>
    <s v=""/>
    <x v="0"/>
    <m/>
    <m/>
    <m/>
    <x v="0"/>
    <s v="現状としての一番の課題は施設内でも超高齢化がすすんでいることです。55歳以上の割合が68.5％、45歳以上の割合が87％となっており、介助やその他の支援が必要な人が増えています。そのため、職員の手は介助の時間割合が増えており、作業に割く時間が減っています。また高齢化に伴い利用者の方の作業スピードも落ちてきています。作業の面でも職員がカバーしているところがあります。_x000a_より工賃の向上を目指すには、より複雑なものを仕上げていく能力が必要ですが、現状の能力を維持することが難しくなっている現状です。"/>
    <m/>
    <m/>
    <m/>
    <s v="○"/>
    <m/>
    <s v="○"/>
    <s v="○"/>
    <s v="○"/>
    <s v="○"/>
    <m/>
    <m/>
    <m/>
    <s v="令和5年度は、コロナが5類感染症となり、経済が盛んになり、菓子箱等の商品の製箱の仕事がいっきに増えました。その他の軽作業も受注量が増え、印刷関係も受注量が増えました。また、新たな仕事の依頼があれば協議し、出来るものは取り入れていくように検討しました。そのお蔭で平均工賃支給額が今回旧算定方式で13,000円台に乗ることが出来たと思います。"/>
    <m/>
    <s v="○"/>
    <s v="○"/>
    <s v="○"/>
    <m/>
    <m/>
    <m/>
    <m/>
    <m/>
    <m/>
    <s v="○"/>
    <s v="新規事業開拓"/>
    <s v="もみじ饅頭の製箱作業"/>
    <s v="③販売力の向上"/>
    <s v="作業に取り組めるメンバーの育成"/>
    <s v="名刺の作成、記念品木の時計の製作"/>
    <s v="④販売価格の見直し"/>
    <s v="原材料高騰のため、単価設定を見直す"/>
    <s v="新規事業開拓"/>
    <s v="⑪その他"/>
    <s v="立地が市内アクセスの良い場所のため、下請け作業の話しをいただくことがあるので、積極的に検討していく。"/>
    <s v="まずは、原材料高騰のため、自主製品の販売単価を再検討していく。"/>
    <s v="今までに取り組んだとこのないメンバーで、新たに作業に取り組めるメンバーを育成し、販売力の向上を目指す。"/>
    <s v="新しい作業の懸案があがれば、どのように工夫すれば作業を請け負うことができるか職員で話し合う。"/>
    <s v="共有した"/>
    <s v="共有した"/>
    <s v="統括責任者"/>
    <s v="小谷貴弘"/>
    <s v="管理者"/>
    <m/>
    <s v="木村英雄"/>
    <s v="主任支援員"/>
    <m/>
    <s v="美川翔"/>
    <s v="生活支援員"/>
    <m/>
    <s v="木村操弥"/>
    <s v="職業支援員"/>
    <m/>
    <s v="正木祥太"/>
    <s v="職業支援員"/>
    <m/>
    <s v="松江美智"/>
    <s v="職業支援員"/>
    <m/>
    <s v="澄川あかり"/>
    <s v="職業支援員"/>
    <m/>
    <s v="土井慎也"/>
    <s v="職業支援員"/>
    <m/>
    <s v="吉藤沙織"/>
    <s v="職業支援員"/>
    <m/>
    <s v="横山優衣"/>
    <s v="生活支援員"/>
    <x v="5"/>
    <n v="49"/>
    <n v="3"/>
    <n v="2"/>
    <m/>
    <m/>
    <n v="54"/>
    <x v="53"/>
    <x v="82"/>
    <x v="78"/>
    <x v="0"/>
    <x v="0"/>
    <n v="2"/>
    <n v="16"/>
    <n v="36"/>
    <n v="54"/>
    <n v="0"/>
    <n v="6"/>
    <n v="12"/>
    <n v="10"/>
    <n v="8"/>
    <n v="0"/>
    <n v="18"/>
    <n v="54"/>
    <n v="0"/>
    <n v="2"/>
    <n v="2"/>
    <n v="3"/>
    <n v="10"/>
    <n v="16"/>
    <n v="21"/>
    <n v="54"/>
    <n v="17"/>
    <n v="4"/>
    <n v="33"/>
    <n v="54"/>
    <n v="0.31481481481481483"/>
    <n v="16"/>
    <n v="6"/>
    <n v="32"/>
    <n v="54"/>
    <n v="0.29629629629629628"/>
    <n v="24"/>
    <n v="2"/>
    <n v="28"/>
    <n v="54"/>
    <n v="0.44444444444444442"/>
    <n v="20"/>
    <n v="3"/>
    <n v="31"/>
    <n v="54"/>
    <n v="0.37037037037037035"/>
    <n v="21"/>
    <n v="2"/>
    <n v="31"/>
    <n v="54"/>
    <n v="0.3888888888888889"/>
    <n v="27"/>
    <n v="1"/>
    <n v="26"/>
    <n v="54"/>
    <x v="74"/>
    <n v="125"/>
    <n v="18"/>
    <n v="181"/>
    <n v="324"/>
    <n v="0.38580246913580246"/>
  </r>
  <r>
    <d v="2024-04-30T00:00:00"/>
    <n v="142"/>
    <x v="1"/>
    <s v="社会福祉法人天友会"/>
    <s v="天方　淑枝"/>
    <n v="3410101244"/>
    <s v="広島南作業所"/>
    <n v="7320804"/>
    <x v="2"/>
    <s v="〒732-0804 広島市南区西蟹屋一丁目１番４８号"/>
    <x v="4"/>
    <s v="天方　淑枝"/>
    <s v="永見　仁"/>
    <s v="０８２－２６２－９８１８"/>
    <s v="tenyukai@ms2.megaegg.ne.jp"/>
    <s v="月額"/>
    <n v="26600"/>
    <x v="107"/>
    <n v="657"/>
    <n v="27968"/>
    <n v="28222"/>
    <n v="28889"/>
    <n v="17567226"/>
    <n v="17567226"/>
    <n v="0"/>
    <n v="0"/>
    <n v="0"/>
    <n v="17567226"/>
    <x v="107"/>
    <n v="5626133"/>
    <n v="35283"/>
    <n v="0"/>
    <n v="0"/>
    <n v="459"/>
    <n v="9113"/>
    <x v="106"/>
    <n v="251"/>
    <n v="12"/>
    <n v="11905810"/>
    <x v="105"/>
    <x v="107"/>
    <n v="262"/>
    <n v="17800000"/>
    <n v="17800000"/>
    <n v="0"/>
    <n v="0"/>
    <n v="0"/>
    <n v="17800000"/>
    <n v="12250000"/>
    <n v="5550000"/>
    <n v="0"/>
    <n v="0"/>
    <n v="0"/>
    <n v="9120"/>
    <n v="45980"/>
    <n v="250"/>
    <n v="12"/>
    <n v="12250000"/>
    <n v="27968"/>
    <n v="266"/>
    <n v="18100000"/>
    <n v="18100000"/>
    <n v="0"/>
    <n v="0"/>
    <n v="0"/>
    <n v="18100000"/>
    <n v="12700000"/>
    <n v="5400000"/>
    <n v="0"/>
    <n v="0"/>
    <n v="0"/>
    <n v="9360"/>
    <n v="47190"/>
    <n v="250"/>
    <n v="12"/>
    <n v="12700000"/>
    <n v="28222"/>
    <n v="269"/>
    <n v="18400000"/>
    <n v="18400000"/>
    <n v="0"/>
    <n v="0"/>
    <n v="0"/>
    <n v="18400000"/>
    <n v="13000000"/>
    <n v="5400000"/>
    <n v="0"/>
    <n v="0"/>
    <n v="0"/>
    <n v="9360"/>
    <n v="47190"/>
    <n v="250"/>
    <n v="12"/>
    <n v="13000000"/>
    <n v="28889"/>
    <n v="275"/>
    <m/>
    <m/>
    <m/>
    <s v="○"/>
    <s v="○"/>
    <m/>
    <m/>
    <m/>
    <m/>
    <m/>
    <s v="○"/>
    <m/>
    <s v="○"/>
    <m/>
    <m/>
    <m/>
    <s v="○"/>
    <s v="委託にて青果物の袋詰め作業"/>
    <x v="6"/>
    <n v="12172497"/>
    <s v="委託にて青果物の袋詰め作業"/>
    <s v="－"/>
    <x v="11"/>
    <n v="4651991"/>
    <s v="自社の農園にて青果物の栽培・販売"/>
    <s v="－"/>
    <x v="0"/>
    <n v="399691"/>
    <s v="委託にて封入、段ボールの組み立て作業"/>
    <s v="－"/>
    <x v="1"/>
    <s v=""/>
    <x v="0"/>
    <x v="0"/>
    <n v="1"/>
    <x v="1"/>
    <m/>
    <s v="平成26年度"/>
    <n v="4651991"/>
    <x v="25"/>
    <s v="・青果物の袋詰め作業は継続できている取引先があり、ある程度の売上が確保できているが、気候などにより野菜が不作となると確保が難しい場合がある。_x000a_・農作物については、自前の農園にて収穫した青野菜や、キウイ、マスカット、原木椎茸と、幅広く栽培し、地域の方に向け施設前で新鮮朝市として販売、その他にも地域のスーパーマーケットに直販物として販売中だが、天候などにより収穫物量が左右される。_x000a_・新自主製品の開発を目指し、自前の農園で収穫した物を使用し、ニンニク醤油や柚子を使用した調味料も開発中。"/>
    <m/>
    <s v="○"/>
    <m/>
    <m/>
    <m/>
    <s v="○"/>
    <m/>
    <s v="○"/>
    <m/>
    <m/>
    <m/>
    <m/>
    <s v="・目標工賃は上回っているが、天候に左右される委託加工や農園作業の年間を通じた安定が必要。_x000a_・利用者の平均年齢も上昇し、若い時のような動きが難しい方も増えてきた。今後はみんなが同じことをするのでなく、分担して各々で作業を進めていく必要がある。"/>
    <s v="○"/>
    <s v="○"/>
    <m/>
    <m/>
    <m/>
    <s v="○"/>
    <m/>
    <m/>
    <m/>
    <m/>
    <m/>
    <m/>
    <s v="委託加工部門(青果物の袋詰め)"/>
    <s v="⑥作業工程の見直し"/>
    <s v="利用者の能力に合わせ、作業工程に無理のないよう、全員が参加できる流れ作業を取り組んでいく。"/>
    <s v="委託加工部門(青果物の袋詰め)・農園作業部門"/>
    <s v="②販路開拓"/>
    <s v="・新規取引先を増やし、加工量を増やしていく。_x000a_・自前の農園で栽培した新鮮野菜を地域に向けて販売。販売経路の拡大を目指す。"/>
    <s v="新自主製品の開発"/>
    <s v="①商品企画力の向上"/>
    <s v="・新自主製品の開発を目指し、自前の農園で収穫した物を使用し、ニンニク醤油や柚子ポン酢を開発していく。_x000a_"/>
    <s v="・利用者の能力に合わせ、作業工程に無理のないよう、全員が参加できる流れ作業を取り組んでいく。_x000a_・新規取引先を増やし、加工量を増やすことで工賃の向上を目指す。_x000a_・自前の農園で栽培した新鮮野菜を地域に向けて販売。販売経路の拡大を目指す。"/>
    <s v="・新自主製品の開発を目指し、農園で収穫したニンニクを使用したニンニクドレッシング、柚子を使用した調味料(ポン酢)の製造量を増やし販売経路も獲得していく。_x000a_・袋詰め部門は更なる受注先が増えるよう営業を取り組む。"/>
    <s v="・受注作業の得意先を大幅に増やし、工賃の安定をはかる。_x000a_・自主製品の製造を安定させ、売り上げをあげていく。"/>
    <s v="共有した"/>
    <s v="共有した"/>
    <s v="統括責任者"/>
    <s v="天方　淑枝"/>
    <s v="管理者"/>
    <s v="個別支援計画の作成"/>
    <s v="永見　仁"/>
    <s v="サービス管理責任者"/>
    <s v="目標工賃達成指導員"/>
    <s v="沖中　昭義"/>
    <s v="生活支援員"/>
    <s v="生活支援及び作業指導員"/>
    <s v="山崎　弘義"/>
    <s v="生活支援員"/>
    <s v="生活支援及び作業指導員"/>
    <s v="末宗　裕一"/>
    <s v="生活支援員"/>
    <s v="生活支援及び作業指導員"/>
    <s v="明見　仁司"/>
    <s v="生活支援員"/>
    <s v="生活支援及び作業指導員"/>
    <s v="明智　優輝"/>
    <s v="生活支援員"/>
    <s v="生活支援及び作業指導員"/>
    <s v="倉本　智里"/>
    <s v="生活支援員"/>
    <s v="生活支援及び作業指導員"/>
    <s v="中島　眞里"/>
    <s v="生活支援員"/>
    <s v="生活支援及び作業指導員"/>
    <s v="諸星　和耶"/>
    <s v="生活支援員"/>
    <x v="5"/>
    <n v="2"/>
    <n v="34"/>
    <n v="2"/>
    <m/>
    <m/>
    <n v="38"/>
    <x v="18"/>
    <x v="77"/>
    <x v="79"/>
    <x v="0"/>
    <x v="0"/>
    <n v="0"/>
    <n v="37"/>
    <n v="1"/>
    <n v="38"/>
    <n v="0"/>
    <n v="2"/>
    <n v="11"/>
    <n v="15"/>
    <n v="2"/>
    <n v="0"/>
    <n v="8"/>
    <n v="38"/>
    <n v="0"/>
    <n v="3"/>
    <n v="11"/>
    <n v="13"/>
    <n v="9"/>
    <n v="1"/>
    <n v="1"/>
    <n v="38"/>
    <n v="35"/>
    <n v="0"/>
    <n v="3"/>
    <n v="38"/>
    <n v="0.92105263157894735"/>
    <n v="36"/>
    <n v="0"/>
    <n v="2"/>
    <n v="38"/>
    <n v="0.94736842105263153"/>
    <n v="36"/>
    <n v="0"/>
    <n v="2"/>
    <n v="38"/>
    <n v="0.94736842105263153"/>
    <n v="32"/>
    <n v="0"/>
    <n v="6"/>
    <n v="38"/>
    <n v="0.84210526315789469"/>
    <n v="38"/>
    <n v="0"/>
    <n v="0"/>
    <n v="38"/>
    <n v="1"/>
    <n v="33"/>
    <n v="0"/>
    <n v="5"/>
    <n v="38"/>
    <x v="75"/>
    <n v="210"/>
    <n v="0"/>
    <n v="18"/>
    <n v="228"/>
    <n v="0.92105263157894735"/>
  </r>
  <r>
    <d v="2024-04-26T00:00:00"/>
    <n v="143"/>
    <x v="1"/>
    <s v="社会福祉法人安芸の郷"/>
    <s v="遊川　和良"/>
    <n v="3410101905"/>
    <s v="障害福祉サービス事業所森の工房みみずく"/>
    <n v="7360083"/>
    <x v="2"/>
    <s v="〒736-0083 広島市安芸区矢野東二丁目４番２４号"/>
    <x v="1"/>
    <s v="松本　直樹"/>
    <s v="佐々木　航"/>
    <s v="０８２－８８８－８８２２"/>
    <s v="sasaki@akinosato.or.jp"/>
    <s v="月額"/>
    <n v="25000"/>
    <x v="108"/>
    <n v="-3466"/>
    <n v="23707"/>
    <n v="25431"/>
    <n v="27155"/>
    <n v="8311213"/>
    <n v="8311213"/>
    <n v="0"/>
    <n v="0"/>
    <n v="0"/>
    <n v="8311213"/>
    <x v="108"/>
    <n v="6450697"/>
    <n v="0"/>
    <n v="0"/>
    <n v="0"/>
    <n v="91"/>
    <n v="1786"/>
    <x v="107"/>
    <n v="250"/>
    <n v="12"/>
    <n v="1860516"/>
    <x v="106"/>
    <x v="108"/>
    <n v="253"/>
    <n v="8000000"/>
    <n v="8000000"/>
    <n v="0"/>
    <n v="0"/>
    <n v="0"/>
    <n v="8000000"/>
    <n v="2475000"/>
    <n v="5525000"/>
    <n v="0"/>
    <n v="0"/>
    <n v="0"/>
    <n v="2160"/>
    <n v="11250"/>
    <n v="250"/>
    <n v="12"/>
    <n v="2475000"/>
    <n v="23707"/>
    <n v="220"/>
    <n v="8180000"/>
    <n v="8180000"/>
    <n v="0"/>
    <n v="0"/>
    <n v="0"/>
    <n v="8180000"/>
    <n v="2655000"/>
    <n v="5525000"/>
    <n v="0"/>
    <n v="0"/>
    <n v="0"/>
    <n v="2160"/>
    <n v="11250"/>
    <n v="250"/>
    <n v="12"/>
    <n v="2655000"/>
    <n v="25431"/>
    <n v="236"/>
    <n v="8360000"/>
    <n v="8360000"/>
    <n v="0"/>
    <n v="0"/>
    <n v="0"/>
    <n v="8360000"/>
    <n v="2835000"/>
    <n v="5525000"/>
    <n v="0"/>
    <n v="0"/>
    <n v="0"/>
    <n v="2160"/>
    <n v="11250"/>
    <n v="250"/>
    <n v="12"/>
    <n v="2835000"/>
    <n v="27155"/>
    <n v="252"/>
    <s v="○"/>
    <m/>
    <m/>
    <m/>
    <m/>
    <m/>
    <m/>
    <m/>
    <m/>
    <m/>
    <s v="○"/>
    <m/>
    <m/>
    <m/>
    <m/>
    <m/>
    <m/>
    <m/>
    <x v="9"/>
    <n v="7902942"/>
    <s v="クッキーやケーキなどの製造、ブルーベリージャム、ソースジュレなどの加工品製造、地域イベント出店販売、定期販売"/>
    <s v="－"/>
    <x v="1"/>
    <n v="408271"/>
    <s v="マンションのごみステーション回収作業(アルミ缶、段ボール、新聞、雑誌)リサイクル廃品業者へ納品"/>
    <s v="－"/>
    <x v="2"/>
    <m/>
    <m/>
    <m/>
    <x v="1"/>
    <s v=""/>
    <x v="0"/>
    <x v="0"/>
    <s v=""/>
    <x v="0"/>
    <m/>
    <m/>
    <m/>
    <x v="0"/>
    <s v="・菓子製造については、作業時間の短縮に伴い作業量は低下している。_x000a_・作業に慣れていない利用者や加齢による生産性の低下から作業工程の見直しを行っている。_x000a_・繁忙期などは利用者も職員も負担が増え、複数の種類の作業が難しくなっている。_x000a_・固定の販売や事業所内での販売しか出店できていないため、新規開拓できていない。_x000a_・リサイクル回収の作業は特定の利用者、職員しか対応が難しいため負担を考えて5年度でやめることになった。"/>
    <m/>
    <s v="○"/>
    <m/>
    <m/>
    <m/>
    <s v="○"/>
    <s v="○"/>
    <s v="○"/>
    <m/>
    <m/>
    <m/>
    <m/>
    <s v="利用者の加齢による生産性の低下や、新利用者の対応や支援による職員の作業負担が大きく生産量が伸びない。また、事業所の開所時間が1時間短くなっているため、単純な作業量が減っている。また、現在作っているお菓子の原材料高騰もあり、無駄を減らすことと誰でも同じ作業ができるよう作業工程の見直しを行っている。"/>
    <m/>
    <s v="○"/>
    <m/>
    <m/>
    <m/>
    <s v="○"/>
    <m/>
    <m/>
    <m/>
    <m/>
    <m/>
    <m/>
    <s v="菓子製造・販売"/>
    <s v="⑥作業工程の見直し"/>
    <s v="誰でも取り組めるよう工程を見直し、生産量の増加につなげる。"/>
    <s v="菓子製造・販売"/>
    <s v="②販路開拓"/>
    <s v="地域販売やイベント出店など積極的に参加し、地域とのつながり、知名度の向上に取り組む。"/>
    <m/>
    <m/>
    <m/>
    <s v="・地域の販売やイベント出店を積極的に行い、情報収集や地域との関係構築に取り組み、知名度向上につなげていく。_x000a_・利用者の作業環境を整備し、作業効率が上がるよう業務内容を検討する。"/>
    <s v="・外部での販売だけでなく事業所内でのイベント企画などお客様にたくさん来てもらい継続して売り上げ増加に取り組む_x000a_・安定した作業の用意、サイクルを確立し、生産量や売り上げ増加に取り組む。"/>
    <s v="・地域の企業や他の事業所と商品開発を共同で実施や、情報交換など行い、販路の拡大に取り組む。_x000a_・営業活動を行い、定期的な注文や新規注文の獲得につなげる。"/>
    <s v="共有した"/>
    <s v="共有した"/>
    <s v="統括責任者"/>
    <s v="松本　直樹"/>
    <s v="管理者"/>
    <s v="技術指導や職業訓練"/>
    <s v="安森　累"/>
    <s v="主任・職業指導員"/>
    <s v="個別支援計画の作成"/>
    <s v="佐々木　航"/>
    <s v="サービス管理責任者"/>
    <s v="日常生活の相談・指導"/>
    <s v="二葉　美子"/>
    <s v="生活支援員"/>
    <s v="技術指導や職業訓練"/>
    <s v="畑岡　由利江"/>
    <s v="職業指導員"/>
    <m/>
    <m/>
    <m/>
    <m/>
    <m/>
    <m/>
    <m/>
    <m/>
    <m/>
    <m/>
    <m/>
    <m/>
    <m/>
    <m/>
    <m/>
    <x v="1"/>
    <m/>
    <n v="8"/>
    <m/>
    <m/>
    <m/>
    <n v="8"/>
    <x v="2"/>
    <x v="5"/>
    <x v="3"/>
    <x v="0"/>
    <x v="0"/>
    <n v="0"/>
    <n v="6"/>
    <n v="2"/>
    <n v="8"/>
    <n v="0"/>
    <n v="5"/>
    <n v="1"/>
    <n v="1"/>
    <n v="0"/>
    <n v="0"/>
    <n v="1"/>
    <n v="8"/>
    <n v="0"/>
    <n v="1"/>
    <n v="0"/>
    <n v="3"/>
    <n v="4"/>
    <n v="0"/>
    <n v="0"/>
    <n v="8"/>
    <n v="8"/>
    <n v="1"/>
    <n v="0"/>
    <n v="9"/>
    <n v="0.88888888888888884"/>
    <n v="6"/>
    <n v="0"/>
    <n v="3"/>
    <n v="9"/>
    <n v="0.66666666666666663"/>
    <n v="6"/>
    <n v="0"/>
    <n v="3"/>
    <n v="9"/>
    <n v="0.66666666666666663"/>
    <n v="6"/>
    <n v="0"/>
    <n v="3"/>
    <n v="9"/>
    <n v="0.66666666666666663"/>
    <n v="6"/>
    <n v="0"/>
    <n v="3"/>
    <n v="9"/>
    <n v="0.66666666666666663"/>
    <n v="8"/>
    <n v="0"/>
    <n v="1"/>
    <n v="9"/>
    <x v="76"/>
    <n v="40"/>
    <n v="1"/>
    <n v="13"/>
    <n v="54"/>
    <n v="0.7407407407407407"/>
  </r>
  <r>
    <d v="2024-04-10T00:00:00"/>
    <n v="144"/>
    <x v="1"/>
    <s v="社会福祉法人光清学園"/>
    <s v="三島　豊"/>
    <n v="3410103000"/>
    <s v="ワークセンター光清学園"/>
    <n v="7340001"/>
    <x v="2"/>
    <s v="〒734-0001 広島市南区出汐二丁目３番５２号"/>
    <x v="5"/>
    <s v="彌政　愼一"/>
    <s v="大村　一寿"/>
    <s v="082-250-5668"/>
    <s v="waku@kousei-g.net"/>
    <s v="月額"/>
    <n v="18000"/>
    <x v="109"/>
    <n v="1654"/>
    <n v="20402"/>
    <n v="21119"/>
    <n v="21959"/>
    <n v="6458890"/>
    <n v="6458890"/>
    <n v="0"/>
    <n v="0"/>
    <n v="0"/>
    <n v="6458890"/>
    <x v="109"/>
    <n v="161601"/>
    <n v="0"/>
    <n v="0"/>
    <n v="0"/>
    <n v="350"/>
    <n v="6580"/>
    <x v="108"/>
    <n v="247"/>
    <n v="12"/>
    <n v="6297289"/>
    <x v="107"/>
    <x v="109"/>
    <n v="245"/>
    <n v="7300000"/>
    <n v="7300000"/>
    <n v="0"/>
    <n v="0"/>
    <n v="0"/>
    <n v="7300000"/>
    <n v="7100000"/>
    <n v="200000"/>
    <n v="0"/>
    <n v="0"/>
    <n v="0"/>
    <n v="7250"/>
    <n v="26000"/>
    <n v="250"/>
    <n v="12"/>
    <n v="7100000"/>
    <n v="20402"/>
    <n v="273"/>
    <n v="7700000"/>
    <n v="7700000"/>
    <n v="0"/>
    <n v="0"/>
    <n v="0"/>
    <n v="7700000"/>
    <n v="7400000"/>
    <n v="300000"/>
    <n v="0"/>
    <n v="0"/>
    <n v="0"/>
    <n v="7300"/>
    <n v="26000"/>
    <n v="250"/>
    <n v="12"/>
    <n v="7400000"/>
    <n v="21119"/>
    <n v="285"/>
    <n v="8100000"/>
    <n v="8100000"/>
    <n v="0"/>
    <n v="0"/>
    <n v="0"/>
    <n v="8100000"/>
    <n v="7800000"/>
    <n v="300000"/>
    <n v="0"/>
    <n v="0"/>
    <n v="0"/>
    <n v="7400"/>
    <n v="26000"/>
    <n v="250"/>
    <n v="12"/>
    <n v="7800000"/>
    <n v="21959"/>
    <n v="300"/>
    <m/>
    <m/>
    <m/>
    <m/>
    <m/>
    <m/>
    <m/>
    <m/>
    <s v="○"/>
    <m/>
    <s v="○"/>
    <m/>
    <s v="○"/>
    <m/>
    <m/>
    <m/>
    <m/>
    <m/>
    <x v="4"/>
    <n v="1919333"/>
    <s v="商品の袋詰め、パッケージ、配送など"/>
    <s v="－"/>
    <x v="3"/>
    <n v="1733600"/>
    <s v="試供品貼り"/>
    <s v="－"/>
    <x v="10"/>
    <n v="1051771"/>
    <s v="資源ごみの回収、リサイクル物の回収、納品"/>
    <s v="－"/>
    <x v="0"/>
    <s v=""/>
    <x v="0"/>
    <x v="0"/>
    <s v=""/>
    <x v="0"/>
    <m/>
    <m/>
    <m/>
    <x v="0"/>
    <s v="・安定的な収入の柱が3本（3企業との取引）ある。もう1企業の柱を増やし対応したい_x000a_・施設外就労も２種類行っており、現状維持でおこなう_x000a_・年々、利用者の年齢が上がり、今まで出来ていたことが、出来なくなっている。そのような_x000a_　利用者にも提供できる仕事を探していきたい"/>
    <m/>
    <m/>
    <m/>
    <m/>
    <m/>
    <s v="○"/>
    <m/>
    <m/>
    <m/>
    <m/>
    <m/>
    <m/>
    <s v="・当施設は、令和6年4月から適格事業所になる。令和5年10月時点で2社の企業との取引が中止と_x000a_　なった。_x000a_・企業側よりコロナの影響で資材が滞っている等の理由で発注量が落ちた_x000a_・目標工賃額は上回っているが、上記の理由などにより例年より収益が落ちた"/>
    <m/>
    <m/>
    <m/>
    <m/>
    <m/>
    <s v="○"/>
    <m/>
    <m/>
    <m/>
    <s v="○"/>
    <s v="○"/>
    <s v="受注価格の見直し"/>
    <s v="受注作業"/>
    <s v="⑥作業工程の見直し"/>
    <s v="高年齢の利用者に対し、やりがいのある作業を提供する為、新規作業の導入や作業工程の見直しや職員の意識改革を行う"/>
    <s v="受注作業"/>
    <s v="⑩市町・企業、他事業所との連携"/>
    <s v="新規で安定的な受注を受ける事ができるように啓発や情報発信を行う。また、近隣の他事業所と連携し、大型受注を目指す"/>
    <s v="受注価格の見直し"/>
    <s v="⑪その他"/>
    <s v="既存の作業工賃の見直し（価格交渉）を企業にお願いする"/>
    <s v="・既存の作業だけでは、参加が困難な利用者が出てきており、利用者の仕事を増やす為に新たな_x000a_　作業への取り組みが必要_x000a_・新たに大口の契約を結び、安定的な収益を確保し、工賃向上を図る_x000a_・単身利用者へのフォローや状況把握_x000a_"/>
    <s v="・利用者の身体能力を把握し、本人の強みを活かせるような作業を模索する_x000a_・利用者の作業能力を把握し、必要に応じ、一般就労への移行検討_x000a_・単身利用者へのフォローや状況把握"/>
    <s v="・安定的な作業量の確保及び工賃交渉をおこなう_x000a_・利用者の生活環境などの変化に対応できるように情報収集_x000a_・利用者の働く環境の見直し、整備をおこなう"/>
    <s v="共有した"/>
    <s v="共有していない"/>
    <s v="統括責任者"/>
    <s v="彌政　愼一"/>
    <s v="管理者"/>
    <s v="個別支援計画の作成など"/>
    <s v="大村　一寿"/>
    <s v="サービス管理責任者"/>
    <s v="技術指導や職業訓練"/>
    <s v="岡本　秀美"/>
    <s v="職業指導員"/>
    <s v="技術指導や職業訓練"/>
    <s v="松村　弥紀"/>
    <s v="職業指導員"/>
    <s v="技術指導や職業訓練"/>
    <s v="百合野　涼子"/>
    <s v="職業指導員"/>
    <s v="日常生活の相談・指導"/>
    <s v="谷本　涼子"/>
    <s v="生活支援員"/>
    <s v="日常生活の相談・指導"/>
    <s v="打田　絢菜"/>
    <s v="生活支援員"/>
    <s v="日常生活の相談・指導"/>
    <s v="佐藤　永治"/>
    <s v="生活支援員"/>
    <s v="作業工程の見直しなど"/>
    <s v="幅　嘉章"/>
    <s v="目標達成指導員"/>
    <s v="作業工程の見直しなど"/>
    <s v="乾　陽介"/>
    <s v="目標達成指導員"/>
    <x v="5"/>
    <m/>
    <n v="31"/>
    <n v="1"/>
    <m/>
    <m/>
    <n v="32"/>
    <x v="2"/>
    <x v="83"/>
    <x v="80"/>
    <x v="0"/>
    <x v="0"/>
    <n v="2"/>
    <n v="29"/>
    <n v="1"/>
    <n v="32"/>
    <n v="0"/>
    <n v="1"/>
    <n v="10"/>
    <n v="17"/>
    <n v="3"/>
    <n v="0"/>
    <n v="1"/>
    <n v="32"/>
    <n v="0"/>
    <n v="5"/>
    <n v="5"/>
    <n v="14"/>
    <n v="5"/>
    <n v="2"/>
    <n v="1"/>
    <n v="32"/>
    <n v="27"/>
    <n v="1"/>
    <n v="4"/>
    <n v="32"/>
    <n v="0.84375"/>
    <n v="27"/>
    <n v="3"/>
    <n v="2"/>
    <n v="32"/>
    <n v="0.84375"/>
    <n v="26"/>
    <n v="3"/>
    <n v="3"/>
    <n v="32"/>
    <n v="0.8125"/>
    <n v="28"/>
    <n v="1"/>
    <n v="3"/>
    <n v="32"/>
    <n v="0.875"/>
    <n v="23"/>
    <n v="4"/>
    <n v="5"/>
    <n v="32"/>
    <n v="0.71875"/>
    <n v="32"/>
    <n v="0"/>
    <n v="0"/>
    <n v="32"/>
    <x v="8"/>
    <n v="163"/>
    <n v="12"/>
    <n v="17"/>
    <n v="192"/>
    <n v="0.84895833333333337"/>
  </r>
  <r>
    <d v="2024-04-25T00:00:00"/>
    <n v="146"/>
    <x v="1"/>
    <s v="社会福祉法人安芸の郷"/>
    <s v="遊川　和良"/>
    <n v="3410106284"/>
    <s v="障害福祉サービス事業所森の工房あやめ"/>
    <n v="7360083"/>
    <x v="2"/>
    <s v="〒736-0083 広島市安芸区矢野東二丁目４番２４号"/>
    <x v="0"/>
    <s v="大場　孝修"/>
    <s v="樋口　満"/>
    <s v="０８２－８８８－８８２２"/>
    <n v="0"/>
    <s v="月額"/>
    <n v="10000"/>
    <x v="110"/>
    <n v="11257"/>
    <n v="21893"/>
    <n v="22495"/>
    <n v="23060"/>
    <n v="7746968"/>
    <n v="7746968"/>
    <n v="0"/>
    <n v="0"/>
    <n v="0"/>
    <n v="7746968"/>
    <x v="110"/>
    <n v="3385108"/>
    <n v="0"/>
    <n v="0"/>
    <n v="0"/>
    <n v="394"/>
    <n v="4167"/>
    <x v="109"/>
    <n v="244"/>
    <n v="12"/>
    <n v="4361860"/>
    <x v="108"/>
    <x v="110"/>
    <n v="295"/>
    <n v="8040000"/>
    <n v="8040000"/>
    <n v="0"/>
    <n v="0"/>
    <n v="0"/>
    <n v="8040000"/>
    <n v="4650000"/>
    <n v="3390000"/>
    <n v="0"/>
    <n v="0"/>
    <n v="0"/>
    <n v="4407"/>
    <n v="15757"/>
    <n v="249"/>
    <n v="12"/>
    <n v="4650000"/>
    <n v="21893"/>
    <n v="295"/>
    <n v="8330000"/>
    <n v="8330000"/>
    <n v="0"/>
    <n v="0"/>
    <n v="0"/>
    <n v="8330000"/>
    <n v="4940000"/>
    <n v="3390000"/>
    <n v="0"/>
    <n v="0"/>
    <n v="0"/>
    <n v="4647"/>
    <n v="16717"/>
    <n v="254"/>
    <n v="12"/>
    <n v="4940000"/>
    <n v="22495"/>
    <n v="296"/>
    <n v="8620000"/>
    <n v="8620000"/>
    <n v="0"/>
    <n v="0"/>
    <n v="0"/>
    <n v="8620000"/>
    <n v="5230000"/>
    <n v="3390000"/>
    <n v="0"/>
    <n v="0"/>
    <n v="0"/>
    <n v="4887"/>
    <n v="17677"/>
    <n v="259"/>
    <n v="12"/>
    <n v="5230000"/>
    <n v="23060"/>
    <n v="296"/>
    <m/>
    <s v="○"/>
    <m/>
    <m/>
    <s v="○"/>
    <m/>
    <m/>
    <m/>
    <m/>
    <m/>
    <m/>
    <m/>
    <s v="○"/>
    <m/>
    <m/>
    <m/>
    <m/>
    <m/>
    <x v="2"/>
    <n v="4588017"/>
    <s v="天然酵母パンの製造・ふれ愛プラザ・広島県庁・自施設カフェ・ネット・各種イベントでの販売を行っている。"/>
    <s v="－"/>
    <x v="3"/>
    <n v="2335519"/>
    <s v="地元企業からの請負で、段ボールの枠取り・納品、ウエスの折り畳み・結束・納品等を通年行っている。"/>
    <s v="－"/>
    <x v="4"/>
    <n v="823432"/>
    <s v="海田町三迫にある、ブルーベリー畑の管理・維持を行いながら約２００本のブルーベリーを育てている。収穫したブルーベリーは、生食で販売したり、自施設でジュースやジャム・ソースに加工され販売している。冬場は、大長ミカンを買い付け、袋詰めや箱詰めを行い、ネット販売を行っている。"/>
    <s v="－"/>
    <x v="1"/>
    <s v=""/>
    <x v="0"/>
    <x v="0"/>
    <s v=""/>
    <x v="0"/>
    <m/>
    <m/>
    <m/>
    <x v="0"/>
    <s v="パン製造販売部門・請負部門に関しては、通年の収益作業であるが、日々の作業量もかなり逼迫した状況になってきているため価格の見直しや企業側との単価交渉も必要と考える。農業部門は夏のブルーベリー収穫での、人員確保が大きな問題となっている。横のつながりによる他事業所の方を仕事として農園に来てもらい作業を行っているが、まだまだ人手の足りない状況である。人手が増えれば良い実を、良い時に摘み取ることができれば、加工せず生食のままカフェ等で販売が出来るため工賃の向上を行うことができると考える。"/>
    <m/>
    <m/>
    <m/>
    <m/>
    <m/>
    <s v="○"/>
    <s v="○"/>
    <m/>
    <m/>
    <m/>
    <m/>
    <m/>
    <s v="パン製造・販売部門では、イベント・お祭りでの出店販売は好評だが、毎月会社等に出向く販売事業では、売れ残り等が見られるため、新たな販売ルートの開拓や既存の販売先の見直しが急務である。農業部門の大長ミカン買い付け販売事業については、ミカン栽培の農家さんの高齢化や耕作放棄地問題等が山積している。新たな新規就農者とのコンタクトや他の農家さんとのやり取りも必要と考える。"/>
    <m/>
    <s v="○"/>
    <s v="○"/>
    <s v="○"/>
    <s v="○"/>
    <m/>
    <m/>
    <m/>
    <s v="○"/>
    <m/>
    <m/>
    <m/>
    <s v="パン製造販売部門"/>
    <s v="②販路開拓"/>
    <s v="既存の販売先の見直し・新規販売先の開拓。"/>
    <s v="パン製造販売部門"/>
    <s v="④販売価格の見直し"/>
    <s v="近年の物資高騰もあるため、価格帯の見直しを行う。"/>
    <s v="農業部門"/>
    <s v="⑪その他"/>
    <s v="新たな農家さんや農事法人とのコンタクトが必要と考える。"/>
    <s v="パン製造販売部門の販売先の選定・見直し。製パン技術向上研修を行い品質の安定化を図り、顧客増を目指す。"/>
    <s v="パン製造販売部門の販売先の選定・見直し。価格帯の見直し。販売先に合わせた商品提供をする（販売ロス削減）"/>
    <s v="パン製造販売部門の販売先の選定・原材料・原価・価格帯の見直し。新商品の開発・販売"/>
    <s v="共有した"/>
    <s v="共有していない"/>
    <s v="統括責任者"/>
    <s v="大場　孝修"/>
    <s v="管理者"/>
    <s v="個別支援計画の作成"/>
    <s v="大場　孝修"/>
    <s v="サービス管理責任者"/>
    <s v="技術指導や職業訓練"/>
    <s v="樋口　満"/>
    <s v="職業指導員"/>
    <s v="日常生活の相談・指導"/>
    <s v="坂本　護"/>
    <s v="生活支援員"/>
    <s v="技術指導や職業訓練"/>
    <s v="江田　広美"/>
    <s v="職業指導員"/>
    <s v="技術指導や職業訓練"/>
    <s v="吉岡　仁輔"/>
    <s v="職業指導員"/>
    <s v="日常生活の相談・指導"/>
    <s v="福永　武"/>
    <s v="生活支援員"/>
    <s v="日常生活の相談・指導"/>
    <s v="金子　史子"/>
    <s v="作業療法士"/>
    <m/>
    <m/>
    <m/>
    <m/>
    <m/>
    <m/>
    <x v="6"/>
    <m/>
    <n v="4"/>
    <n v="32"/>
    <n v="2"/>
    <n v="5"/>
    <n v="43"/>
    <x v="2"/>
    <x v="84"/>
    <x v="81"/>
    <x v="30"/>
    <x v="12"/>
    <n v="10"/>
    <n v="27"/>
    <n v="6"/>
    <n v="43"/>
    <n v="1"/>
    <n v="15"/>
    <n v="2"/>
    <n v="1"/>
    <n v="1"/>
    <n v="0"/>
    <n v="23"/>
    <n v="43"/>
    <n v="0"/>
    <n v="2"/>
    <n v="2"/>
    <n v="8"/>
    <n v="9"/>
    <n v="19"/>
    <n v="3"/>
    <n v="43"/>
    <n v="21"/>
    <n v="5"/>
    <n v="10"/>
    <n v="36"/>
    <n v="0.58333333333333337"/>
    <n v="18"/>
    <n v="8"/>
    <n v="10"/>
    <n v="36"/>
    <n v="0.5"/>
    <n v="26"/>
    <n v="0"/>
    <n v="10"/>
    <n v="36"/>
    <n v="0.72222222222222221"/>
    <n v="26"/>
    <n v="0"/>
    <n v="10"/>
    <n v="36"/>
    <n v="0.72222222222222221"/>
    <n v="10"/>
    <n v="16"/>
    <n v="10"/>
    <n v="36"/>
    <n v="0.27777777777777779"/>
    <n v="26"/>
    <n v="0"/>
    <n v="10"/>
    <n v="36"/>
    <x v="77"/>
    <n v="127"/>
    <n v="29"/>
    <n v="60"/>
    <n v="216"/>
    <n v="0.58796296296296291"/>
  </r>
  <r>
    <d v="2024-04-26T00:00:00"/>
    <n v="147"/>
    <x v="1"/>
    <s v="社会福祉法人はぐくみの里"/>
    <s v="中谷　正憲"/>
    <n v="3410106318"/>
    <s v="ワークプラザひがし"/>
    <n v="7320034"/>
    <x v="2"/>
    <s v="〒732-0034 広島市東区温品町字森垣内５１０番地の１"/>
    <x v="5"/>
    <s v="福田誠（施設長）"/>
    <s v="福田誠"/>
    <s v="082-289-6088"/>
    <s v="office@hagukuminosato.jp"/>
    <s v="月額"/>
    <n v="9000"/>
    <x v="111"/>
    <n v="7679"/>
    <n v="17240"/>
    <n v="17820"/>
    <n v="18420"/>
    <n v="13030467"/>
    <n v="11165345"/>
    <n v="0"/>
    <n v="0"/>
    <n v="1865122"/>
    <n v="13030467"/>
    <x v="111"/>
    <n v="6536564"/>
    <n v="350000"/>
    <n v="650000"/>
    <n v="1671087"/>
    <n v="363"/>
    <n v="4678"/>
    <x v="110"/>
    <n v="245"/>
    <n v="12"/>
    <n v="3822816"/>
    <x v="109"/>
    <x v="111"/>
    <n v="382"/>
    <n v="9350000"/>
    <n v="9350000"/>
    <n v="0"/>
    <n v="0"/>
    <n v="0"/>
    <n v="9350000"/>
    <n v="4137700"/>
    <n v="5212300"/>
    <n v="0"/>
    <n v="0"/>
    <n v="0"/>
    <n v="4840"/>
    <n v="10500"/>
    <n v="242"/>
    <n v="12"/>
    <n v="4137700"/>
    <n v="17240"/>
    <n v="394"/>
    <n v="9500000"/>
    <n v="9500000"/>
    <n v="0"/>
    <n v="0"/>
    <n v="0"/>
    <n v="9500000"/>
    <n v="4276800"/>
    <n v="5223200"/>
    <n v="0"/>
    <n v="0"/>
    <n v="0"/>
    <n v="4880"/>
    <n v="10500"/>
    <n v="244"/>
    <n v="12"/>
    <n v="4276800"/>
    <n v="17820"/>
    <n v="407"/>
    <n v="9650000"/>
    <n v="9650000"/>
    <n v="0"/>
    <n v="0"/>
    <n v="0"/>
    <n v="9650000"/>
    <n v="4420800"/>
    <n v="5229200"/>
    <n v="0"/>
    <n v="0"/>
    <n v="0"/>
    <n v="4860"/>
    <n v="10500"/>
    <n v="243"/>
    <n v="12"/>
    <n v="4420800"/>
    <n v="18420"/>
    <n v="421"/>
    <m/>
    <s v="○"/>
    <m/>
    <m/>
    <m/>
    <s v="○"/>
    <s v="○"/>
    <m/>
    <s v="○"/>
    <m/>
    <m/>
    <m/>
    <s v="○"/>
    <m/>
    <m/>
    <m/>
    <s v="○"/>
    <s v="販売活動"/>
    <x v="2"/>
    <n v="4809232"/>
    <s v="パンの製造"/>
    <s v="－"/>
    <x v="6"/>
    <n v="2357927"/>
    <s v="折り紙の販売"/>
    <s v="－"/>
    <x v="5"/>
    <n v="1980650"/>
    <s v="販売活動"/>
    <s v="－"/>
    <x v="1"/>
    <s v=""/>
    <x v="0"/>
    <x v="0"/>
    <s v=""/>
    <x v="0"/>
    <m/>
    <m/>
    <m/>
    <x v="0"/>
    <s v="高収入を得るための活動は、参加できる利用者が少ない。また、これを担う職員に負担が増えるとともに、新しい職員を募集しても集まりづらい状況から、活動を広げたいと思っても難しい。"/>
    <m/>
    <m/>
    <m/>
    <m/>
    <m/>
    <s v="○"/>
    <s v="○"/>
    <s v="○"/>
    <s v="○"/>
    <m/>
    <s v="○"/>
    <s v="職員を募集しても集まりにくい"/>
    <s v="今年度は、大口の取引が成立したことから、目標の工賃を達成するとともに、工賃の積み立てを行うことができた。しかし、全体としてはコロナ明けで多少は回復するも、材料費の高騰から値上げしたこともあり、売上が伸びていない。"/>
    <m/>
    <s v="○"/>
    <s v="○"/>
    <m/>
    <m/>
    <m/>
    <m/>
    <m/>
    <m/>
    <s v="○"/>
    <m/>
    <m/>
    <s v="販売活動"/>
    <s v="②販路開拓"/>
    <s v="これまでのルートに新しい販売先を加えることで、売上増による工賃向上を目指す。"/>
    <s v="販売活動"/>
    <s v="③販売力の向上"/>
    <s v="新規販売先での売り上げ増に向けて、チラシの配布や掲示などによる販売力を向上させ、工賃向上を目指す。"/>
    <s v="雑貨製造販売"/>
    <s v="⑩市町・企業、他事業所との連携"/>
    <s v="商品の魅力を伝えるために市町や企業とつながることで、注文件数を増やし、工賃向上を目指す。"/>
    <s v="これまでの取り組みを発展させられるよう、1つ1つの活動について見直しを行う。"/>
    <s v="前年度の見直しを踏まえ、活動の取捨選択を含む取り組みの変化につなげる。"/>
    <s v="これまでの活動に加え、新たな活動の取り組みについて検討を行う。"/>
    <s v="共有した"/>
    <s v="共有した"/>
    <s v="統括責任者"/>
    <s v="福田誠"/>
    <s v="施設長"/>
    <s v="現場責任者"/>
    <s v="早田博人"/>
    <s v="管理者・サビ管"/>
    <m/>
    <m/>
    <m/>
    <m/>
    <m/>
    <m/>
    <m/>
    <m/>
    <m/>
    <m/>
    <m/>
    <m/>
    <m/>
    <m/>
    <m/>
    <m/>
    <m/>
    <m/>
    <m/>
    <m/>
    <m/>
    <m/>
    <m/>
    <m/>
    <x v="2"/>
    <m/>
    <n v="7"/>
    <n v="22"/>
    <n v="5"/>
    <n v="3"/>
    <n v="37"/>
    <x v="2"/>
    <x v="85"/>
    <x v="82"/>
    <x v="31"/>
    <x v="13"/>
    <n v="8"/>
    <n v="27"/>
    <n v="2"/>
    <n v="37"/>
    <n v="1"/>
    <n v="7"/>
    <n v="1"/>
    <n v="3"/>
    <n v="0"/>
    <n v="0"/>
    <n v="25"/>
    <n v="37"/>
    <n v="0"/>
    <n v="2"/>
    <n v="4"/>
    <n v="8"/>
    <n v="14"/>
    <n v="5"/>
    <n v="4"/>
    <n v="37"/>
    <n v="14"/>
    <n v="0"/>
    <n v="5"/>
    <n v="19"/>
    <n v="0.73684210526315785"/>
    <n v="11"/>
    <n v="2"/>
    <n v="6"/>
    <n v="19"/>
    <n v="0.57894736842105265"/>
    <n v="17"/>
    <n v="0"/>
    <n v="2"/>
    <n v="19"/>
    <n v="0.89473684210526316"/>
    <n v="15"/>
    <n v="0"/>
    <n v="4"/>
    <n v="19"/>
    <n v="0.78947368421052633"/>
    <n v="17"/>
    <n v="0"/>
    <n v="2"/>
    <n v="19"/>
    <n v="0.89473684210526316"/>
    <n v="17"/>
    <n v="0"/>
    <n v="2"/>
    <n v="19"/>
    <x v="78"/>
    <n v="91"/>
    <n v="2"/>
    <n v="21"/>
    <n v="114"/>
    <n v="0.79824561403508776"/>
  </r>
  <r>
    <d v="2024-04-16T00:00:00"/>
    <n v="148"/>
    <x v="0"/>
    <s v="特定非営利活動法人むぎの家"/>
    <s v="太田　誠"/>
    <n v="3410206191"/>
    <s v="いつかいちむぎの家作業所"/>
    <n v="7315106"/>
    <x v="2"/>
    <s v="〒731-5106 広島市佐伯区利松二丁目３番８号"/>
    <x v="0"/>
    <s v="太田　誠"/>
    <s v="太田　誠"/>
    <s v="０８２-９２８-１６７２"/>
    <s v="muginoie@ms13.megaegg.ne.jp"/>
    <s v="月額"/>
    <n v="5000"/>
    <x v="112"/>
    <n v="1124"/>
    <n v="6090"/>
    <n v="6181"/>
    <n v="6273"/>
    <n v="2150315"/>
    <n v="1909710"/>
    <n v="240605"/>
    <n v="0"/>
    <n v="0"/>
    <n v="2150315"/>
    <x v="112"/>
    <n v="834955"/>
    <n v="0"/>
    <n v="0"/>
    <n v="0"/>
    <n v="251"/>
    <n v="4717"/>
    <x v="111"/>
    <n v="264"/>
    <n v="12"/>
    <n v="1315360"/>
    <x v="110"/>
    <x v="112"/>
    <n v="54"/>
    <n v="2130000"/>
    <n v="1930000"/>
    <n v="200000"/>
    <n v="0"/>
    <n v="0"/>
    <n v="2130000"/>
    <n v="1330000"/>
    <n v="800000"/>
    <n v="0"/>
    <n v="0"/>
    <n v="0"/>
    <n v="4800"/>
    <n v="24980"/>
    <n v="264"/>
    <n v="12"/>
    <n v="1330000"/>
    <n v="6090"/>
    <n v="53"/>
    <n v="2100000"/>
    <n v="1960000"/>
    <n v="140000"/>
    <n v="0"/>
    <n v="0"/>
    <n v="2100000"/>
    <n v="1350000"/>
    <n v="750000"/>
    <n v="0"/>
    <n v="0"/>
    <n v="0"/>
    <n v="4800"/>
    <n v="24980"/>
    <n v="264"/>
    <n v="12"/>
    <n v="1350000"/>
    <n v="6181"/>
    <n v="54"/>
    <n v="2000000"/>
    <n v="2000000"/>
    <n v="0"/>
    <n v="0"/>
    <n v="0"/>
    <n v="2000000"/>
    <n v="1370000"/>
    <n v="630000"/>
    <n v="0"/>
    <n v="0"/>
    <n v="0"/>
    <n v="4800"/>
    <n v="24980"/>
    <n v="264"/>
    <n v="12"/>
    <n v="1370000"/>
    <n v="6273"/>
    <n v="55"/>
    <m/>
    <m/>
    <m/>
    <m/>
    <m/>
    <s v="○"/>
    <m/>
    <m/>
    <m/>
    <m/>
    <s v="○"/>
    <m/>
    <s v="○"/>
    <m/>
    <m/>
    <m/>
    <s v="○"/>
    <s v="千羽鶴解体_x000a_仕入れ商品の販売"/>
    <x v="15"/>
    <n v="624839"/>
    <s v="地域のご家庭やスーパー等から、アルミ缶、古紙等リサイクル可能資源を回収し、業者に販売している。"/>
    <s v="－"/>
    <x v="6"/>
    <n v="215239"/>
    <s v="さをり織り雑貨を製造し、作業所のほか、県内のホテルや店舗などでも委託販売している。また各種イベントへ出店しての販売も行っている。"/>
    <s v="－"/>
    <x v="0"/>
    <n v="138000"/>
    <s v="建築用資材の組み立て作業を行っている。"/>
    <s v="－"/>
    <x v="1"/>
    <s v=""/>
    <x v="0"/>
    <x v="0"/>
    <s v=""/>
    <x v="0"/>
    <m/>
    <m/>
    <m/>
    <x v="0"/>
    <s v="当事業所は地域の歴史的な流れから、比較的障害の重い人たちを多く受け入れてきています。まずそういう事業所としての特徴があることを前提としたうえで第一の課題について触れると、出来る作業の幅があまり広くないということが言えます。作業のマッチングや工程の丁寧な説明等に加え、作業をサポートする治具の作成など、出来る限りの工夫は行っていますが、その結果を踏まえて現状となっています。また、社会全体として不景気の影響で、企業の方も余裕がないということも作業減につながっています。さらに新型コロナの影響で各種イベントなども無くなり、自主製品を販売する場がなくなってしまったことも大きな打撃です。最近は少しずつイベントも行われるようになってきましたが、免疫力の弱い方もいる中、積極的にイベントに参加するというよりは、まだまだ慎重にならざるを得ないというのが現状です。それと、仕入れ商品の販売については、仕入れやチラシの送料、商品の送料など、コストがかなりかかっており、場合によっては赤字となることもあります。これについてはコスト面の見直しも検討する必要があります。"/>
    <m/>
    <s v="○"/>
    <s v="○"/>
    <m/>
    <m/>
    <m/>
    <s v="○"/>
    <s v="○"/>
    <m/>
    <m/>
    <m/>
    <m/>
    <s v="目標工賃についてはある程度達成できているが、ここ数年の状況として、社会的な不景気や物価の高騰により、企業も地域の方たちも作業所も厳しい状況が続いている。それにより、下請け作業や資源回収の量が減少している。また、新型コロナの影響で、自主製品の販売の機会が無くなり、売り上げも減少している。"/>
    <m/>
    <s v="○"/>
    <m/>
    <m/>
    <s v="○"/>
    <m/>
    <m/>
    <m/>
    <m/>
    <s v="○"/>
    <m/>
    <m/>
    <s v="仕入れ商品の販売"/>
    <s v="⑪その他"/>
    <s v="販路拡大も必要な策だが、それ以前に商品やチラシの送料など、かかる経費も見直す必要がある。"/>
    <s v="自主製品の製作、販売"/>
    <s v="②販路開拓"/>
    <s v="新型コロナの影響等により、委託販売店舗が減少、またイベント等、販売の機会も激減したため、新たな販路開拓及び、イベント等への参加の在り方を検討する。"/>
    <m/>
    <m/>
    <m/>
    <s v="自主製品、仕入れ商品ともに、販路の拡大は重要課題である。少なくとも委託販売先１店舗は増やしたい。また、イベントへの参加について、利用者への感染予防に最大限配慮したうえで、参加の在り方を検討する。さらに販売にかかるコストの見直しも必要であるため、収支のバランを検証し、少なくとも赤字にはならないよう、効率的なチラシ及び商品の配送の在り方を検討する。"/>
    <s v="委託販売先をさらに１店舗増やす。また、イベントへの出店を６年度より１回増やす。"/>
    <s v="委託販売先をさらに１店舗増やす。また、イベントへの出店を７年度より１回増やす。"/>
    <s v="共有した"/>
    <s v="共有していない"/>
    <s v="統括責任者"/>
    <s v="太田誠"/>
    <s v="管理者・サービス管理責任者"/>
    <m/>
    <s v="野﨑正信"/>
    <s v="職業指導員"/>
    <m/>
    <s v="太田美登里"/>
    <s v="職業指導員"/>
    <m/>
    <s v="坂本美智子"/>
    <s v="生活支援員"/>
    <m/>
    <s v="新田京子"/>
    <s v="生活支援員"/>
    <m/>
    <s v="大畑真理子"/>
    <s v="生活支援員"/>
    <m/>
    <s v="森重美奈子"/>
    <s v="生活支援員"/>
    <m/>
    <s v="東孝幸"/>
    <s v="職業指導員"/>
    <m/>
    <m/>
    <m/>
    <m/>
    <m/>
    <m/>
    <x v="6"/>
    <n v="2"/>
    <n v="20"/>
    <m/>
    <m/>
    <m/>
    <n v="22"/>
    <x v="1"/>
    <x v="86"/>
    <x v="3"/>
    <x v="0"/>
    <x v="0"/>
    <n v="0"/>
    <n v="21"/>
    <n v="1"/>
    <n v="22"/>
    <n v="0"/>
    <n v="1"/>
    <n v="1"/>
    <n v="3"/>
    <n v="9"/>
    <n v="8"/>
    <n v="0"/>
    <n v="22"/>
    <n v="0"/>
    <n v="3"/>
    <n v="9"/>
    <n v="3"/>
    <n v="6"/>
    <n v="0"/>
    <n v="1"/>
    <n v="22"/>
    <n v="20"/>
    <n v="1"/>
    <n v="1"/>
    <n v="22"/>
    <n v="0.90909090909090906"/>
    <n v="12"/>
    <n v="1"/>
    <n v="9"/>
    <n v="22"/>
    <n v="0.54545454545454541"/>
    <n v="17"/>
    <n v="1"/>
    <n v="4"/>
    <n v="22"/>
    <n v="0.77272727272727271"/>
    <n v="21"/>
    <n v="1"/>
    <n v="0"/>
    <n v="22"/>
    <n v="0.95454545454545459"/>
    <n v="21"/>
    <n v="1"/>
    <n v="0"/>
    <n v="22"/>
    <n v="0.95454545454545459"/>
    <n v="12"/>
    <n v="1"/>
    <n v="9"/>
    <n v="22"/>
    <x v="79"/>
    <n v="103"/>
    <n v="6"/>
    <n v="23"/>
    <n v="132"/>
    <n v="0.78030303030303028"/>
  </r>
  <r>
    <d v="2024-04-25T00:00:00"/>
    <n v="149"/>
    <x v="0"/>
    <s v="特定非営利活動法人みどり福祉会"/>
    <s v="川口　一生"/>
    <n v="3410206217"/>
    <s v="自立支援共同作業所みどり菜園"/>
    <n v="7310103"/>
    <x v="2"/>
    <s v="〒731-0103 広島市安佐南区緑井三丁目３７番３１号"/>
    <x v="0"/>
    <s v="馬場　徹弥"/>
    <s v="馬場　智佳"/>
    <s v="082-879-6748"/>
    <s v="midorii@midorisaien.or.jp"/>
    <s v="月額"/>
    <n v="15000"/>
    <x v="113"/>
    <n v="2427"/>
    <n v="15705"/>
    <n v="16018"/>
    <n v="16436"/>
    <n v="2630870"/>
    <n v="2630870"/>
    <n v="0"/>
    <n v="0"/>
    <n v="0"/>
    <n v="2630870"/>
    <x v="113"/>
    <n v="387197"/>
    <n v="256971"/>
    <n v="0"/>
    <n v="0"/>
    <n v="132"/>
    <n v="2348"/>
    <x v="42"/>
    <n v="249"/>
    <n v="12"/>
    <n v="1986702"/>
    <x v="111"/>
    <x v="113"/>
    <m/>
    <n v="2680000"/>
    <n v="2680000"/>
    <n v="0"/>
    <n v="0"/>
    <n v="0"/>
    <n v="2680000"/>
    <n v="2167311"/>
    <n v="400000"/>
    <n v="112689"/>
    <n v="0"/>
    <n v="0"/>
    <n v="2844"/>
    <m/>
    <n v="249"/>
    <n v="12"/>
    <n v="2167311"/>
    <n v="15705"/>
    <m/>
    <n v="2730000"/>
    <n v="2730000"/>
    <n v="0"/>
    <n v="0"/>
    <n v="0"/>
    <n v="2730000"/>
    <n v="2210511"/>
    <n v="400000"/>
    <n v="119489"/>
    <n v="0"/>
    <n v="0"/>
    <n v="2844"/>
    <m/>
    <n v="249"/>
    <n v="12"/>
    <n v="2210511"/>
    <n v="16018"/>
    <m/>
    <n v="2780000"/>
    <n v="2780000"/>
    <n v="0"/>
    <n v="0"/>
    <n v="0"/>
    <n v="2780000"/>
    <n v="2268111"/>
    <n v="400000"/>
    <n v="111889"/>
    <n v="0"/>
    <n v="0"/>
    <n v="2844"/>
    <m/>
    <n v="249"/>
    <n v="12"/>
    <n v="2268111"/>
    <n v="16436"/>
    <m/>
    <m/>
    <m/>
    <m/>
    <m/>
    <s v="○"/>
    <m/>
    <m/>
    <m/>
    <m/>
    <m/>
    <m/>
    <m/>
    <s v="○"/>
    <m/>
    <m/>
    <m/>
    <m/>
    <m/>
    <x v="10"/>
    <n v="2114886"/>
    <s v="小松菜、水菜、枝豆、椎茸などの生育、収穫、出荷作業"/>
    <s v="－"/>
    <x v="3"/>
    <n v="515984"/>
    <s v="サンプルを台紙に貼る・車の部品の組み立て"/>
    <s v="－"/>
    <x v="2"/>
    <m/>
    <m/>
    <m/>
    <x v="1"/>
    <s v=""/>
    <x v="0"/>
    <x v="0"/>
    <n v="1"/>
    <x v="1"/>
    <m/>
    <s v="平成24年度"/>
    <n v="2114886"/>
    <x v="26"/>
    <s v="農業は気候によって野菜の生育にかなり影響が出るので、収穫出来ない状態になることも少なくありません。農業主体で運営していおり収入に差が出やすいので、割と安定して収穫が出来る椎茸の生育に力を入れていくことが工賃の向上につながっていくと考えています。"/>
    <m/>
    <m/>
    <m/>
    <m/>
    <m/>
    <m/>
    <m/>
    <m/>
    <m/>
    <m/>
    <s v="○"/>
    <s v="農業収入を今以上に上げていくこと、生産性の向上"/>
    <s v="目標工賃は達成できたが、前年と比べても変わりがないので、毎年前年よりもアップしていけるように収入を増やしていきたいです。"/>
    <m/>
    <m/>
    <m/>
    <m/>
    <m/>
    <s v="○"/>
    <m/>
    <m/>
    <m/>
    <m/>
    <m/>
    <m/>
    <s v="農業"/>
    <s v="⑥作業工程の見直し"/>
    <s v="生産性が上がるように、天候の長期チェック、早めの収穫。量がとれる品種の生産を考える"/>
    <m/>
    <m/>
    <m/>
    <m/>
    <n v="0"/>
    <n v="0"/>
    <s v="利用者が収穫しやすく、量もとれやすいスナップ豆の生産を始めます。"/>
    <s v="椎茸栽培の菌床の数を増やし収穫量を上げていきます。"/>
    <s v="令和6年度のスナップ豆の生産に加え、出荷金額が高い枝豆の収穫量が増えるような生育をしていきます。"/>
    <s v="共有した"/>
    <s v="共有した"/>
    <s v="統括責任者"/>
    <s v="馬場　徹弥"/>
    <s v="管理者"/>
    <m/>
    <s v="馬場　智佳"/>
    <s v="サービス管理責任者"/>
    <m/>
    <s v="馬場　操"/>
    <s v="職業指導員"/>
    <m/>
    <s v="馬場　美智枝"/>
    <s v="生活支援員"/>
    <m/>
    <m/>
    <m/>
    <m/>
    <m/>
    <m/>
    <m/>
    <m/>
    <m/>
    <m/>
    <m/>
    <m/>
    <m/>
    <m/>
    <m/>
    <m/>
    <m/>
    <m/>
    <x v="0"/>
    <n v="2"/>
    <n v="9"/>
    <m/>
    <m/>
    <m/>
    <n v="11"/>
    <x v="46"/>
    <x v="87"/>
    <x v="3"/>
    <x v="0"/>
    <x v="0"/>
    <n v="0"/>
    <n v="11"/>
    <n v="0"/>
    <n v="11"/>
    <n v="0"/>
    <n v="0"/>
    <n v="6"/>
    <n v="1"/>
    <n v="1"/>
    <n v="0"/>
    <n v="3"/>
    <n v="11"/>
    <n v="0"/>
    <n v="2"/>
    <n v="3"/>
    <n v="3"/>
    <n v="3"/>
    <n v="0"/>
    <n v="0"/>
    <n v="11"/>
    <n v="11"/>
    <n v="0"/>
    <n v="0"/>
    <n v="11"/>
    <n v="1"/>
    <n v="11"/>
    <n v="0"/>
    <n v="0"/>
    <n v="11"/>
    <n v="1"/>
    <n v="11"/>
    <n v="0"/>
    <n v="0"/>
    <n v="11"/>
    <n v="1"/>
    <n v="11"/>
    <n v="0"/>
    <n v="0"/>
    <n v="11"/>
    <n v="1"/>
    <n v="11"/>
    <n v="0"/>
    <n v="0"/>
    <n v="11"/>
    <n v="1"/>
    <n v="11"/>
    <n v="0"/>
    <n v="0"/>
    <n v="11"/>
    <x v="8"/>
    <n v="66"/>
    <n v="0"/>
    <n v="0"/>
    <n v="66"/>
    <n v="1"/>
  </r>
  <r>
    <d v="2024-04-26T00:00:00"/>
    <n v="150"/>
    <x v="1"/>
    <s v="社会福祉法人知恵の光会"/>
    <s v="小谷　知男"/>
    <n v="3410206225"/>
    <s v="ふなき福祉園"/>
    <n v="7310141"/>
    <x v="2"/>
    <s v="〒731-0141 広島市安佐南区相田一丁目１０番２４－８－４号"/>
    <x v="1"/>
    <s v="新屋教子"/>
    <s v="新屋教子"/>
    <s v="082-872-6611"/>
    <s v="funakifukushien@chienohikari.jp"/>
    <s v="月額"/>
    <n v="14000"/>
    <x v="114"/>
    <n v="4690"/>
    <n v="18353"/>
    <n v="18452"/>
    <n v="18651"/>
    <n v="3054932"/>
    <n v="3054932"/>
    <n v="0"/>
    <n v="0"/>
    <n v="0"/>
    <n v="3054932"/>
    <x v="114"/>
    <n v="1215842"/>
    <n v="0"/>
    <n v="0"/>
    <n v="0"/>
    <n v="108"/>
    <n v="1981"/>
    <x v="112"/>
    <n v="243"/>
    <n v="12"/>
    <n v="1839090"/>
    <x v="112"/>
    <x v="114"/>
    <n v="173"/>
    <n v="3000000"/>
    <n v="3000000"/>
    <n v="0"/>
    <n v="0"/>
    <n v="0"/>
    <n v="3000000"/>
    <n v="1850000"/>
    <n v="1150000"/>
    <n v="0"/>
    <n v="0"/>
    <n v="0"/>
    <n v="2000"/>
    <n v="11000"/>
    <n v="240"/>
    <n v="12"/>
    <n v="1850000"/>
    <n v="18353"/>
    <n v="168"/>
    <n v="3020000"/>
    <n v="3020000"/>
    <n v="0"/>
    <n v="0"/>
    <n v="0"/>
    <n v="3020000"/>
    <n v="1860000"/>
    <n v="1160000"/>
    <n v="0"/>
    <n v="0"/>
    <n v="0"/>
    <n v="2000"/>
    <n v="11000"/>
    <n v="240"/>
    <n v="12"/>
    <n v="1860000"/>
    <n v="18452"/>
    <n v="169"/>
    <n v="3050000"/>
    <n v="3050000"/>
    <n v="0"/>
    <n v="0"/>
    <n v="0"/>
    <n v="3050000"/>
    <n v="1880000"/>
    <n v="1170000"/>
    <n v="0"/>
    <n v="0"/>
    <n v="0"/>
    <n v="2000"/>
    <n v="11000"/>
    <n v="240"/>
    <n v="12"/>
    <n v="1880000"/>
    <n v="18651"/>
    <n v="171"/>
    <s v="○"/>
    <m/>
    <m/>
    <s v="○"/>
    <m/>
    <s v="○"/>
    <m/>
    <m/>
    <s v="○"/>
    <m/>
    <m/>
    <m/>
    <s v="○"/>
    <m/>
    <m/>
    <m/>
    <m/>
    <m/>
    <x v="0"/>
    <n v="1534777"/>
    <s v="・緑道清掃業務(週1～2回）・クリニック清掃業務(週2回）・公園清掃(年回)・住宅街道路清掃作業(年回）・無人店舗清掃(週３回）"/>
    <s v="－"/>
    <x v="6"/>
    <n v="556863"/>
    <s v="さをり織り製品の制作販売"/>
    <s v="－"/>
    <x v="1"/>
    <n v="514402"/>
    <s v="ジャム製品の製造販売"/>
    <s v="－"/>
    <x v="1"/>
    <s v=""/>
    <x v="0"/>
    <x v="0"/>
    <s v=""/>
    <x v="0"/>
    <m/>
    <m/>
    <m/>
    <x v="0"/>
    <s v="・清掃業務は継続的な取引先があり安定した売り上げを確保できた。   　　　　　　　　　・お菓子製造は低単価でありなお且つ材料費の高騰があったが販売先では常に完売でき個別の注文もあった為売り上げは維持できた。ジャム製品は比較的低価格で材料の仕入れをしていることや大量の注文があったこと等で売り上げを確保できた。　　　　　　　　　　　　　　　　　　　　　　　　　　　　　　　　・さをり製品の制作は技術を要するが製作可能なスキルのある利用者が限られ職員への負担がかかっている。お客様のニーズに合わない物も多く、売上げは確保できたが売れ残った商品の在庫も多く抱えている。今後はその解決策を工夫し売り上げ増に取り組む必要がある。"/>
    <s v="○"/>
    <s v="○"/>
    <s v="○"/>
    <m/>
    <m/>
    <m/>
    <m/>
    <m/>
    <s v="○"/>
    <m/>
    <m/>
    <m/>
    <s v="５年度の目標工賃は達成できた。　　　　　　　　　　　　　　　　　　　　　　　　　　　　清掃作業は継続的に作業が出来、売り上げは安定しているが利用者の体力や職員のマンパワー確保が継続できるかが若干の課題。　　　　　　　　　　　　　　　　　　　　　　　　　　　お菓子の製造は新商品開発が出来ず同じ販売先での売れ行きはやや伸び悩んでおり新商品開発が必要。また材料費高騰の為販売価格の見直しの必要がある。　　　　　　　　　　　　　　　　　　　　　　　　　　　　　　　　　　　　　　さをり製品は利用者、職員ともスキルアップが必要。"/>
    <s v="○"/>
    <s v="○"/>
    <m/>
    <s v="○"/>
    <m/>
    <m/>
    <m/>
    <m/>
    <m/>
    <m/>
    <m/>
    <m/>
    <s v="お菓子（クッキー）、さをり製品の製造"/>
    <s v="①商品企画力の向上"/>
    <s v="新商品やお客様のニーズに即した商品の開発に取り組む。"/>
    <s v="お菓子・ジャム・さをり製品の販売"/>
    <s v="②販路開拓"/>
    <s v="地域のイベントや市就労等から募集のあるイベント出展に積極的に参加し知名度の向上と売り上増に取り組む。"/>
    <s v="お菓子製造・販売"/>
    <s v="④販売価格の見直し"/>
    <s v="特にお菓子(クッキー)は材料費高騰が著しく今後も高騰の傾向がある為販売価格の値上げを検討する。　　　　　　　　　　　　　　　　　　　　　　　　"/>
    <s v="お菓子製造はクッキー以外の焼き菓子など新商品の開発に取り組む。さをり製品はお客様のニーズに即した魅力ある製品作りの開発と利用者、職員とも積極的なスキルアップに取り組む。地域のイベント出展には特に積極的に参加し知名度向上に取り組む。お菓子製品の単価見直しをする。"/>
    <s v="地域との連携をはかり関係性の構築をし積極的にイベント出展などを行い販路拡大に取り組む。さをり製品作りは技術を持つボランティアなど外部からの協力を利用しスキルアップと商品作りに取り組む。"/>
    <s v="地域との連携を密にしイベント出展等を積極的に行い販路拡大に取り組む。自主製品は販売の動向を分析し必要に応じ新たな商品開発や別の製品作りへの方向転換も検討する。継続的な作業に関しては研修を受講するなどし更なるスキルアップを行う。新たな受注先を確保していく。"/>
    <s v="共有した"/>
    <s v="共有した"/>
    <s v="統括責任者"/>
    <s v="新屋教子"/>
    <s v="管理者"/>
    <s v="個別支援計画の作成"/>
    <s v="桝田育子"/>
    <s v="サービス管理責任者"/>
    <s v="技術指導、職業指導"/>
    <s v="佐藤弘教"/>
    <s v="職業指導員"/>
    <s v="日常生活の相談・指導"/>
    <s v="高貞玉"/>
    <s v="生活指導員"/>
    <m/>
    <m/>
    <m/>
    <m/>
    <m/>
    <m/>
    <m/>
    <m/>
    <m/>
    <m/>
    <m/>
    <m/>
    <m/>
    <m/>
    <m/>
    <m/>
    <m/>
    <m/>
    <x v="0"/>
    <m/>
    <n v="9"/>
    <m/>
    <m/>
    <m/>
    <n v="9"/>
    <x v="2"/>
    <x v="5"/>
    <x v="3"/>
    <x v="0"/>
    <x v="0"/>
    <n v="0"/>
    <n v="9"/>
    <n v="0"/>
    <n v="9"/>
    <n v="0"/>
    <n v="0"/>
    <n v="4"/>
    <n v="1"/>
    <n v="0"/>
    <n v="0"/>
    <n v="4"/>
    <n v="9"/>
    <n v="0"/>
    <n v="6"/>
    <n v="3"/>
    <n v="0"/>
    <n v="0"/>
    <n v="0"/>
    <n v="0"/>
    <n v="9"/>
    <n v="9"/>
    <n v="0"/>
    <n v="0"/>
    <n v="9"/>
    <n v="1"/>
    <n v="7"/>
    <n v="0"/>
    <n v="2"/>
    <n v="9"/>
    <n v="0.77777777777777779"/>
    <n v="9"/>
    <n v="0"/>
    <n v="0"/>
    <n v="9"/>
    <n v="1"/>
    <n v="6"/>
    <n v="0"/>
    <n v="3"/>
    <n v="9"/>
    <n v="0.66666666666666663"/>
    <n v="9"/>
    <n v="0"/>
    <n v="0"/>
    <n v="9"/>
    <n v="1"/>
    <n v="7"/>
    <n v="0"/>
    <n v="2"/>
    <n v="9"/>
    <x v="80"/>
    <n v="47"/>
    <n v="0"/>
    <n v="7"/>
    <n v="54"/>
    <n v="0.87037037037037035"/>
  </r>
  <r>
    <d v="2024-04-11T00:00:00"/>
    <n v="151"/>
    <x v="0"/>
    <s v="特定非営利活動法人中央・幸工房"/>
    <s v="山田　博己"/>
    <n v="3410206233"/>
    <s v="中央・幸工房"/>
    <n v="7315128"/>
    <x v="2"/>
    <s v="〒731-5128 広島市佐伯区五日市中央四丁目１５番４９号１"/>
    <x v="0"/>
    <s v="佐藤千里"/>
    <s v="佐藤洋治"/>
    <s v="０８２－９２３－６２２６"/>
    <s v="qq7a2wtd@mild.ocn.ne.jp"/>
    <s v="月額"/>
    <n v="15000"/>
    <x v="115"/>
    <n v="13127"/>
    <n v="28112"/>
    <n v="28112"/>
    <n v="28112"/>
    <n v="26041928"/>
    <n v="7892982"/>
    <n v="0"/>
    <n v="0"/>
    <n v="18148946"/>
    <n v="26041928"/>
    <x v="115"/>
    <n v="5091534"/>
    <n v="0"/>
    <n v="0"/>
    <n v="18148946"/>
    <n v="139"/>
    <n v="2096"/>
    <x v="42"/>
    <n v="253"/>
    <n v="12"/>
    <n v="2801448"/>
    <x v="113"/>
    <x v="115"/>
    <m/>
    <n v="26000000"/>
    <n v="8000000"/>
    <n v="0"/>
    <n v="0"/>
    <n v="18000000"/>
    <n v="26000000"/>
    <n v="2800000"/>
    <n v="5200000"/>
    <n v="0"/>
    <n v="0"/>
    <n v="18000000"/>
    <n v="2096"/>
    <m/>
    <n v="253"/>
    <n v="12"/>
    <n v="2800000"/>
    <n v="28112"/>
    <m/>
    <n v="26000000"/>
    <n v="8000000"/>
    <n v="0"/>
    <n v="0"/>
    <n v="18000000"/>
    <n v="26000000"/>
    <n v="2800000"/>
    <n v="5200000"/>
    <n v="0"/>
    <n v="0"/>
    <n v="18000000"/>
    <n v="2096"/>
    <m/>
    <n v="253"/>
    <n v="12"/>
    <n v="2800000"/>
    <n v="28112"/>
    <m/>
    <n v="26000000"/>
    <n v="8000000"/>
    <n v="0"/>
    <n v="0"/>
    <n v="18000000"/>
    <n v="26000000"/>
    <n v="2800000"/>
    <n v="5200000"/>
    <n v="0"/>
    <n v="0"/>
    <n v="18000000"/>
    <n v="2096"/>
    <m/>
    <n v="253"/>
    <n v="12"/>
    <n v="2800000"/>
    <n v="28112"/>
    <m/>
    <m/>
    <m/>
    <s v="○"/>
    <m/>
    <m/>
    <m/>
    <m/>
    <m/>
    <m/>
    <m/>
    <m/>
    <m/>
    <m/>
    <m/>
    <m/>
    <m/>
    <m/>
    <m/>
    <x v="13"/>
    <n v="7892982"/>
    <s v="弁当・総菜の製造・販売"/>
    <s v="－"/>
    <x v="2"/>
    <m/>
    <m/>
    <m/>
    <x v="2"/>
    <m/>
    <m/>
    <m/>
    <x v="1"/>
    <s v=""/>
    <x v="0"/>
    <x v="0"/>
    <s v=""/>
    <x v="0"/>
    <m/>
    <m/>
    <m/>
    <x v="0"/>
    <s v="生産設備の現状から１日１００食程度が限度であり、それ以上に増産することは見合わせたい。"/>
    <m/>
    <m/>
    <m/>
    <m/>
    <m/>
    <s v="○"/>
    <s v="○"/>
    <s v="○"/>
    <m/>
    <m/>
    <m/>
    <m/>
    <s v="受注生産を主体としているが、限られた設備の中で衛生管理に万全を尽くしたい。、"/>
    <m/>
    <m/>
    <m/>
    <s v="○"/>
    <m/>
    <m/>
    <m/>
    <m/>
    <m/>
    <m/>
    <s v="○"/>
    <s v="午前中に弁当・惣菜の製造・配達・販売の制限があり、現行以上に増やすのは難しい。"/>
    <s v="弁当。惣菜の取り組みの強化"/>
    <s v="④販売価格の見直し"/>
    <s v="メンバーが少しでも取り組みに専念できるよう意識づけ、動機付けできるよう体制を強化したい。"/>
    <m/>
    <m/>
    <m/>
    <m/>
    <n v="0"/>
    <n v="0"/>
    <s v="弁当、総菜の仕込みから炊き上げまで、メンバーが少しでも対応できる体制づくりに、教育指導に専念したい。"/>
    <s v="弁当、総菜の仕込みから炊き上げまで、メンバーが少しでも対応できる体制づくりに、教育指導に専念したい。"/>
    <s v="弁当、総菜の仕込みから炊き上げまで、メンバーが少しでも対応できる体制づくりに、教育指導に専念したい。"/>
    <s v="共有した"/>
    <s v="共有した"/>
    <s v="統括責任者"/>
    <s v="佐藤千里"/>
    <s v="管理者・サービス管理責任者"/>
    <s v="サービス管理責任者"/>
    <s v="永田裕賀子"/>
    <s v="サービス管理責任者"/>
    <s v="職業指導"/>
    <s v="佐藤洋治"/>
    <s v="職業指導員"/>
    <s v="職業指導"/>
    <s v="藤川万理"/>
    <s v="職業指導員"/>
    <s v="職業指導"/>
    <s v="森川めぐみ"/>
    <s v="職業指導員"/>
    <s v="職業指導"/>
    <s v="中嶋優子"/>
    <s v="職業指導員"/>
    <s v="職業指導"/>
    <s v="白井万希"/>
    <s v="職業指導員"/>
    <s v="生活支援"/>
    <s v="石橋泰枝"/>
    <s v="生活支援員"/>
    <s v="生活支援"/>
    <s v="西原由起子"/>
    <s v="生活支援員"/>
    <m/>
    <m/>
    <m/>
    <x v="4"/>
    <n v="1"/>
    <m/>
    <n v="11"/>
    <m/>
    <m/>
    <n v="12"/>
    <x v="0"/>
    <x v="12"/>
    <x v="83"/>
    <x v="0"/>
    <x v="0"/>
    <n v="7"/>
    <n v="5"/>
    <n v="0"/>
    <n v="12"/>
    <n v="0"/>
    <n v="1"/>
    <n v="1"/>
    <n v="0"/>
    <n v="0"/>
    <n v="0"/>
    <n v="10"/>
    <n v="12"/>
    <n v="0"/>
    <n v="0"/>
    <n v="0"/>
    <n v="1"/>
    <n v="3"/>
    <n v="7"/>
    <n v="1"/>
    <n v="12"/>
    <n v="8"/>
    <n v="1"/>
    <n v="2"/>
    <n v="11"/>
    <n v="0.72727272727272729"/>
    <n v="10"/>
    <n v="0"/>
    <n v="1"/>
    <n v="11"/>
    <n v="0.90909090909090906"/>
    <n v="9"/>
    <n v="0"/>
    <n v="2"/>
    <n v="11"/>
    <n v="0.81818181818181823"/>
    <n v="10"/>
    <n v="0"/>
    <n v="1"/>
    <n v="11"/>
    <n v="0.90909090909090906"/>
    <n v="10"/>
    <n v="0"/>
    <n v="1"/>
    <n v="11"/>
    <n v="0.90909090909090906"/>
    <n v="11"/>
    <n v="0"/>
    <n v="0"/>
    <n v="11"/>
    <x v="8"/>
    <n v="58"/>
    <n v="1"/>
    <n v="7"/>
    <n v="66"/>
    <n v="0.87878787878787878"/>
  </r>
  <r>
    <d v="2024-04-20T00:00:00"/>
    <n v="152"/>
    <x v="0"/>
    <s v="特定非営利活動法人あかね福祉会"/>
    <s v="岡馬　裕人"/>
    <n v="3410206258"/>
    <s v="あかね作業所　相田事業所"/>
    <n v="7310141"/>
    <x v="2"/>
    <s v="〒731-0141 広島市安佐南区相田一丁目１０番１３号"/>
    <x v="0"/>
    <s v="岡馬真弓"/>
    <s v="岡馬真弓"/>
    <s v="082-225-8886"/>
    <s v="akanekikaku2001@yahoo.co.jp"/>
    <s v="月額"/>
    <n v="10000"/>
    <x v="116"/>
    <n v="8246"/>
    <n v="17949"/>
    <n v="18590"/>
    <n v="19231"/>
    <n v="1453213"/>
    <n v="1375265"/>
    <n v="38777"/>
    <n v="0"/>
    <n v="39171"/>
    <n v="1453213"/>
    <x v="116"/>
    <n v="0"/>
    <n v="30017"/>
    <n v="0"/>
    <n v="0"/>
    <n v="115"/>
    <n v="2022"/>
    <x v="113"/>
    <n v="312"/>
    <n v="12"/>
    <n v="1423196"/>
    <x v="114"/>
    <x v="116"/>
    <n v="235"/>
    <n v="1430017"/>
    <n v="1400000"/>
    <n v="30017"/>
    <n v="0"/>
    <n v="0"/>
    <n v="1430017"/>
    <n v="1400000"/>
    <n v="0"/>
    <n v="30017"/>
    <n v="0"/>
    <n v="0"/>
    <n v="2022"/>
    <n v="6066"/>
    <n v="312"/>
    <n v="12"/>
    <n v="1400000"/>
    <n v="17949"/>
    <n v="231"/>
    <n v="1480017"/>
    <n v="1450000"/>
    <n v="30017"/>
    <n v="0"/>
    <n v="0"/>
    <n v="1480017"/>
    <n v="1450000"/>
    <n v="0"/>
    <n v="30017"/>
    <n v="0"/>
    <n v="0"/>
    <n v="2022"/>
    <n v="6066"/>
    <n v="312"/>
    <n v="12"/>
    <n v="1450000"/>
    <n v="18590"/>
    <n v="239"/>
    <n v="1530017"/>
    <n v="1500000"/>
    <n v="30017"/>
    <n v="0"/>
    <n v="0"/>
    <n v="1530017"/>
    <n v="1500000"/>
    <n v="0"/>
    <n v="30017"/>
    <n v="0"/>
    <n v="0"/>
    <n v="2022"/>
    <n v="6066"/>
    <n v="312"/>
    <n v="12"/>
    <n v="1500000"/>
    <n v="19231"/>
    <n v="247"/>
    <m/>
    <s v="○"/>
    <m/>
    <m/>
    <m/>
    <s v="○"/>
    <m/>
    <m/>
    <m/>
    <m/>
    <s v="○"/>
    <s v="○"/>
    <s v="○"/>
    <m/>
    <s v="○"/>
    <s v="○"/>
    <m/>
    <m/>
    <x v="14"/>
    <n v="788531"/>
    <s v="バザーやメルカリでの販売"/>
    <s v="－"/>
    <x v="3"/>
    <n v="317178"/>
    <s v="シール貼りなどの内職"/>
    <s v="－"/>
    <x v="10"/>
    <n v="181466"/>
    <s v="リサイクル品を運ぶ"/>
    <s v="○"/>
    <x v="0"/>
    <s v=""/>
    <x v="0"/>
    <x v="0"/>
    <s v=""/>
    <x v="0"/>
    <m/>
    <m/>
    <m/>
    <x v="0"/>
    <s v="コロナ禍でバザーのほとんどがなかったため数年売り上げが悪化していましたが残っていた商品をメルカリなどに出品することで今年度は予定以上の収益を上げる事ができました。今後良品をいかに入手するかが課題です。"/>
    <m/>
    <m/>
    <s v="○"/>
    <s v="○"/>
    <m/>
    <m/>
    <m/>
    <m/>
    <m/>
    <s v="○"/>
    <m/>
    <m/>
    <s v="今回はメルカリの売り上げが予想以上だったおかげで目標を達成できました。"/>
    <s v="○"/>
    <m/>
    <s v="○"/>
    <m/>
    <s v="○"/>
    <m/>
    <m/>
    <m/>
    <m/>
    <m/>
    <m/>
    <m/>
    <s v="軽作業"/>
    <s v="④販売価格の見直し"/>
    <s v="工賃が安すぎるので価格交渉を続けたい"/>
    <s v="販売"/>
    <s v="①商品企画力の向上"/>
    <s v="自社製品の売り上げが少ないのでより魅力的は商品を開発したい"/>
    <m/>
    <m/>
    <m/>
    <s v="より魅力的は商品を開発したい"/>
    <s v="販売ルートを拡張するために販売カーなどを入手したい"/>
    <s v="販路を拡大するとともに良質な商品を確保したい"/>
    <s v="共有した"/>
    <s v="共有した"/>
    <s v="統括責任者"/>
    <s v="岡馬真弓"/>
    <s v="管理者"/>
    <m/>
    <s v="田村佳麻里"/>
    <s v="生活支援員"/>
    <m/>
    <s v="岡馬大"/>
    <s v="職業指導員"/>
    <m/>
    <m/>
    <m/>
    <m/>
    <m/>
    <m/>
    <m/>
    <m/>
    <m/>
    <m/>
    <m/>
    <m/>
    <m/>
    <m/>
    <m/>
    <m/>
    <m/>
    <m/>
    <m/>
    <m/>
    <m/>
    <x v="8"/>
    <n v="2"/>
    <n v="8"/>
    <n v="2"/>
    <m/>
    <m/>
    <n v="12"/>
    <x v="7"/>
    <x v="88"/>
    <x v="34"/>
    <x v="0"/>
    <x v="0"/>
    <n v="3"/>
    <n v="8"/>
    <n v="1"/>
    <n v="12"/>
    <n v="0"/>
    <n v="1"/>
    <n v="3"/>
    <n v="2"/>
    <n v="0"/>
    <n v="0"/>
    <n v="6"/>
    <n v="12"/>
    <n v="0"/>
    <n v="1"/>
    <n v="2"/>
    <n v="2"/>
    <n v="2"/>
    <n v="4"/>
    <n v="1"/>
    <n v="12"/>
    <n v="11"/>
    <n v="0"/>
    <n v="0"/>
    <n v="11"/>
    <n v="1"/>
    <n v="10"/>
    <n v="0"/>
    <n v="1"/>
    <n v="11"/>
    <n v="0.90909090909090906"/>
    <n v="11"/>
    <n v="0"/>
    <n v="0"/>
    <n v="11"/>
    <n v="1"/>
    <n v="8"/>
    <n v="0"/>
    <n v="3"/>
    <n v="11"/>
    <n v="0.72727272727272729"/>
    <n v="8"/>
    <n v="0"/>
    <n v="3"/>
    <n v="11"/>
    <n v="0.72727272727272729"/>
    <n v="8"/>
    <n v="0"/>
    <n v="3"/>
    <n v="11"/>
    <x v="42"/>
    <n v="56"/>
    <n v="0"/>
    <n v="10"/>
    <n v="66"/>
    <n v="0.84848484848484851"/>
  </r>
  <r>
    <d v="2024-04-24T00:00:00"/>
    <n v="153"/>
    <x v="1"/>
    <s v="社会福祉法人広島市社会福祉事業団"/>
    <s v="松井　一實"/>
    <n v="3410206274"/>
    <s v="広島市皆賀園（就労移行支援・就労継続支援Ｂ型）"/>
    <n v="7315124"/>
    <x v="2"/>
    <s v="〒731-5124 広島市佐伯区皆賀二丁目１０番１１号"/>
    <x v="20"/>
    <s v="佐々木邦洋"/>
    <s v="山岡千恵"/>
    <s v="082-921-1813"/>
    <s v="minaga-1@hsfj.city.hiroshima.jp"/>
    <s v="月額"/>
    <n v="14000"/>
    <x v="117"/>
    <n v="5047"/>
    <n v="19990"/>
    <n v="19990"/>
    <n v="19990"/>
    <n v="23897071"/>
    <n v="23897071"/>
    <n v="0"/>
    <n v="0"/>
    <n v="0"/>
    <n v="23897071"/>
    <x v="117"/>
    <n v="11165960"/>
    <n v="0"/>
    <n v="0"/>
    <n v="0"/>
    <n v="775"/>
    <n v="13973"/>
    <x v="114"/>
    <n v="251"/>
    <n v="12"/>
    <n v="12731111"/>
    <x v="115"/>
    <x v="117"/>
    <n v="180"/>
    <n v="25801000"/>
    <n v="25801000"/>
    <n v="0"/>
    <n v="0"/>
    <n v="0"/>
    <n v="25801000"/>
    <n v="13385000"/>
    <n v="12416000"/>
    <n v="0"/>
    <n v="0"/>
    <n v="0"/>
    <n v="14000"/>
    <n v="71000"/>
    <n v="251"/>
    <n v="12"/>
    <n v="13385000"/>
    <n v="19990"/>
    <n v="189"/>
    <n v="25801000"/>
    <n v="25801000"/>
    <n v="0"/>
    <n v="0"/>
    <n v="0"/>
    <n v="25801000"/>
    <n v="13385000"/>
    <n v="12416000"/>
    <n v="0"/>
    <n v="0"/>
    <n v="0"/>
    <n v="14000"/>
    <n v="71000"/>
    <n v="251"/>
    <n v="12"/>
    <n v="13385000"/>
    <n v="19990"/>
    <n v="189"/>
    <n v="25801000"/>
    <n v="25801000"/>
    <n v="0"/>
    <n v="0"/>
    <n v="0"/>
    <n v="25801000"/>
    <n v="13385000"/>
    <n v="12416000"/>
    <n v="0"/>
    <n v="0"/>
    <n v="0"/>
    <n v="14000"/>
    <n v="71000"/>
    <n v="251"/>
    <n v="12"/>
    <n v="13385000"/>
    <n v="19990"/>
    <n v="189"/>
    <s v="○"/>
    <s v="○"/>
    <m/>
    <m/>
    <s v="○"/>
    <m/>
    <m/>
    <s v="○"/>
    <s v="○"/>
    <m/>
    <s v="○"/>
    <m/>
    <s v="○"/>
    <m/>
    <m/>
    <m/>
    <s v="○"/>
    <s v="観葉植物のリース"/>
    <x v="2"/>
    <n v="12136150"/>
    <s v="パン・クッキーの製造および販売"/>
    <s v="－"/>
    <x v="0"/>
    <n v="9351204"/>
    <s v="観葉植物のリース、ブルーベリー栽培及び販売、しいたけ販売等"/>
    <s v="－"/>
    <x v="0"/>
    <n v="2409717"/>
    <s v="部品組立、紙折り、試供品セット作製等"/>
    <s v="－"/>
    <x v="1"/>
    <s v=""/>
    <x v="0"/>
    <x v="0"/>
    <s v=""/>
    <x v="0"/>
    <m/>
    <m/>
    <m/>
    <x v="0"/>
    <s v="水光熱費の高騰、および原材料費の高騰が工賃向上の妨げになっている。パンの販売においては、販路の拡大を目指し工賃向上を目指しているが販路先の開拓に苦慮している。観葉植物のリースにおいても、植物の仕入れ値が高騰し、また、リース先の確保に苦慮している。受注作業においても、企業からの委託が増えず、また作業単価も上がっていないのが現状に挙げられる。"/>
    <m/>
    <s v="○"/>
    <s v="○"/>
    <s v="○"/>
    <m/>
    <s v="○"/>
    <s v="○"/>
    <s v="○"/>
    <m/>
    <s v="○"/>
    <m/>
    <m/>
    <s v="原材料費の高騰が止まらないため、工賃向上を図るために、パンの販売価格の見直し、また、観葉植物のリースの価格を見直した。"/>
    <m/>
    <s v="○"/>
    <s v="○"/>
    <s v="○"/>
    <m/>
    <s v="○"/>
    <m/>
    <m/>
    <m/>
    <m/>
    <m/>
    <m/>
    <s v="パン・クッキーの製造および販売"/>
    <s v="②販路開拓"/>
    <s v="新規の販路開拓や原価の見直し等を行い、改善を行う。"/>
    <s v="観葉植物のリース、ブルーベリー栽培及び販売、しいたけ販売等"/>
    <s v="②販路開拓"/>
    <s v="新規のリース先の開拓やリース価格の見直し等を行い、改善を行う。"/>
    <s v="受託作業"/>
    <s v="⑤他事業所とのネットワークの構築"/>
    <s v="新規受託作業の請負や作業単価の高い作業の選定を行う。"/>
    <s v="パンの新規販路拡大、新規観葉植物のリース先の確保、新規受託作業の請負を行い、目標工賃の達成に尽力していく。"/>
    <s v="パンの新規販路拡大、新規観葉植物のリース先の確保、新規受託作業の請負を行い、目標工賃の達成に尽力していく。"/>
    <s v="パンの新規販路拡大、新規観葉植物のリース先の確保、新規受託作業の請負を行い、目標工賃の達成に尽力していく。"/>
    <s v="共有した"/>
    <s v="共有した"/>
    <s v="統括責任者"/>
    <s v="佐々木　邦洋"/>
    <s v="管理者"/>
    <s v="個別支援計画の作成"/>
    <s v="松村　克哉"/>
    <s v="サービス管理責任者"/>
    <s v="技術指導や職業訓練"/>
    <s v="半田　あいり"/>
    <s v="職業指導員"/>
    <s v="日常生活の相談・指導"/>
    <s v="村主　淑美"/>
    <s v="生活指導員"/>
    <s v="日常生活の相談・指導"/>
    <s v="長谷川　遥菜"/>
    <s v="生活指導員"/>
    <m/>
    <m/>
    <m/>
    <m/>
    <m/>
    <m/>
    <m/>
    <m/>
    <m/>
    <m/>
    <m/>
    <m/>
    <m/>
    <m/>
    <m/>
    <x v="1"/>
    <n v="2"/>
    <n v="62"/>
    <n v="2"/>
    <m/>
    <m/>
    <n v="66"/>
    <x v="4"/>
    <x v="89"/>
    <x v="84"/>
    <x v="0"/>
    <x v="0"/>
    <n v="1"/>
    <n v="55"/>
    <n v="10"/>
    <n v="66"/>
    <n v="0"/>
    <n v="1"/>
    <n v="21"/>
    <n v="27"/>
    <n v="4"/>
    <n v="0"/>
    <n v="13"/>
    <n v="66"/>
    <n v="0"/>
    <n v="8"/>
    <n v="16"/>
    <n v="23"/>
    <n v="13"/>
    <n v="6"/>
    <n v="0"/>
    <n v="66"/>
    <n v="40"/>
    <n v="1"/>
    <n v="25"/>
    <n v="66"/>
    <n v="0.60606060606060608"/>
    <n v="36"/>
    <n v="1"/>
    <n v="29"/>
    <n v="66"/>
    <n v="0.54545454545454541"/>
    <n v="39"/>
    <n v="2"/>
    <n v="25"/>
    <n v="66"/>
    <n v="0.59090909090909094"/>
    <n v="31"/>
    <n v="2"/>
    <n v="33"/>
    <n v="66"/>
    <n v="0.46969696969696972"/>
    <n v="38"/>
    <n v="0"/>
    <n v="28"/>
    <n v="66"/>
    <n v="0.5757575757575758"/>
    <n v="39"/>
    <n v="3"/>
    <n v="24"/>
    <n v="66"/>
    <x v="81"/>
    <n v="223"/>
    <n v="9"/>
    <n v="164"/>
    <n v="396"/>
    <n v="0.56313131313131315"/>
  </r>
  <r>
    <d v="2024-04-30T00:00:00"/>
    <n v="154"/>
    <x v="1"/>
    <s v="社会福祉法人かしの木"/>
    <s v="佐藤　晃一"/>
    <n v="3410500239"/>
    <s v="みのり"/>
    <n v="7370817"/>
    <x v="3"/>
    <s v="〒737-0817 呉市上二河町５番１２号"/>
    <x v="3"/>
    <s v="佐藤　政秀"/>
    <s v="中野"/>
    <s v="0823-29-3030"/>
    <s v="jimu@kashinoki.net"/>
    <s v="月額"/>
    <n v="12000"/>
    <x v="118"/>
    <n v="1443"/>
    <n v="13480"/>
    <n v="13505"/>
    <n v="13529"/>
    <n v="3354423"/>
    <n v="3354385"/>
    <n v="0"/>
    <n v="0"/>
    <n v="38"/>
    <n v="3354423"/>
    <x v="118"/>
    <n v="612033"/>
    <n v="0"/>
    <n v="0"/>
    <n v="0"/>
    <n v="263"/>
    <n v="5012"/>
    <x v="115"/>
    <n v="296"/>
    <n v="12"/>
    <n v="2742390"/>
    <x v="116"/>
    <x v="118"/>
    <n v="224"/>
    <n v="3370000"/>
    <n v="3370000"/>
    <n v="0"/>
    <n v="0"/>
    <n v="0"/>
    <n v="3370000"/>
    <n v="2750000"/>
    <n v="620000"/>
    <n v="0"/>
    <n v="0"/>
    <n v="0"/>
    <n v="5012"/>
    <n v="12229"/>
    <n v="296"/>
    <n v="12"/>
    <n v="2750000"/>
    <n v="13480"/>
    <n v="225"/>
    <n v="3380000"/>
    <n v="3380000"/>
    <n v="0"/>
    <n v="0"/>
    <n v="0"/>
    <n v="3380000"/>
    <n v="2755000"/>
    <n v="625000"/>
    <n v="0"/>
    <n v="0"/>
    <n v="0"/>
    <n v="5012"/>
    <n v="12229"/>
    <n v="296"/>
    <n v="12"/>
    <n v="2755000"/>
    <n v="13505"/>
    <n v="225"/>
    <n v="3390000"/>
    <n v="3390000"/>
    <n v="0"/>
    <n v="0"/>
    <n v="0"/>
    <n v="3390000"/>
    <n v="2760000"/>
    <n v="630000"/>
    <n v="0"/>
    <n v="0"/>
    <n v="0"/>
    <n v="5012"/>
    <n v="12229"/>
    <n v="296"/>
    <n v="12"/>
    <n v="2760000"/>
    <n v="13529"/>
    <n v="226"/>
    <m/>
    <m/>
    <m/>
    <m/>
    <s v="○"/>
    <s v="○"/>
    <m/>
    <m/>
    <s v="○"/>
    <m/>
    <m/>
    <s v="○"/>
    <s v="○"/>
    <m/>
    <m/>
    <m/>
    <m/>
    <m/>
    <x v="0"/>
    <n v="1535520"/>
    <s v="墓掃除、建物清掃、草抜き、洗車"/>
    <s v="－"/>
    <x v="15"/>
    <n v="458114"/>
    <s v="業者からの持込で施設内で封入、封緘_x000a_市役所に出向いての封入、封緘"/>
    <s v="－"/>
    <x v="0"/>
    <n v="340820"/>
    <s v="資材組立"/>
    <s v="－"/>
    <x v="1"/>
    <n v="1"/>
    <x v="1"/>
    <x v="4"/>
    <s v=""/>
    <x v="0"/>
    <m/>
    <m/>
    <m/>
    <x v="0"/>
    <s v="・草抜き、清掃の需要はあるが、季節が重なることや、気候に左右されるため応じきれず、現状より売上増は厳しい。_x000a_・雑貨制作は利用者のこだわりがあり、無くすことは難しいが、売上につながらないため、代替となる作業を検討し、少しずつでもシフトする。_x000a_・個別対応が必要な利用者が増え、作業以外での職員負担も増えている。_x000a_"/>
    <m/>
    <m/>
    <s v="○"/>
    <m/>
    <m/>
    <s v="○"/>
    <m/>
    <s v="○"/>
    <m/>
    <m/>
    <m/>
    <m/>
    <s v="・毎日利用することが難しい利用者が何度利用されたかによって変動していた工賃ですが、新様式により利用者に対しての目標は達成できました。_x000a_・作業工程を可能な限り細分化し、できる作業を増やしていく。_x000a_"/>
    <m/>
    <m/>
    <m/>
    <s v="○"/>
    <m/>
    <s v="○"/>
    <m/>
    <m/>
    <m/>
    <m/>
    <m/>
    <m/>
    <s v="清掃・洗浄・洗車"/>
    <s v="④販売価格の見直し"/>
    <s v="現在の料金体系を見直し、適正価格を探る"/>
    <s v="郵便物の発送（封入）"/>
    <s v="⑥作業工程の見直し"/>
    <s v="作業を細分化し、利用者の「できる」を少しずつでも増やす。"/>
    <m/>
    <m/>
    <m/>
    <s v="・料金体系を見直す。_x000a_・作業を細分化し、できることを増やしていく。"/>
    <s v="・細分化してできた作業から、別の作業へ移行する"/>
    <s v="・細分化してできた作業から、別の作業へ移行する"/>
    <s v="共有した"/>
    <s v="共有した"/>
    <s v="統括責任者"/>
    <s v="佐藤　政秀"/>
    <s v="管理者・ｻｰﾋﾞｽ管理責任者"/>
    <m/>
    <s v="兼藤　克則"/>
    <s v="生活支援員"/>
    <m/>
    <s v="松岡　信悟"/>
    <s v="生活支援員"/>
    <m/>
    <s v="牧　恵波"/>
    <s v="生活支援員"/>
    <m/>
    <s v="新迫　英子"/>
    <s v="生活支援員"/>
    <m/>
    <s v="白井　美由紀"/>
    <s v="職業指導員"/>
    <m/>
    <s v="吉田　五三男"/>
    <s v="目標工賃達成指導員"/>
    <m/>
    <m/>
    <m/>
    <m/>
    <m/>
    <m/>
    <m/>
    <m/>
    <m/>
    <x v="3"/>
    <m/>
    <n v="20"/>
    <n v="2"/>
    <m/>
    <n v="1"/>
    <n v="23"/>
    <x v="2"/>
    <x v="90"/>
    <x v="85"/>
    <x v="0"/>
    <x v="4"/>
    <n v="1"/>
    <n v="20"/>
    <n v="2"/>
    <n v="23"/>
    <n v="0"/>
    <n v="6"/>
    <n v="9"/>
    <n v="5"/>
    <n v="0"/>
    <n v="0"/>
    <n v="3"/>
    <n v="23"/>
    <n v="0"/>
    <n v="3"/>
    <n v="5"/>
    <n v="8"/>
    <n v="1"/>
    <n v="3"/>
    <n v="3"/>
    <n v="23"/>
    <n v="2"/>
    <n v="1"/>
    <n v="2"/>
    <n v="5"/>
    <n v="0.4"/>
    <n v="4"/>
    <n v="0"/>
    <n v="1"/>
    <n v="5"/>
    <n v="0.8"/>
    <n v="4"/>
    <n v="0"/>
    <n v="1"/>
    <n v="5"/>
    <n v="0.8"/>
    <n v="2"/>
    <n v="0"/>
    <n v="3"/>
    <n v="5"/>
    <n v="0.4"/>
    <n v="1"/>
    <n v="0"/>
    <n v="4"/>
    <n v="5"/>
    <n v="0.2"/>
    <n v="2"/>
    <n v="0"/>
    <n v="3"/>
    <n v="5"/>
    <x v="82"/>
    <n v="15"/>
    <n v="1"/>
    <n v="14"/>
    <n v="30"/>
    <n v="0.5"/>
  </r>
  <r>
    <d v="2024-04-30T00:00:00"/>
    <n v="155"/>
    <x v="1"/>
    <s v="社会福祉法人かしの木"/>
    <s v="佐藤　晃一"/>
    <n v="3410500247"/>
    <s v="やまと"/>
    <n v="7370805"/>
    <x v="3"/>
    <s v="〒737-0805 呉市東片山町１２番１９号"/>
    <x v="3"/>
    <s v="安森　護"/>
    <s v="中野"/>
    <s v="0823-21-0101"/>
    <s v="jimu@kashinoki.net"/>
    <s v="月額"/>
    <n v="12000"/>
    <x v="119"/>
    <n v="3342"/>
    <n v="15434"/>
    <n v="15476"/>
    <n v="15519"/>
    <n v="10793050"/>
    <n v="10793005"/>
    <n v="0"/>
    <n v="0"/>
    <n v="45"/>
    <n v="10793050"/>
    <x v="119"/>
    <n v="7184729"/>
    <n v="0"/>
    <n v="0"/>
    <n v="0"/>
    <n v="281"/>
    <n v="5732"/>
    <x v="116"/>
    <n v="293"/>
    <n v="12"/>
    <n v="3608321"/>
    <x v="117"/>
    <x v="119"/>
    <n v="302"/>
    <n v="10820000"/>
    <n v="10820000"/>
    <n v="0"/>
    <n v="0"/>
    <n v="0"/>
    <n v="10820000"/>
    <n v="3630000"/>
    <n v="7190000"/>
    <n v="0"/>
    <n v="0"/>
    <n v="0"/>
    <n v="5732"/>
    <n v="11946"/>
    <n v="293"/>
    <n v="12"/>
    <n v="3630000"/>
    <n v="15434"/>
    <n v="304"/>
    <n v="10850000"/>
    <n v="10850000"/>
    <n v="0"/>
    <n v="0"/>
    <n v="0"/>
    <n v="10850000"/>
    <n v="3640000"/>
    <n v="7210000"/>
    <n v="0"/>
    <n v="0"/>
    <n v="0"/>
    <n v="5732"/>
    <n v="11946"/>
    <n v="293"/>
    <n v="12"/>
    <n v="3640000"/>
    <n v="15476"/>
    <n v="305"/>
    <n v="10870000"/>
    <n v="10870000"/>
    <n v="0"/>
    <n v="0"/>
    <n v="0"/>
    <n v="10870000"/>
    <n v="3650000"/>
    <n v="7220000"/>
    <n v="0"/>
    <n v="0"/>
    <n v="0"/>
    <n v="5732"/>
    <n v="11946"/>
    <n v="293"/>
    <n v="12"/>
    <n v="3650000"/>
    <n v="15519"/>
    <n v="306"/>
    <s v="○"/>
    <m/>
    <m/>
    <m/>
    <m/>
    <s v="○"/>
    <m/>
    <s v="○"/>
    <s v="○"/>
    <m/>
    <m/>
    <m/>
    <s v="○"/>
    <m/>
    <m/>
    <m/>
    <m/>
    <m/>
    <x v="9"/>
    <n v="7906600"/>
    <s v="焼き菓子、マフィンの製造_x000a_法人内の店舗やイベント出店による販売_x000a_定期販売(市役所、学校)"/>
    <s v="－"/>
    <x v="3"/>
    <n v="2060000"/>
    <s v="建設資材等の部品組立"/>
    <s v="－"/>
    <x v="8"/>
    <n v="321300"/>
    <s v="手芸品の製造_x000a_法人内の店舗やイベント出店による販売"/>
    <s v="－"/>
    <x v="1"/>
    <n v="1"/>
    <x v="1"/>
    <x v="4"/>
    <s v=""/>
    <x v="0"/>
    <m/>
    <m/>
    <m/>
    <x v="0"/>
    <s v="・利用者の高齢化がすすみ、体力的にも厳しくなっているため、職員体制を考慮しても現状維持。_x000a_・販売の機会をいただいても、同上の理由でお断りせざるを得ない場合もあり、現状より収入を増やすのは厳しい。_x000a_・個別対応が必要な利用者が増え、作業以外での職員負担も増えている。"/>
    <m/>
    <m/>
    <m/>
    <m/>
    <m/>
    <s v="○"/>
    <s v="○"/>
    <s v="○"/>
    <m/>
    <m/>
    <m/>
    <m/>
    <s v="・目標としたい工賃には達成しているため、製品の品質を維持し、安定した売り上げを確保する。_x000a_・同じ作業を希望する利用者が多いため、他の作業も無理のない範囲で勧めていく。"/>
    <m/>
    <m/>
    <m/>
    <m/>
    <m/>
    <s v="○"/>
    <m/>
    <m/>
    <m/>
    <m/>
    <m/>
    <m/>
    <s v="お菓子の製造"/>
    <s v="⑥作業工程の見直し"/>
    <s v="作業工程を細分化することにより、負担を軽減する"/>
    <m/>
    <m/>
    <m/>
    <m/>
    <n v="0"/>
    <n v="0"/>
    <s v="・季節ごとの商品をさらに工夫し、普段手に取っていただけない層へもアプローチする。"/>
    <s v="・イベント等への出店時には、SNSでの発信を積極的に行う"/>
    <s v="・ネット販売の周知"/>
    <s v="共有した"/>
    <s v="共有した"/>
    <s v="統括責任者"/>
    <s v="安森　護"/>
    <s v="管理者･ｻｰﾋﾞｽ管理責任者"/>
    <m/>
    <s v="船石　尚美"/>
    <s v="職業指導員"/>
    <m/>
    <s v="藤原　一輝"/>
    <s v="生活支援員"/>
    <m/>
    <s v="中島　弓絵"/>
    <s v="生活支援員"/>
    <m/>
    <s v="大原　久美子"/>
    <s v="生活支援員"/>
    <m/>
    <s v="海老名　美和子"/>
    <s v="生活支援員"/>
    <m/>
    <s v="柴田　満幸"/>
    <s v="目標工賃達成指導員"/>
    <m/>
    <s v="佐藤　量子"/>
    <s v="目標工賃達成指導員"/>
    <m/>
    <m/>
    <m/>
    <m/>
    <m/>
    <m/>
    <x v="6"/>
    <m/>
    <n v="25"/>
    <m/>
    <m/>
    <m/>
    <n v="25"/>
    <x v="2"/>
    <x v="5"/>
    <x v="3"/>
    <x v="0"/>
    <x v="0"/>
    <n v="0"/>
    <n v="24"/>
    <n v="1"/>
    <n v="25"/>
    <n v="0"/>
    <n v="8"/>
    <n v="11"/>
    <n v="3"/>
    <n v="0"/>
    <n v="0"/>
    <n v="3"/>
    <n v="25"/>
    <n v="0"/>
    <n v="5"/>
    <n v="5"/>
    <n v="8"/>
    <n v="6"/>
    <n v="1"/>
    <n v="0"/>
    <n v="25"/>
    <n v="2"/>
    <n v="0"/>
    <n v="1"/>
    <n v="3"/>
    <n v="0.66666666666666663"/>
    <n v="3"/>
    <n v="0"/>
    <n v="0"/>
    <n v="3"/>
    <n v="1"/>
    <n v="3"/>
    <n v="0"/>
    <n v="0"/>
    <n v="3"/>
    <n v="1"/>
    <n v="2"/>
    <n v="0"/>
    <n v="1"/>
    <n v="3"/>
    <n v="0.66666666666666663"/>
    <n v="2"/>
    <n v="0"/>
    <n v="1"/>
    <n v="3"/>
    <n v="0.66666666666666663"/>
    <n v="2"/>
    <n v="0"/>
    <n v="1"/>
    <n v="3"/>
    <x v="6"/>
    <n v="14"/>
    <n v="0"/>
    <n v="4"/>
    <n v="18"/>
    <n v="0.77777777777777779"/>
  </r>
  <r>
    <d v="2024-04-25T00:00:00"/>
    <n v="156"/>
    <x v="1"/>
    <s v="社会福祉法人呉福祉会"/>
    <s v="辻　一明"/>
    <n v="3410500353"/>
    <s v="呉本庄作業所"/>
    <n v="7370911"/>
    <x v="3"/>
    <s v="〒737-0911 呉市焼山北三丁目２１番１号"/>
    <x v="15"/>
    <s v="山口　和高"/>
    <s v="下井　邦義"/>
    <s v="0823-33-5553"/>
    <s v="honzyo@biscuit.ocn.ne.jp"/>
    <s v="月額"/>
    <n v="10000"/>
    <x v="120"/>
    <n v="3795"/>
    <n v="14278"/>
    <n v="14444"/>
    <n v="14667"/>
    <n v="2512588"/>
    <n v="2512588"/>
    <n v="0"/>
    <n v="0"/>
    <n v="0"/>
    <n v="2512588"/>
    <x v="120"/>
    <n v="29480"/>
    <n v="0"/>
    <n v="0"/>
    <n v="0"/>
    <n v="196"/>
    <n v="3611"/>
    <x v="117"/>
    <n v="242"/>
    <n v="12"/>
    <n v="2483108"/>
    <x v="118"/>
    <x v="120"/>
    <n v="121"/>
    <n v="2600000"/>
    <n v="2600000"/>
    <n v="0"/>
    <n v="0"/>
    <n v="0"/>
    <n v="2600000"/>
    <n v="2570000"/>
    <n v="30000"/>
    <n v="0"/>
    <n v="0"/>
    <n v="0"/>
    <n v="3611"/>
    <n v="20558"/>
    <n v="242"/>
    <n v="12"/>
    <n v="2570000"/>
    <n v="14278"/>
    <n v="125"/>
    <n v="2650000"/>
    <n v="2650000"/>
    <n v="0"/>
    <n v="0"/>
    <n v="0"/>
    <n v="2650000"/>
    <n v="2600000"/>
    <n v="50000"/>
    <n v="0"/>
    <n v="0"/>
    <n v="0"/>
    <n v="3611"/>
    <n v="20558"/>
    <n v="242"/>
    <n v="12"/>
    <n v="2600000"/>
    <n v="14444"/>
    <n v="126"/>
    <n v="2700000"/>
    <n v="2700000"/>
    <n v="0"/>
    <n v="0"/>
    <n v="0"/>
    <n v="2700000"/>
    <n v="2640000"/>
    <n v="60000"/>
    <n v="0"/>
    <n v="0"/>
    <n v="0"/>
    <n v="3611"/>
    <n v="20558"/>
    <n v="242"/>
    <n v="12"/>
    <n v="2640000"/>
    <n v="14667"/>
    <n v="128"/>
    <m/>
    <m/>
    <m/>
    <m/>
    <m/>
    <m/>
    <m/>
    <m/>
    <s v="○"/>
    <m/>
    <m/>
    <m/>
    <s v="○"/>
    <m/>
    <m/>
    <m/>
    <m/>
    <m/>
    <x v="4"/>
    <n v="2288188"/>
    <s v="部品組立、シール貼り、箱詰め作業"/>
    <s v="－"/>
    <x v="4"/>
    <n v="224400"/>
    <s v="市と委託契約を結んだ公園清掃"/>
    <s v="－"/>
    <x v="2"/>
    <m/>
    <m/>
    <m/>
    <x v="1"/>
    <s v=""/>
    <x v="0"/>
    <x v="0"/>
    <s v=""/>
    <x v="0"/>
    <m/>
    <m/>
    <m/>
    <x v="0"/>
    <s v="軽作業において、安定した作業量が確保できたが、作業量に対して作業意欲に課題がある利用者が多く、作業に携われる方とそうでない方がはっきりと分かれ、全体としての生産性の向上が見込めない現状である。また清掃業務においては、市との委託契約となっているため収入が一定で、それ以上の収入増は見込めない。清掃への取り組み状況も、軽作業同様に意欲がある方とそうでない方の差が大きく効率的な取り組みが難しい。"/>
    <m/>
    <s v="○"/>
    <m/>
    <m/>
    <m/>
    <s v="○"/>
    <s v="○"/>
    <m/>
    <m/>
    <m/>
    <m/>
    <m/>
    <s v="目標工賃は達成できているが、作業に対する意欲が低い方や集中力の継続に課題がある方など障害特性を踏まえた支援と生産性向上・収入増・工賃向上をどのように結び付けていけるかが大きな課題である。また、収入増の為には新規事業や受注先を開拓する必要もあるが、利用者の高齢化や重度化もあって現実的には前向きな検討に入れない現状も大きな課題である。"/>
    <m/>
    <m/>
    <m/>
    <m/>
    <m/>
    <s v="○"/>
    <m/>
    <m/>
    <s v="○"/>
    <s v="○"/>
    <m/>
    <m/>
    <s v="軽作業（部品組立・シール貼り・箱詰め作業等）"/>
    <s v="⑥作業工程の見直し"/>
    <s v="利用者の得意・不得意を含めた特性を再確認し、強みを活かせる工程や配置を検討していく。"/>
    <s v="軽作業"/>
    <s v="⑩市町・企業、他事業所との連携"/>
    <s v="将来を見据えた新規下請け作業獲得の為、市町や他事業所からの情報にアンテナを張って、連携しながら取り入れ可能な活動を検討する。"/>
    <s v="清掃活動"/>
    <s v="⑨管理者・職員への意識啓発"/>
    <s v="現状、委託契約であるので作業収入の上乗せは見込めないが、将来的に本格的な清掃活動に取り組み収入増を目指す為、掃除技術の上達を意識していく。"/>
    <s v="新規利用者の加入があったので、活動に参加する全利用者の特性を再確認し工程や配置を見直していく。働く事への意識向上を図るため、しっかりと取り組めた事を評価できる基準も見直していく。"/>
    <s v="作業収入を増やしていくには、新規の下請け作業を地域の中で開拓していく必要がある。利用者の特性や職員配置等を図った上でこうした開拓先を、市町や他の事業所と連携・情報共有をしていきながら模索していく。"/>
    <s v="ほうき等道具を使用した清掃業務の技術向上を図っていく事で、市町からの委託業務など更なる活動の上積みを目指していく。"/>
    <s v="共有した"/>
    <s v="共有した"/>
    <s v="統括責任者"/>
    <s v="山口　和高"/>
    <s v="管理者"/>
    <s v="個別支援計画作成"/>
    <s v="下井　邦義"/>
    <s v="サービス管理責任者"/>
    <s v="技術指導や職業訓練"/>
    <s v="秋山　聖実"/>
    <s v="職業指導員"/>
    <s v="日常生活の相談・指導"/>
    <s v="藤原　修一"/>
    <s v="生活支援員"/>
    <m/>
    <m/>
    <m/>
    <m/>
    <m/>
    <m/>
    <m/>
    <m/>
    <m/>
    <m/>
    <m/>
    <m/>
    <m/>
    <m/>
    <m/>
    <m/>
    <m/>
    <m/>
    <x v="0"/>
    <m/>
    <n v="17"/>
    <n v="1"/>
    <m/>
    <m/>
    <n v="18"/>
    <x v="2"/>
    <x v="91"/>
    <x v="86"/>
    <x v="0"/>
    <x v="0"/>
    <n v="0"/>
    <n v="17"/>
    <n v="1"/>
    <n v="18"/>
    <n v="0"/>
    <n v="4"/>
    <n v="5"/>
    <n v="4"/>
    <n v="0"/>
    <n v="0"/>
    <n v="5"/>
    <n v="18"/>
    <n v="0"/>
    <n v="0"/>
    <n v="7"/>
    <n v="3"/>
    <n v="5"/>
    <n v="2"/>
    <n v="1"/>
    <n v="18"/>
    <n v="13"/>
    <n v="1"/>
    <n v="4"/>
    <n v="18"/>
    <n v="0.72222222222222221"/>
    <n v="17"/>
    <n v="0"/>
    <n v="1"/>
    <n v="18"/>
    <n v="0.94444444444444442"/>
    <n v="15"/>
    <n v="0"/>
    <n v="3"/>
    <n v="18"/>
    <n v="0.83333333333333337"/>
    <n v="15"/>
    <n v="1"/>
    <n v="2"/>
    <n v="18"/>
    <n v="0.83333333333333337"/>
    <n v="16"/>
    <n v="0"/>
    <n v="2"/>
    <n v="18"/>
    <n v="0.88888888888888884"/>
    <n v="16"/>
    <n v="0"/>
    <n v="2"/>
    <n v="18"/>
    <x v="76"/>
    <n v="92"/>
    <n v="2"/>
    <n v="14"/>
    <n v="108"/>
    <n v="0.85185185185185186"/>
  </r>
  <r>
    <d v="2024-04-21T00:00:00"/>
    <n v="157"/>
    <x v="0"/>
    <s v="特定非営利活動法人やすらぎ"/>
    <s v="松重　君代"/>
    <n v="3410500825"/>
    <s v="やすらぎ作業所"/>
    <n v="7372516"/>
    <x v="3"/>
    <s v="〒737-2516 呉市安浦町中央３丁目３番１９号"/>
    <x v="4"/>
    <s v="松重　真二"/>
    <s v="松重　真二"/>
    <s v="0823-84-0493"/>
    <s v="ya-yasuragi@hi.enjoy.ne.jp"/>
    <s v="月額"/>
    <n v="31000"/>
    <x v="121"/>
    <n v="9871"/>
    <n v="42093"/>
    <n v="43056"/>
    <n v="44372"/>
    <n v="20373281"/>
    <n v="20087554"/>
    <n v="285727"/>
    <n v="0"/>
    <n v="0"/>
    <n v="20373281"/>
    <x v="121"/>
    <n v="7226067"/>
    <n v="256979"/>
    <n v="285727"/>
    <n v="0"/>
    <n v="431"/>
    <n v="6676"/>
    <x v="118"/>
    <n v="260"/>
    <n v="12"/>
    <n v="12604508"/>
    <x v="119"/>
    <x v="121"/>
    <n v="431"/>
    <n v="23250000"/>
    <n v="22800000"/>
    <n v="250000"/>
    <n v="200000"/>
    <n v="0"/>
    <n v="23250000"/>
    <n v="14800000"/>
    <n v="7800000"/>
    <n v="250000"/>
    <n v="400000"/>
    <n v="0"/>
    <n v="7600"/>
    <n v="32000"/>
    <n v="260"/>
    <n v="12"/>
    <n v="14800000"/>
    <n v="42093"/>
    <n v="463"/>
    <n v="23700000"/>
    <n v="23500000"/>
    <n v="100000"/>
    <n v="100000"/>
    <n v="0"/>
    <n v="23700000"/>
    <n v="15500000"/>
    <n v="8000000"/>
    <n v="100000"/>
    <n v="100000"/>
    <n v="0"/>
    <n v="7800"/>
    <n v="33000"/>
    <n v="260"/>
    <n v="12"/>
    <n v="15500000"/>
    <n v="43056"/>
    <n v="470"/>
    <n v="24600000"/>
    <n v="24400000"/>
    <n v="100000"/>
    <n v="100000"/>
    <n v="0"/>
    <n v="24600000"/>
    <n v="16400000"/>
    <n v="8000000"/>
    <n v="100000"/>
    <n v="100000"/>
    <n v="0"/>
    <n v="8000"/>
    <n v="35000"/>
    <n v="260"/>
    <n v="12"/>
    <n v="16400000"/>
    <n v="44372"/>
    <n v="469"/>
    <s v="○"/>
    <m/>
    <m/>
    <m/>
    <m/>
    <m/>
    <s v="○"/>
    <m/>
    <m/>
    <m/>
    <m/>
    <m/>
    <s v="○"/>
    <s v="○"/>
    <m/>
    <m/>
    <m/>
    <m/>
    <x v="9"/>
    <n v="13635380"/>
    <s v="チーズケーキ製造・販売　カフェの運営"/>
    <s v="－"/>
    <x v="16"/>
    <n v="3267000"/>
    <s v="ネギの出荷作業"/>
    <s v="－"/>
    <x v="0"/>
    <n v="3185174"/>
    <s v="ペン等の組立・カードケースの袋詰め作業"/>
    <s v="－"/>
    <x v="1"/>
    <s v=""/>
    <x v="0"/>
    <x v="0"/>
    <n v="1"/>
    <x v="1"/>
    <m/>
    <s v="令和4年度"/>
    <n v="3267000"/>
    <x v="27"/>
    <s v="軽作業の単価が低いため、数量を増やすことに取り組んでいったが、職員の負担が多くなることがある。農福連携は農家さんとの信頼関係を上手く繋げていくことができた。"/>
    <m/>
    <s v="○"/>
    <m/>
    <m/>
    <m/>
    <m/>
    <m/>
    <s v="○"/>
    <m/>
    <s v="○"/>
    <m/>
    <m/>
    <s v="野菜の集荷作業において、場所の確保として建物の増築をし、利用者さんの作業効率がよくなりスキルアップにもつながり工賃達成につながった。"/>
    <m/>
    <m/>
    <s v="○"/>
    <s v="○"/>
    <m/>
    <s v="○"/>
    <m/>
    <m/>
    <m/>
    <s v="○"/>
    <m/>
    <m/>
    <s v="菓子製造・販売"/>
    <s v="①商品企画力の向上"/>
    <s v="現時点ではケーキ1種類しかない為、新たな商品開発に取り組んでいきたい。"/>
    <s v="農作業請負"/>
    <s v="⑥作業工程の見直し"/>
    <s v="請負作業の作業量も増える見通しで、関わる人数を増やしていきたい。"/>
    <s v="軽作業"/>
    <s v="⑥作業工程の見直し"/>
    <s v="請負作業の単価は低いため、個々の能力を上げて数量をあげていく。"/>
    <s v="前年度よりレモン農家さんから作業を委託され、レモン果皮を使った新たな商品開発に取り組んでいきたい。"/>
    <s v="ネギ農家さんの圃場が拡大されるため、扱い量がかなり増える見通しで今後は出荷作業だけではなく収穫作業等もやりながら目標工賃を達成したいと思います。"/>
    <s v="令和6年度、令和７年度に取り組んだ農福連携に重点をおき、また新たな商品及びケーキの販路拡大に取り組んでいきたいと思います。"/>
    <s v="共有した"/>
    <s v="共有した"/>
    <s v="統括責任者"/>
    <s v="松重　真二"/>
    <s v="管理者"/>
    <m/>
    <s v="松重　裕美"/>
    <s v="サービス管理者"/>
    <m/>
    <s v="坂口　友紀"/>
    <s v="職業指導員"/>
    <m/>
    <s v="坪川　ゆり"/>
    <s v="生活支援員"/>
    <m/>
    <s v="松重　大輝"/>
    <s v="職業指導員"/>
    <m/>
    <s v="下田代　頼子"/>
    <s v="目標工賃達成指導員"/>
    <m/>
    <m/>
    <m/>
    <m/>
    <m/>
    <m/>
    <m/>
    <m/>
    <m/>
    <m/>
    <m/>
    <m/>
    <x v="7"/>
    <n v="2"/>
    <n v="21"/>
    <n v="22"/>
    <m/>
    <m/>
    <n v="45"/>
    <x v="54"/>
    <x v="92"/>
    <x v="87"/>
    <x v="0"/>
    <x v="0"/>
    <n v="3"/>
    <n v="37"/>
    <n v="5"/>
    <n v="45"/>
    <n v="1"/>
    <n v="3"/>
    <n v="9"/>
    <n v="9"/>
    <n v="1"/>
    <n v="0"/>
    <n v="22"/>
    <n v="45"/>
    <n v="0"/>
    <n v="11"/>
    <n v="7"/>
    <n v="9"/>
    <n v="7"/>
    <n v="9"/>
    <n v="2"/>
    <n v="45"/>
    <n v="31"/>
    <n v="2"/>
    <n v="10"/>
    <n v="43"/>
    <n v="0.72093023255813948"/>
    <n v="26"/>
    <n v="1"/>
    <n v="16"/>
    <n v="43"/>
    <n v="0.60465116279069764"/>
    <n v="38"/>
    <n v="0"/>
    <n v="5"/>
    <n v="43"/>
    <n v="0.88372093023255816"/>
    <n v="36"/>
    <n v="0"/>
    <n v="7"/>
    <n v="43"/>
    <n v="0.83720930232558144"/>
    <n v="29"/>
    <n v="3"/>
    <n v="11"/>
    <n v="43"/>
    <n v="0.67441860465116277"/>
    <n v="34"/>
    <n v="0"/>
    <n v="9"/>
    <n v="43"/>
    <x v="83"/>
    <n v="194"/>
    <n v="6"/>
    <n v="58"/>
    <n v="258"/>
    <n v="0.75193798449612403"/>
  </r>
  <r>
    <d v="2024-04-30T00:00:00"/>
    <n v="158"/>
    <x v="1"/>
    <s v="社会福祉法人かしの木"/>
    <s v="佐藤　晃一"/>
    <n v="3410500833"/>
    <s v="つばき"/>
    <n v="7370817"/>
    <x v="3"/>
    <s v="〒737-0817 呉市上二河町５－１２"/>
    <x v="10"/>
    <s v="小中　博樹"/>
    <s v="中野"/>
    <s v="0823-29-3030"/>
    <s v="jimu@kashinoki.net"/>
    <s v="月額"/>
    <n v="24000"/>
    <x v="122"/>
    <n v="10773"/>
    <n v="35032"/>
    <n v="35113"/>
    <n v="35194"/>
    <n v="11578474"/>
    <n v="11578449"/>
    <n v="0"/>
    <n v="0"/>
    <n v="25"/>
    <n v="11578474"/>
    <x v="122"/>
    <n v="7280524"/>
    <n v="0"/>
    <n v="0"/>
    <n v="0"/>
    <n v="196"/>
    <n v="2956"/>
    <x v="119"/>
    <n v="289"/>
    <n v="12"/>
    <n v="4297950"/>
    <x v="120"/>
    <x v="122"/>
    <n v="451"/>
    <n v="11625000"/>
    <n v="11625000"/>
    <n v="0"/>
    <n v="0"/>
    <n v="0"/>
    <n v="11625000"/>
    <n v="4330000"/>
    <n v="7295000"/>
    <n v="0"/>
    <n v="0"/>
    <n v="0"/>
    <n v="2956"/>
    <n v="9538"/>
    <n v="289"/>
    <n v="12"/>
    <n v="4330000"/>
    <n v="35032"/>
    <n v="454"/>
    <n v="11638000"/>
    <n v="11638000"/>
    <n v="0"/>
    <n v="0"/>
    <n v="0"/>
    <n v="11638000"/>
    <n v="4340000"/>
    <n v="7298000"/>
    <n v="0"/>
    <n v="0"/>
    <n v="0"/>
    <n v="2956"/>
    <n v="9538"/>
    <n v="289"/>
    <n v="12"/>
    <n v="4340000"/>
    <n v="35113"/>
    <n v="455"/>
    <n v="11650000"/>
    <n v="11650000"/>
    <n v="0"/>
    <n v="0"/>
    <n v="0"/>
    <n v="11650000"/>
    <n v="4350000"/>
    <n v="7300000"/>
    <n v="0"/>
    <n v="0"/>
    <n v="0"/>
    <n v="2956"/>
    <n v="9538"/>
    <n v="289"/>
    <n v="12"/>
    <n v="4350000"/>
    <n v="35194"/>
    <n v="456"/>
    <m/>
    <s v="○"/>
    <m/>
    <m/>
    <m/>
    <s v="○"/>
    <m/>
    <m/>
    <s v="○"/>
    <m/>
    <m/>
    <s v="○"/>
    <s v="○"/>
    <m/>
    <m/>
    <m/>
    <s v="○"/>
    <s v="厨房内での補助業務"/>
    <x v="2"/>
    <n v="8822163"/>
    <s v="食パン、菓子パンの製造_x000a_事業所内の店舗やイベント出店による販売_x000a_定期販売(市役所、学校)"/>
    <s v="－"/>
    <x v="0"/>
    <n v="421215"/>
    <s v="給食提供時の厨房内での補助業務_x000a_食器の準備、下膳後の皿洗い"/>
    <s v="－"/>
    <x v="7"/>
    <n v="188550"/>
    <s v="施設内の清掃"/>
    <s v="－"/>
    <x v="1"/>
    <n v="1"/>
    <x v="1"/>
    <x v="4"/>
    <s v=""/>
    <x v="0"/>
    <m/>
    <m/>
    <m/>
    <x v="0"/>
    <s v="・利用者の高齢化がすすみ、体力的にも厳しくなっているため、職員体制を考慮しても現状維持。_x000a_・販売の機会をいただいても、同上の理由でお断りせざるを得ない場合もあり、現状より収入を増やすのは厳しい。_x000a_・季節の変わり目は特に体調を崩しやすく、安定した利用が難しい。_x000a_"/>
    <m/>
    <m/>
    <m/>
    <m/>
    <m/>
    <s v="○"/>
    <m/>
    <s v="○"/>
    <m/>
    <m/>
    <m/>
    <m/>
    <s v="・目標としたい工賃には達成しているため、製品の品質を維持し、安定した売り上げを確保する。_x000a__x000a_"/>
    <m/>
    <m/>
    <m/>
    <m/>
    <m/>
    <s v="○"/>
    <m/>
    <m/>
    <m/>
    <m/>
    <m/>
    <m/>
    <s v="パンの製造"/>
    <s v="行程を細分化"/>
    <s v="作業工程を細分化して分担することにより、負担を軽減する"/>
    <m/>
    <m/>
    <m/>
    <m/>
    <n v="0"/>
    <n v="0"/>
    <s v="・利用者の年齢も考慮し、製品の品質を維持する。"/>
    <s v="・利用者の年齢も考慮し、製品の品質を維持する。"/>
    <s v="・利用者の年齢も考慮し、製品の品質を維持する。"/>
    <s v="共有した"/>
    <s v="共有した"/>
    <s v="統括責任者"/>
    <s v="小中　博樹"/>
    <s v="管理者･ｻｰﾋﾞｽ管理責任者"/>
    <m/>
    <s v="中島　敦子"/>
    <s v="生活支援員"/>
    <m/>
    <s v="新宅　英男"/>
    <s v="職業指導員"/>
    <m/>
    <s v="佐藤　量子"/>
    <s v="目標工賃達成指導員"/>
    <m/>
    <s v="大脇　一将"/>
    <s v="目標工賃達成指導員"/>
    <m/>
    <m/>
    <m/>
    <m/>
    <m/>
    <m/>
    <m/>
    <m/>
    <m/>
    <m/>
    <m/>
    <m/>
    <m/>
    <m/>
    <m/>
    <x v="1"/>
    <m/>
    <n v="3"/>
    <n v="12"/>
    <n v="1"/>
    <n v="1"/>
    <n v="17"/>
    <x v="2"/>
    <x v="93"/>
    <x v="88"/>
    <x v="26"/>
    <x v="14"/>
    <n v="3"/>
    <n v="13"/>
    <n v="1"/>
    <n v="17"/>
    <n v="0"/>
    <n v="5"/>
    <n v="3"/>
    <n v="1"/>
    <n v="0"/>
    <n v="0"/>
    <n v="8"/>
    <n v="17"/>
    <n v="0"/>
    <n v="0"/>
    <n v="2"/>
    <n v="3"/>
    <n v="5"/>
    <n v="6"/>
    <n v="1"/>
    <n v="17"/>
    <n v="1"/>
    <n v="0"/>
    <n v="5"/>
    <n v="6"/>
    <n v="0.16666666666666666"/>
    <n v="4"/>
    <n v="0"/>
    <n v="1"/>
    <n v="5"/>
    <n v="0.8"/>
    <n v="5"/>
    <n v="0"/>
    <n v="0"/>
    <n v="5"/>
    <n v="1"/>
    <n v="4"/>
    <n v="0"/>
    <n v="1"/>
    <n v="5"/>
    <n v="0.8"/>
    <n v="4"/>
    <n v="0"/>
    <n v="1"/>
    <n v="5"/>
    <n v="0.8"/>
    <n v="5"/>
    <n v="0"/>
    <n v="0"/>
    <n v="5"/>
    <x v="8"/>
    <n v="23"/>
    <n v="0"/>
    <n v="8"/>
    <n v="31"/>
    <n v="0.74193548387096775"/>
  </r>
  <r>
    <d v="2024-04-26T00:00:00"/>
    <n v="159"/>
    <x v="1"/>
    <s v="社会福祉法人豊寿会"/>
    <s v="田中　圭次"/>
    <n v="3410500841"/>
    <s v="若葉作業所"/>
    <n v="7340301"/>
    <x v="3"/>
    <s v="〒734-0301 呉市豊町大長６００７番地１"/>
    <x v="21"/>
    <s v="馬明　信也"/>
    <s v="寺内　泰"/>
    <s v="0823－66－3050"/>
    <s v="wakaba@houju-hiroshima.or.jp"/>
    <s v="月額"/>
    <n v="25000"/>
    <x v="123"/>
    <n v="18995"/>
    <n v="44872"/>
    <n v="45940"/>
    <n v="47009"/>
    <n v="13121607"/>
    <n v="9491607"/>
    <n v="730000"/>
    <n v="2900000"/>
    <n v="0"/>
    <n v="13121607"/>
    <x v="123"/>
    <n v="5584889"/>
    <n v="730000"/>
    <n v="2900000"/>
    <n v="0"/>
    <n v="138"/>
    <n v="1979"/>
    <x v="120"/>
    <n v="270"/>
    <n v="12"/>
    <n v="3906718"/>
    <x v="121"/>
    <x v="123"/>
    <n v="544"/>
    <n v="13430000"/>
    <n v="9800000"/>
    <n v="730000"/>
    <n v="2900000"/>
    <n v="0"/>
    <n v="13430000"/>
    <n v="4200000"/>
    <n v="5600000"/>
    <n v="730000"/>
    <n v="2900000"/>
    <n v="0"/>
    <n v="2106"/>
    <n v="7636"/>
    <n v="270"/>
    <n v="12"/>
    <n v="4200000"/>
    <n v="44872"/>
    <n v="550"/>
    <n v="13530000"/>
    <n v="9900000"/>
    <n v="730000"/>
    <n v="2900000"/>
    <n v="0"/>
    <n v="13530000"/>
    <n v="4300000"/>
    <n v="5600000"/>
    <n v="730000"/>
    <n v="2900000"/>
    <n v="0"/>
    <n v="2106"/>
    <n v="7636"/>
    <n v="270"/>
    <n v="12"/>
    <n v="4300000"/>
    <n v="45940"/>
    <n v="563"/>
    <n v="13630000"/>
    <n v="10000000"/>
    <n v="730000"/>
    <n v="2900000"/>
    <n v="0"/>
    <n v="13630000"/>
    <n v="4400000"/>
    <n v="5600000"/>
    <n v="730000"/>
    <n v="2900000"/>
    <n v="0"/>
    <n v="2106"/>
    <n v="7636"/>
    <n v="270"/>
    <n v="12"/>
    <n v="4400000"/>
    <n v="47009"/>
    <n v="576"/>
    <m/>
    <m/>
    <m/>
    <s v="○"/>
    <s v="○"/>
    <m/>
    <m/>
    <m/>
    <s v="○"/>
    <m/>
    <m/>
    <m/>
    <m/>
    <m/>
    <s v="○"/>
    <m/>
    <m/>
    <m/>
    <x v="8"/>
    <n v="1938490"/>
    <s v="レモンを搾汁して中尾醸造に卸す"/>
    <s v="○"/>
    <x v="11"/>
    <n v="1342830"/>
    <s v="オリーブの実を収穫して山本俱楽部に卸す"/>
    <s v="○"/>
    <x v="3"/>
    <n v="940500"/>
    <s v="呉市より一峰寺公園清掃業務を請け負う"/>
    <s v="○"/>
    <x v="0"/>
    <s v=""/>
    <x v="0"/>
    <x v="0"/>
    <s v=""/>
    <x v="0"/>
    <m/>
    <m/>
    <m/>
    <x v="0"/>
    <s v="オリーブの収穫、ﾚﾓﾝ搾汁、たこ焼き販売は共に朝が早く（６時集合者がいる）利用者にはきついが、工賃を割り増しして労働意欲を増すようにしている。だが年齢が高齢者（平均年齢５３歳）が多いために利用者には仕事はきついと思う。"/>
    <m/>
    <s v="○"/>
    <m/>
    <m/>
    <m/>
    <m/>
    <m/>
    <s v="○"/>
    <m/>
    <m/>
    <m/>
    <m/>
    <s v="工賃を時給制にして出来るだけ短時間での利用もできるようにしたので、利用者増となっている。また残業をしても本人が工賃の増加をわかりやすくなって労働意欲を増している。呉市と今治市からの受託作業は例年通りこなして安定しているから如何にオリーブ収穫、ﾚﾓﾝ搾汁、たこ焼き販売で売上増をして工賃アップをするかである。"/>
    <m/>
    <s v="○"/>
    <s v="○"/>
    <s v="○"/>
    <m/>
    <s v="○"/>
    <m/>
    <m/>
    <m/>
    <s v="○"/>
    <m/>
    <m/>
    <s v="呉市、今治市からの受託を増やす。"/>
    <s v="⑥作業工程の見直し"/>
    <s v="利用者の作業適正を把握して効率化を図る。"/>
    <s v="農産物の価格交渉"/>
    <s v="④販売価格の見直し"/>
    <s v="出来た製品にはそれだけの対価交渉をして価格の見直しをその都度していく。"/>
    <s v="販路拡大を図り依頼元との交渉と他も当たるようにする。"/>
    <s v="②販路開拓"/>
    <s v="出来た製品にはこちらも自信を持っているからそれだけの販売を広めようとしていく。"/>
    <s v="作業内容の精査と利用者の適正をさらに見極めていき、利用者の負担軽減と仕事量のアップをうまく適合していくようにする。"/>
    <s v="前年度の利用者の適正を見極めて指導を徹底し、本人に仕事の出来と工賃アップを具体的にわかるようにして労働意欲を定着していく。"/>
    <s v="前年度の目に見える工賃アップを踏まえさらに仕事増に繋げていきさらなる工賃アップを狙う。"/>
    <s v="共有した"/>
    <s v="共有していない"/>
    <s v="統括責任者"/>
    <s v="馬明信也"/>
    <s v="管理者"/>
    <s v="サービス指導"/>
    <s v="藤田俊哉"/>
    <s v="サービス管理責任者"/>
    <s v="職業指導"/>
    <s v="梶山智子"/>
    <s v="職業指導員"/>
    <s v="職業指導"/>
    <s v="岡本博文"/>
    <s v="職業指導員"/>
    <s v="職業指導"/>
    <s v="入江拓海"/>
    <s v="職業指導員"/>
    <s v="生活指導"/>
    <s v="寺内泰"/>
    <s v="生活支援員"/>
    <m/>
    <m/>
    <m/>
    <m/>
    <m/>
    <m/>
    <m/>
    <m/>
    <m/>
    <m/>
    <m/>
    <m/>
    <x v="7"/>
    <n v="5"/>
    <n v="3"/>
    <n v="8"/>
    <m/>
    <n v="1"/>
    <n v="17"/>
    <x v="55"/>
    <x v="93"/>
    <x v="89"/>
    <x v="0"/>
    <x v="14"/>
    <n v="3"/>
    <n v="12"/>
    <n v="2"/>
    <n v="17"/>
    <n v="1"/>
    <n v="2"/>
    <n v="0"/>
    <n v="0"/>
    <n v="0"/>
    <n v="0"/>
    <n v="14"/>
    <n v="17"/>
    <n v="0"/>
    <n v="2"/>
    <n v="0"/>
    <n v="2"/>
    <n v="3"/>
    <n v="5"/>
    <n v="5"/>
    <n v="17"/>
    <n v="11"/>
    <n v="5"/>
    <n v="1"/>
    <n v="17"/>
    <n v="0.6470588235294118"/>
    <n v="10"/>
    <n v="3"/>
    <n v="4"/>
    <n v="17"/>
    <n v="0.58823529411764708"/>
    <n v="12"/>
    <n v="0"/>
    <n v="5"/>
    <n v="17"/>
    <n v="0.70588235294117652"/>
    <n v="14"/>
    <n v="0"/>
    <n v="3"/>
    <n v="17"/>
    <n v="0.82352941176470584"/>
    <n v="12"/>
    <n v="0"/>
    <n v="5"/>
    <n v="17"/>
    <n v="0.70588235294117652"/>
    <n v="10"/>
    <n v="2"/>
    <n v="5"/>
    <n v="17"/>
    <x v="84"/>
    <n v="69"/>
    <n v="10"/>
    <n v="23"/>
    <n v="102"/>
    <n v="0.67647058823529416"/>
  </r>
  <r>
    <d v="2024-04-24T00:00:00"/>
    <n v="160"/>
    <x v="0"/>
    <s v="特定非営利活動法人作業所ゆうあい"/>
    <s v="元山　美代子"/>
    <n v="3410700185"/>
    <s v="作業所　ゆうあい"/>
    <n v="7250024"/>
    <x v="4"/>
    <s v="〒725-0024 竹原市港町三丁目２番地１　竹原流通センター内"/>
    <x v="0"/>
    <s v="元山 美代子"/>
    <s v="元山 美代子"/>
    <s v="0846-22-2254"/>
    <s v="yuuai345@t.meil.ne.jp"/>
    <s v="月額"/>
    <n v="28000"/>
    <x v="124"/>
    <n v="-496"/>
    <n v="27620"/>
    <n v="27923"/>
    <n v="28239"/>
    <n v="16877632"/>
    <n v="16877632"/>
    <n v="0"/>
    <n v="0"/>
    <n v="0"/>
    <n v="16877632"/>
    <x v="124"/>
    <n v="12436566"/>
    <n v="0"/>
    <n v="0"/>
    <n v="117399"/>
    <n v="184"/>
    <n v="3513"/>
    <x v="121"/>
    <n v="270"/>
    <n v="12"/>
    <n v="4323667"/>
    <x v="122"/>
    <x v="124"/>
    <n v="240"/>
    <n v="16930000"/>
    <n v="16930000"/>
    <n v="0"/>
    <n v="0"/>
    <n v="0"/>
    <n v="16930000"/>
    <n v="4375000"/>
    <n v="12445000"/>
    <n v="0"/>
    <n v="0"/>
    <n v="110000"/>
    <n v="3550"/>
    <n v="18000"/>
    <n v="269"/>
    <n v="12"/>
    <n v="4375000"/>
    <n v="27620"/>
    <n v="243"/>
    <n v="16980000"/>
    <n v="16980000"/>
    <n v="0"/>
    <n v="0"/>
    <n v="0"/>
    <n v="16980000"/>
    <n v="4423000"/>
    <n v="12457000"/>
    <n v="0"/>
    <n v="0"/>
    <n v="100000"/>
    <n v="3550"/>
    <n v="18100"/>
    <n v="269"/>
    <n v="12"/>
    <n v="4423000"/>
    <n v="27923"/>
    <n v="244"/>
    <n v="17053000"/>
    <n v="17053000"/>
    <n v="0"/>
    <n v="0"/>
    <n v="0"/>
    <n v="17053000"/>
    <n v="4473000"/>
    <n v="12480000"/>
    <n v="0"/>
    <n v="0"/>
    <n v="100000"/>
    <n v="3550"/>
    <n v="18200"/>
    <n v="269"/>
    <n v="12"/>
    <n v="4473000"/>
    <n v="28239"/>
    <n v="246"/>
    <m/>
    <m/>
    <s v="○"/>
    <m/>
    <m/>
    <m/>
    <m/>
    <m/>
    <m/>
    <m/>
    <s v="○"/>
    <m/>
    <m/>
    <m/>
    <m/>
    <m/>
    <m/>
    <m/>
    <x v="13"/>
    <n v="16822900"/>
    <s v="・弁当・総菜製造販売・配達_x000a_・高齢者で独居の方の見守りを兼ねて配達_x000a_・原材料等の下準備・材料等の買い物_x000a_・洗い物・洗濯など生活に密着した作業"/>
    <s v="－"/>
    <x v="1"/>
    <n v="54732"/>
    <s v="。アルミ缶を収集・潰して業者に引き渡す。_x000a_・廃油を業者が回収する。"/>
    <s v="－"/>
    <x v="2"/>
    <m/>
    <m/>
    <m/>
    <x v="1"/>
    <s v=""/>
    <x v="0"/>
    <x v="0"/>
    <s v=""/>
    <x v="0"/>
    <m/>
    <m/>
    <m/>
    <x v="0"/>
    <s v="・固定の顧客はついているがコロナ禍で、特別弁当の注文が減少。_x000a_・原材料・消耗品・光熱費を抑える策を検討する。_x000a_・作業に入れない利用者増えてきているため一部の利用者に負担がかかるので作業工程の見直しを検討する。_x000a_・生産効率が低下している。効率よく作業ができる環境整備をする。動線の見直し。_x000a__x000a_"/>
    <s v="○"/>
    <m/>
    <m/>
    <m/>
    <m/>
    <s v="○"/>
    <s v="○"/>
    <s v="○"/>
    <m/>
    <m/>
    <m/>
    <m/>
    <s v="・コロナ禍で特別弁当の注文が減少_x000a_・高齢化に伴い作業効率が低下してきたので職員の負担が増えている。_x000a_・作業工程の見直しを検討_x000a_・効率よく作業ができるよう環境整備（道具の配置等）_x000a_"/>
    <s v="○"/>
    <m/>
    <m/>
    <s v="○"/>
    <m/>
    <s v="○"/>
    <m/>
    <m/>
    <m/>
    <m/>
    <m/>
    <m/>
    <s v="弁当・惣菜製造販売"/>
    <s v="⑥作業工程の見直し"/>
    <s v="・作業動線の見直し_x000a_・原材料・消耗品のコスト削減_x000a_・作業を分散して作業の効率を図る。_x000a_"/>
    <s v="リサイクル事業（アルミ缶）"/>
    <s v="⑥作業工程の見直し"/>
    <s v="・アルミ缶回収の周知徹底、地域との連携_x000a_・作業しやすい器具の利用_x000a__x000a_"/>
    <m/>
    <m/>
    <m/>
    <s v="・原材料・消耗品のコスト削減_x000a_・原材料の仕入れ先との価格の交渉_x000a_・安価でできる新メニューの開発_x000a_・高熱費・ガソリン代を抑える策を検討する(効率よく配達をするなど）_x000a_・作業工程の見直し・動線の確保"/>
    <s v="・原材料・消耗品のコスト削減_x000a_・高熱費・ガソリン代を抑える策を検討する_x000a_・令和６年度の実績で販売価格の見直し_x000a_・作業工程の見直し"/>
    <s v="・原材料・消耗品のコスト削減_x000a_・作業工程の見直し・できる作業を増やしていく。_x000a_・新メニューの開発"/>
    <s v="共有した"/>
    <s v="共有していない"/>
    <s v="統括責任者"/>
    <s v="元山　美代子"/>
    <s v="管理者"/>
    <s v="個別支援計画の作成"/>
    <s v="元山　美代子"/>
    <s v="サービス管理責任者"/>
    <s v="技術指導・職業訓練"/>
    <s v="桜　未央"/>
    <s v="職業指導員"/>
    <s v="日常生活の相談・支援"/>
    <s v="森弘江"/>
    <s v="生活支援員"/>
    <s v="技術指導・職業訓練"/>
    <s v="岡野　寿"/>
    <s v="職業指導員"/>
    <s v="技術指導・職業訓練"/>
    <s v="出口　善久"/>
    <s v="職業指導員"/>
    <s v="日常生活の相談・支援"/>
    <s v="桜井　一馬"/>
    <s v="生活支援員"/>
    <s v="日常生活の相談・支援"/>
    <s v="山崎　繁雄"/>
    <s v="生活支援員"/>
    <s v="日常生活の相談・支援"/>
    <s v="林　正明"/>
    <s v="生活支援員"/>
    <s v="日常生活の相談・支援"/>
    <s v="出口　加代"/>
    <s v="生活支援員・事務"/>
    <x v="5"/>
    <m/>
    <n v="11"/>
    <n v="5"/>
    <m/>
    <m/>
    <n v="16"/>
    <x v="2"/>
    <x v="57"/>
    <x v="90"/>
    <x v="0"/>
    <x v="0"/>
    <n v="3"/>
    <n v="9"/>
    <n v="4"/>
    <n v="16"/>
    <n v="1"/>
    <n v="1"/>
    <n v="1"/>
    <n v="3"/>
    <n v="0"/>
    <n v="0"/>
    <n v="10"/>
    <n v="16"/>
    <n v="0"/>
    <n v="0"/>
    <n v="0"/>
    <n v="5"/>
    <n v="3"/>
    <n v="3"/>
    <n v="5"/>
    <n v="16"/>
    <n v="13"/>
    <n v="2"/>
    <n v="0"/>
    <n v="15"/>
    <n v="0.8666666666666667"/>
    <n v="15"/>
    <n v="0"/>
    <n v="0"/>
    <n v="15"/>
    <n v="1"/>
    <n v="15"/>
    <n v="0"/>
    <n v="0"/>
    <n v="15"/>
    <n v="1"/>
    <n v="14"/>
    <n v="0"/>
    <n v="1"/>
    <n v="15"/>
    <n v="0.93333333333333335"/>
    <n v="14"/>
    <n v="0"/>
    <n v="1"/>
    <n v="15"/>
    <n v="0.93333333333333335"/>
    <n v="15"/>
    <n v="0"/>
    <n v="0"/>
    <n v="15"/>
    <x v="8"/>
    <n v="86"/>
    <n v="2"/>
    <n v="2"/>
    <n v="90"/>
    <n v="0.9555555555555556"/>
  </r>
  <r>
    <d v="2024-04-30T00:00:00"/>
    <n v="162"/>
    <x v="0"/>
    <s v="特定非営利活動法人どりぃむわぁくす"/>
    <s v="小川　一三"/>
    <n v="3411501780"/>
    <s v="けやき工房"/>
    <n v="7290111"/>
    <x v="6"/>
    <s v="〒729-0111 福山市今津町六丁目６番１０号"/>
    <x v="4"/>
    <s v="小野　世理栄"/>
    <s v="村上　由敏"/>
    <s v="084-933-6623"/>
    <s v="keyakiimadu@yahoo.co.jp"/>
    <s v="月額"/>
    <n v="14000"/>
    <x v="125"/>
    <n v="1061"/>
    <n v="15251"/>
    <n v="15795"/>
    <n v="16340"/>
    <n v="5284949"/>
    <n v="5284949"/>
    <n v="0"/>
    <n v="0"/>
    <n v="0"/>
    <n v="5284949"/>
    <x v="125"/>
    <n v="2682419"/>
    <n v="0"/>
    <n v="0"/>
    <n v="0"/>
    <n v="260"/>
    <n v="3373"/>
    <x v="122"/>
    <n v="235"/>
    <n v="12"/>
    <n v="2602530"/>
    <x v="123"/>
    <x v="125"/>
    <n v="271"/>
    <n v="5500000"/>
    <n v="5500000"/>
    <n v="0"/>
    <n v="0"/>
    <n v="0"/>
    <n v="5500000"/>
    <n v="2800000"/>
    <n v="2700000"/>
    <n v="0"/>
    <n v="0"/>
    <n v="0"/>
    <n v="3600"/>
    <n v="10000"/>
    <n v="236"/>
    <n v="12"/>
    <n v="2800000"/>
    <n v="15251"/>
    <n v="280"/>
    <n v="5700000"/>
    <n v="5700000"/>
    <n v="0"/>
    <n v="0"/>
    <n v="0"/>
    <n v="5700000"/>
    <n v="2900000"/>
    <n v="2800000"/>
    <n v="0"/>
    <n v="0"/>
    <n v="0"/>
    <n v="3600"/>
    <n v="10000"/>
    <n v="236"/>
    <n v="12"/>
    <n v="2900000"/>
    <n v="15795"/>
    <n v="290"/>
    <n v="5900000"/>
    <n v="5900000"/>
    <n v="0"/>
    <n v="0"/>
    <n v="0"/>
    <n v="5900000"/>
    <n v="3000000"/>
    <n v="2900000"/>
    <n v="0"/>
    <n v="0"/>
    <n v="0"/>
    <n v="3600"/>
    <n v="10000"/>
    <n v="236"/>
    <n v="12"/>
    <n v="3000000"/>
    <n v="16340"/>
    <n v="300"/>
    <m/>
    <m/>
    <s v="○"/>
    <s v="○"/>
    <m/>
    <m/>
    <m/>
    <m/>
    <m/>
    <m/>
    <m/>
    <m/>
    <s v="○"/>
    <m/>
    <m/>
    <m/>
    <m/>
    <m/>
    <x v="8"/>
    <n v="3259975"/>
    <s v="おかず味噌の製造販売"/>
    <s v="－"/>
    <x v="3"/>
    <n v="1602154"/>
    <s v="箱折り、シール貼り、部品組立"/>
    <s v="－"/>
    <x v="15"/>
    <n v="398670"/>
    <s v="利用者及び職員の給食作り"/>
    <s v="－"/>
    <x v="1"/>
    <s v=""/>
    <x v="0"/>
    <x v="0"/>
    <s v=""/>
    <x v="0"/>
    <m/>
    <m/>
    <m/>
    <x v="0"/>
    <s v="おかず味噌も昨年より売り上げ増加し、軽作業も減った作業があった反面、例年より後半大幅に増えた作業があったため工賃に向上につながりました。_x000a_課題としては軽作業が来年度も今年度と同等か、それ以上にあるかは未定あること課題となっています。"/>
    <m/>
    <s v="○"/>
    <m/>
    <m/>
    <m/>
    <m/>
    <m/>
    <m/>
    <m/>
    <m/>
    <m/>
    <m/>
    <s v="軽作業での単月で８万円から１０万円程度の売り上げだったが、１１月から３月まで毎月２０万円から３０万円の売り上げがあったことが工賃アップに繋がりました。"/>
    <m/>
    <m/>
    <m/>
    <m/>
    <m/>
    <s v="○"/>
    <m/>
    <m/>
    <m/>
    <m/>
    <m/>
    <m/>
    <s v="作業効率のアップ"/>
    <s v="⑥作業工程の見直し"/>
    <s v="個々の障がい程度と年齢と作業スピードに合わせてバランス良く作業を分担していく"/>
    <m/>
    <m/>
    <m/>
    <m/>
    <n v="0"/>
    <n v="0"/>
    <s v="個々の能力と向上心を見極めてサポートして、スキルアップを繋げていく"/>
    <s v="個々の能力と向上心を見極めてサポートして、スキルアップを繋げていく"/>
    <s v="個々の能力と向上心を見極めてサポートして、スキルアップを繋げていく"/>
    <s v="共有した"/>
    <s v="共有した"/>
    <s v="統括責任者"/>
    <s v="小野　世理栄"/>
    <s v="管理者・サービス管理者"/>
    <s v="指導員"/>
    <s v="山中　智文"/>
    <s v="目標工賃達成指導員"/>
    <s v="指導員"/>
    <s v="草深　愛月"/>
    <s v="職業指導員"/>
    <s v="指導員"/>
    <s v="矢野　英恵"/>
    <s v="職業指導員"/>
    <s v="支援員"/>
    <s v="山岡　真理"/>
    <s v="生活支援員"/>
    <s v="支援員"/>
    <s v="村上　由敏"/>
    <s v="生活支援員"/>
    <m/>
    <m/>
    <m/>
    <m/>
    <m/>
    <m/>
    <m/>
    <m/>
    <m/>
    <m/>
    <m/>
    <m/>
    <x v="7"/>
    <n v="5"/>
    <n v="1"/>
    <n v="16"/>
    <m/>
    <m/>
    <n v="22"/>
    <x v="56"/>
    <x v="94"/>
    <x v="91"/>
    <x v="0"/>
    <x v="0"/>
    <n v="9"/>
    <n v="12"/>
    <n v="1"/>
    <n v="22"/>
    <n v="0"/>
    <n v="0"/>
    <n v="0"/>
    <n v="0"/>
    <n v="0"/>
    <n v="0"/>
    <n v="22"/>
    <n v="22"/>
    <n v="0"/>
    <n v="0"/>
    <n v="2"/>
    <n v="2"/>
    <n v="4"/>
    <n v="5"/>
    <n v="9"/>
    <n v="22"/>
    <n v="20"/>
    <n v="0"/>
    <n v="2"/>
    <n v="22"/>
    <n v="0.90909090909090906"/>
    <n v="18"/>
    <n v="0"/>
    <n v="4"/>
    <n v="22"/>
    <n v="0.81818181818181823"/>
    <n v="22"/>
    <n v="0"/>
    <n v="0"/>
    <n v="22"/>
    <n v="1"/>
    <n v="16"/>
    <n v="0"/>
    <n v="6"/>
    <n v="22"/>
    <n v="0.72727272727272729"/>
    <n v="15"/>
    <n v="0"/>
    <n v="7"/>
    <n v="22"/>
    <n v="0.68181818181818177"/>
    <n v="18"/>
    <n v="0"/>
    <n v="4"/>
    <n v="22"/>
    <x v="69"/>
    <n v="109"/>
    <n v="0"/>
    <n v="23"/>
    <n v="132"/>
    <n v="0.8257575757575758"/>
  </r>
  <r>
    <d v="2024-04-19T00:00:00"/>
    <n v="164"/>
    <x v="1"/>
    <s v="社会福祉法人アンダンテ"/>
    <s v="池田　正則"/>
    <n v="3411501814"/>
    <s v="ジョイ・ジョイ・ワークかりん"/>
    <n v="7210952"/>
    <x v="6"/>
    <s v="〒721-0952 福山市曙町三丁目１４番２５号"/>
    <x v="0"/>
    <s v="池田正則"/>
    <s v="中原依里"/>
    <s v="084-983-3531"/>
    <s v="karin2@shirt.ocn.ne.jp"/>
    <s v="月額"/>
    <n v="24000"/>
    <x v="126"/>
    <n v="11451"/>
    <n v="36013"/>
    <n v="37270"/>
    <n v="38526"/>
    <n v="23025848"/>
    <n v="23025848"/>
    <n v="0"/>
    <n v="0"/>
    <n v="0"/>
    <n v="23025848"/>
    <x v="126"/>
    <n v="14687766"/>
    <n v="0"/>
    <n v="0"/>
    <n v="0"/>
    <n v="315"/>
    <n v="5323"/>
    <x v="123"/>
    <n v="272"/>
    <n v="12"/>
    <n v="8338082"/>
    <x v="124"/>
    <x v="126"/>
    <n v="334"/>
    <n v="24000000"/>
    <n v="24000000"/>
    <n v="0"/>
    <n v="0"/>
    <n v="0"/>
    <n v="24000000"/>
    <n v="8600000"/>
    <n v="15400000"/>
    <n v="0"/>
    <n v="0"/>
    <n v="0"/>
    <n v="5400"/>
    <n v="25000"/>
    <n v="272"/>
    <n v="12"/>
    <n v="8600000"/>
    <n v="36013"/>
    <n v="344"/>
    <n v="24500000"/>
    <n v="24500000"/>
    <n v="0"/>
    <n v="0"/>
    <n v="0"/>
    <n v="24500000"/>
    <n v="8900000"/>
    <n v="15600000"/>
    <n v="0"/>
    <n v="0"/>
    <n v="0"/>
    <n v="5400"/>
    <n v="25000"/>
    <n v="272"/>
    <n v="12"/>
    <n v="8900000"/>
    <n v="37270"/>
    <n v="356"/>
    <n v="25000000"/>
    <n v="25000000"/>
    <n v="0"/>
    <n v="0"/>
    <n v="0"/>
    <n v="25000000"/>
    <n v="9200000"/>
    <n v="15800000"/>
    <n v="0"/>
    <n v="0"/>
    <n v="0"/>
    <n v="5400"/>
    <n v="25000"/>
    <n v="272"/>
    <n v="12"/>
    <n v="9200000"/>
    <n v="38526"/>
    <n v="368"/>
    <s v="○"/>
    <s v="○"/>
    <m/>
    <m/>
    <m/>
    <m/>
    <m/>
    <m/>
    <s v="○"/>
    <m/>
    <m/>
    <m/>
    <s v="○"/>
    <m/>
    <m/>
    <m/>
    <m/>
    <m/>
    <x v="0"/>
    <n v="4251001"/>
    <s v="施設清掃業務、ドライブルーツ梱包作業、ペットフードの計量梱包作業"/>
    <s v="○"/>
    <x v="7"/>
    <n v="3200931"/>
    <s v="かりんとう、ポップコーン、ラスク製造、ラベル貼り、販売"/>
    <s v="－"/>
    <x v="14"/>
    <n v="15573916"/>
    <s v="パン製造、販売、店舗配送、店舗での販売飲食（12月まで）"/>
    <s v="○"/>
    <x v="0"/>
    <s v=""/>
    <x v="0"/>
    <x v="0"/>
    <s v=""/>
    <x v="0"/>
    <m/>
    <m/>
    <m/>
    <x v="0"/>
    <s v="効率の良い作業の進め方、パン販売は店舗を閉めた為販売先が限られている為必要であれば販売先の拡充。_x000a_施設外就労先の拡充。室内作業では効率よく作業を進める事でペースアップし工賃アップ"/>
    <m/>
    <s v="○"/>
    <m/>
    <m/>
    <m/>
    <s v="○"/>
    <m/>
    <m/>
    <m/>
    <m/>
    <m/>
    <m/>
    <s v="室内作業（下請け、内職作業等）効率良く進めることで工賃向上に務めたが、先方の工賃が中々上がらない、施設外就労に出る利用者様が多く室内作業が進まない事もあった。_x000a_また、能力のある利用者様の通所ができない事もあり作業に時間がかかった。_x000a_その中でもメインで行う下請け作業は一定の利用者様で取り組み金額は上がった。_x000a_パン販売においては店舗は閉店したが販売先は変わらず受けてもらい、自社のカフェでの販売は継続している為売り上げは変わらずある。"/>
    <m/>
    <s v="○"/>
    <m/>
    <m/>
    <m/>
    <s v="○"/>
    <m/>
    <m/>
    <s v="○"/>
    <m/>
    <m/>
    <m/>
    <s v="効率よく内職作業を進める"/>
    <s v="⑥作業工程の見直し"/>
    <s v="作業全体を細分化し効率良くかつ、出来る利用者様が増える"/>
    <s v="仕事に対しての意識の再認識"/>
    <s v="⑨管理者・職員への意識啓発"/>
    <s v="1人1人が自分の職種、仕事に意識を持って取り組めるよう声掛け、指導を行う"/>
    <s v="施設外就労先の開拓、販売先の開拓"/>
    <s v="②販路開拓"/>
    <s v="施設外就労先を増やし、出られる利用者様も増やす。また、パン販売も店舗閉店の為販売先を増やす事も検討"/>
    <s v="利用者様の支援を優先しつつ、利用者様が少しでも満足できる工賃を目指していくために、効率よく作業を進めることで請負作業工賃を増やす事、また新規施設外就労先を増やし工賃向上を目指す。"/>
    <s v="販売先や施設外就労先を増やし安定した工賃を支払えるよう努める。"/>
    <s v="全記述を継続し、作業の安定をさせ工賃の安定また拡充をして工賃向上を目指す"/>
    <s v="共有した"/>
    <s v="共有した"/>
    <s v="統括責任者"/>
    <s v="池田正則"/>
    <s v="管理者"/>
    <s v="個別支援計画の作成等"/>
    <s v="中原依里"/>
    <s v="サービス管理責任者"/>
    <s v="日常生活の相談・支援"/>
    <s v="小森正晴"/>
    <s v="生活支援員"/>
    <s v="日常生活の相談・支援"/>
    <s v="藤原真子"/>
    <s v="生活支援員"/>
    <s v="技術指導や職業訓練"/>
    <s v="井上莉子"/>
    <s v="職業指導員"/>
    <s v="日常生活の相談・支援"/>
    <s v="野田亜希子"/>
    <s v="生活支援員"/>
    <s v="日常生活の相談・支援"/>
    <s v="柏田陽子"/>
    <s v="生活支援員"/>
    <s v="日常生活の相談・支援"/>
    <s v="佐藤恵美"/>
    <s v="生活支援員"/>
    <s v="価格交渉・営業・作業工程管理"/>
    <s v="桒原恵"/>
    <s v="目標工賃達成指導員"/>
    <s v="価格交渉・営業・作業工程管理"/>
    <s v="山本由美"/>
    <s v="目標工賃達成指導員"/>
    <x v="5"/>
    <n v="2"/>
    <n v="12"/>
    <n v="4"/>
    <n v="8"/>
    <n v="3"/>
    <n v="29"/>
    <x v="23"/>
    <x v="95"/>
    <x v="92"/>
    <x v="32"/>
    <x v="15"/>
    <n v="1"/>
    <n v="27"/>
    <n v="1"/>
    <n v="29"/>
    <n v="0"/>
    <n v="1"/>
    <n v="5"/>
    <n v="1"/>
    <n v="1"/>
    <n v="2"/>
    <n v="19"/>
    <n v="29"/>
    <n v="0"/>
    <n v="3"/>
    <n v="9"/>
    <n v="7"/>
    <n v="7"/>
    <n v="1"/>
    <n v="2"/>
    <n v="29"/>
    <n v="17"/>
    <n v="1"/>
    <n v="7"/>
    <n v="25"/>
    <n v="0.68"/>
    <n v="17"/>
    <n v="3"/>
    <n v="5"/>
    <n v="25"/>
    <n v="0.68"/>
    <n v="20"/>
    <n v="2"/>
    <n v="3"/>
    <n v="25"/>
    <n v="0.8"/>
    <n v="21"/>
    <n v="1"/>
    <n v="3"/>
    <n v="25"/>
    <n v="0.84"/>
    <n v="13"/>
    <n v="1"/>
    <n v="11"/>
    <n v="25"/>
    <n v="0.52"/>
    <n v="18"/>
    <n v="2"/>
    <n v="5"/>
    <n v="25"/>
    <x v="85"/>
    <n v="106"/>
    <n v="10"/>
    <n v="34"/>
    <n v="150"/>
    <n v="0.70666666666666667"/>
  </r>
  <r>
    <d v="2024-04-30T00:00:00"/>
    <n v="165"/>
    <x v="1"/>
    <s v="社会福祉法人みんなが地域で生きるためのがまのほ"/>
    <s v="皿海　貴裕"/>
    <n v="3411501822"/>
    <s v="らんらん作業所"/>
    <n v="7293101"/>
    <x v="6"/>
    <s v="〒729-3101 福山市新市町大字戸手１０００番地１"/>
    <x v="0"/>
    <s v="後藤　宏志"/>
    <s v="後藤　宏志"/>
    <s v="0847-52-4744"/>
    <s v="ranran@mx41.tiki.ne.jp"/>
    <s v="月額"/>
    <n v="20000"/>
    <x v="127"/>
    <n v="2533"/>
    <n v="23077"/>
    <n v="23397"/>
    <n v="23397"/>
    <n v="4346864"/>
    <n v="4346864"/>
    <n v="0"/>
    <n v="0"/>
    <n v="0"/>
    <n v="4346864"/>
    <x v="127"/>
    <n v="110978"/>
    <n v="600000"/>
    <n v="0"/>
    <n v="66708"/>
    <n v="246"/>
    <n v="4053"/>
    <x v="124"/>
    <n v="308"/>
    <n v="12"/>
    <n v="3569178"/>
    <x v="125"/>
    <x v="127"/>
    <n v="173"/>
    <n v="4400000"/>
    <n v="4400000"/>
    <n v="0"/>
    <n v="0"/>
    <n v="0"/>
    <n v="4400000"/>
    <n v="3600000"/>
    <n v="120000"/>
    <n v="600000"/>
    <n v="0"/>
    <n v="80000"/>
    <n v="4000"/>
    <n v="20700"/>
    <n v="308"/>
    <n v="12"/>
    <n v="3600000"/>
    <n v="23077"/>
    <n v="174"/>
    <n v="4500000"/>
    <n v="4500000"/>
    <n v="0"/>
    <n v="0"/>
    <n v="0"/>
    <n v="4500000"/>
    <n v="3650000"/>
    <n v="125000"/>
    <n v="650000"/>
    <n v="0"/>
    <n v="75000"/>
    <n v="4000"/>
    <n v="20700"/>
    <n v="308"/>
    <n v="12"/>
    <n v="3650000"/>
    <n v="23397"/>
    <n v="176"/>
    <n v="4500000"/>
    <n v="4500000"/>
    <n v="0"/>
    <n v="0"/>
    <n v="0"/>
    <n v="4500000"/>
    <n v="3650000"/>
    <n v="125000"/>
    <n v="650000"/>
    <n v="0"/>
    <n v="75000"/>
    <n v="4000"/>
    <n v="20700"/>
    <n v="308"/>
    <n v="12"/>
    <n v="3650000"/>
    <n v="23397"/>
    <n v="176"/>
    <m/>
    <m/>
    <m/>
    <m/>
    <m/>
    <m/>
    <m/>
    <m/>
    <s v="○"/>
    <m/>
    <m/>
    <m/>
    <s v="○"/>
    <m/>
    <m/>
    <m/>
    <s v="○"/>
    <s v="後援会組織からの委託作業　　　　　　　　・後援会会報の作成・印刷　　　　　　　・食品等の商品の配達"/>
    <x v="4"/>
    <n v="3805268"/>
    <s v="請負作業〔部品の組み立て、美容製品のセット梱包、製品の最終検品・梱包、商品ラベルの型付け、通販商品の梱包・発送、部品の取り付け 等〕"/>
    <s v="－"/>
    <x v="4"/>
    <n v="441596"/>
    <s v="福山市内の公共施設（屋外）の清掃　　　　　　　　・掃き掃除、拭き掃除、除草 等"/>
    <s v="－"/>
    <x v="5"/>
    <n v="100000"/>
    <s v="後援会からの委託作業　　　　　　　　　　　　　　・後援会の会報の作成、印刷、郵送作業　　　　　　　　　　・後援会が販売している食品の受注作業、配達"/>
    <s v="－"/>
    <x v="1"/>
    <s v=""/>
    <x v="0"/>
    <x v="0"/>
    <s v=""/>
    <x v="0"/>
    <m/>
    <m/>
    <m/>
    <x v="0"/>
    <s v="・近年、施設内で行う請負作業（軽作業）の数が減ってきている。　　　　　　　　　　　　　　　　　　・作業の確保が難しくなってきている。　　　　　　　　　　　　　　　　　　　　　　　　　　　　　　・作業の報酬単価が中々上がらない。又、元々安価である。"/>
    <m/>
    <s v="○"/>
    <m/>
    <s v="○"/>
    <m/>
    <m/>
    <m/>
    <m/>
    <m/>
    <m/>
    <m/>
    <m/>
    <s v="軽作業を中心とした内職作業の量が減らなかったこと。　　　　　　　　　　　　　　　　　　　　　　　　施設外作業の清掃作業への参加人数（利用者）が増え、その分収入が増えた。"/>
    <m/>
    <m/>
    <m/>
    <m/>
    <m/>
    <s v="○"/>
    <m/>
    <m/>
    <s v="○"/>
    <m/>
    <m/>
    <m/>
    <s v="施設外作業"/>
    <s v="⑪その他"/>
    <s v="軽作業（内職作業）が減ってきている状況を踏まえ、施設外作業への取り組みを増やす"/>
    <m/>
    <m/>
    <m/>
    <m/>
    <n v="0"/>
    <n v="0"/>
    <s v="施設外作業（清掃作業）の量を増やす。"/>
    <s v="施設外作業（清掃作業）の量を増やす。施設内での作業の見直し(新しい作業の確保、効率の良い作業の見極め等）"/>
    <s v="施設外作業（清掃作業）の量を増やす。施設内での作業の見直し(新しい作業の確保、効率の良い作業の見極め等）"/>
    <s v="共有した"/>
    <s v="共有した"/>
    <s v="統括責任者"/>
    <s v="後藤　宏志"/>
    <s v="管理者"/>
    <s v="職員"/>
    <s v="藤岡　華織"/>
    <s v="生活支援員"/>
    <s v="職員"/>
    <s v="甲斐　誠之"/>
    <s v="職業指導員"/>
    <m/>
    <m/>
    <m/>
    <m/>
    <m/>
    <m/>
    <m/>
    <m/>
    <m/>
    <m/>
    <m/>
    <m/>
    <m/>
    <m/>
    <m/>
    <m/>
    <m/>
    <m/>
    <m/>
    <m/>
    <m/>
    <x v="8"/>
    <n v="2"/>
    <n v="12"/>
    <n v="9"/>
    <m/>
    <n v="1"/>
    <n v="24"/>
    <x v="0"/>
    <x v="76"/>
    <x v="75"/>
    <x v="0"/>
    <x v="16"/>
    <n v="7"/>
    <n v="15"/>
    <n v="2"/>
    <n v="24"/>
    <n v="0"/>
    <n v="3"/>
    <n v="7"/>
    <n v="6"/>
    <n v="0"/>
    <n v="1"/>
    <n v="7"/>
    <n v="24"/>
    <n v="0"/>
    <n v="0"/>
    <n v="3"/>
    <n v="6"/>
    <n v="7"/>
    <n v="4"/>
    <n v="4"/>
    <n v="24"/>
    <n v="15"/>
    <n v="0"/>
    <n v="3"/>
    <n v="18"/>
    <n v="0.83333333333333337"/>
    <n v="10"/>
    <n v="5"/>
    <n v="3"/>
    <n v="18"/>
    <n v="0.55555555555555558"/>
    <n v="15"/>
    <n v="0"/>
    <n v="3"/>
    <n v="18"/>
    <n v="0.83333333333333337"/>
    <n v="10"/>
    <n v="0"/>
    <n v="8"/>
    <n v="18"/>
    <n v="0.55555555555555558"/>
    <n v="3"/>
    <n v="10"/>
    <n v="5"/>
    <n v="18"/>
    <n v="0.16666666666666666"/>
    <n v="13"/>
    <n v="0"/>
    <n v="5"/>
    <n v="18"/>
    <x v="77"/>
    <n v="66"/>
    <n v="15"/>
    <n v="27"/>
    <n v="108"/>
    <n v="0.61111111111111116"/>
  </r>
  <r>
    <d v="2024-04-25T00:00:00"/>
    <n v="166"/>
    <x v="1"/>
    <s v="社会福祉法人三篠会"/>
    <s v="酒井　亮介"/>
    <n v="3412700365"/>
    <s v="就労継続支援事業所　原"/>
    <n v="7380031"/>
    <x v="9"/>
    <s v="〒738-0031 廿日市市原73-1"/>
    <x v="5"/>
    <s v="藤原　英俊"/>
    <s v="笠原　大輔"/>
    <s v="０８２９-３８-３３３３"/>
    <s v="hara@misasakai.or.jp"/>
    <s v="月額"/>
    <n v="14000"/>
    <x v="128"/>
    <n v="1732"/>
    <n v="15972"/>
    <n v="16000"/>
    <n v="16026"/>
    <n v="6285906"/>
    <n v="6285906"/>
    <n v="0"/>
    <n v="0"/>
    <n v="0"/>
    <n v="6285906"/>
    <x v="128"/>
    <n v="1887313"/>
    <n v="0"/>
    <n v="0"/>
    <n v="0"/>
    <n v="320"/>
    <n v="5659"/>
    <x v="125"/>
    <n v="243"/>
    <n v="12"/>
    <n v="4398593"/>
    <x v="126"/>
    <x v="128"/>
    <n v="130"/>
    <n v="6300000"/>
    <n v="6300000"/>
    <n v="0"/>
    <n v="0"/>
    <n v="0"/>
    <n v="6300000"/>
    <n v="4600000"/>
    <n v="1700000"/>
    <n v="0"/>
    <n v="0"/>
    <n v="0"/>
    <n v="5808"/>
    <n v="34848"/>
    <n v="242"/>
    <n v="12"/>
    <n v="4600000"/>
    <n v="15972"/>
    <n v="132"/>
    <n v="6400000"/>
    <n v="6400000"/>
    <n v="0"/>
    <n v="0"/>
    <n v="0"/>
    <n v="6400000"/>
    <n v="4800000"/>
    <n v="1600000"/>
    <n v="0"/>
    <n v="0"/>
    <n v="0"/>
    <n v="6050"/>
    <n v="36300"/>
    <n v="242"/>
    <n v="12"/>
    <n v="4800000"/>
    <n v="16000"/>
    <n v="132"/>
    <n v="6500000"/>
    <n v="6500000"/>
    <n v="0"/>
    <n v="0"/>
    <n v="0"/>
    <n v="6500000"/>
    <n v="5000000"/>
    <n v="1500000"/>
    <n v="0"/>
    <n v="0"/>
    <n v="0"/>
    <n v="6292"/>
    <n v="37752"/>
    <n v="242"/>
    <n v="12"/>
    <n v="5000000"/>
    <n v="16026"/>
    <n v="132"/>
    <m/>
    <m/>
    <m/>
    <m/>
    <s v="○"/>
    <m/>
    <m/>
    <m/>
    <s v="○"/>
    <m/>
    <m/>
    <m/>
    <m/>
    <m/>
    <m/>
    <m/>
    <m/>
    <m/>
    <x v="0"/>
    <n v="4879726"/>
    <s v="特養ホーム、老健施設、重心施設の清掃及びワックスがけの実施。"/>
    <s v="－"/>
    <x v="11"/>
    <n v="585680"/>
    <s v="イチゴ、夏野菜、冬野菜の生産及び販売。"/>
    <s v="－"/>
    <x v="5"/>
    <n v="820500"/>
    <s v="花壇管理"/>
    <s v="－"/>
    <x v="1"/>
    <s v=""/>
    <x v="0"/>
    <x v="0"/>
    <s v=""/>
    <x v="0"/>
    <m/>
    <m/>
    <m/>
    <x v="0"/>
    <s v="・清掃作業、ワックス作業は天候に関係なく実施できている。_x000a_・農産物の製造は天候によって生産量が左右されることと、猪やサル、穴熊、害鳥などの被害により生産量が安定していない。"/>
    <m/>
    <m/>
    <m/>
    <s v="○"/>
    <m/>
    <s v="○"/>
    <m/>
    <m/>
    <m/>
    <m/>
    <m/>
    <m/>
    <s v="・目標工賃は上回ることができたが、青果の収益は天候や害獣に左右されるため安定した収入が担保されていない。_x000a_・害獣対策をおこない、成果物を守る取り組みに力を入れる必要がある。_x000a_・清掃作業は、技術の向上により委託金額の増額を依頼していく。"/>
    <s v="○"/>
    <m/>
    <m/>
    <s v="○"/>
    <s v="○"/>
    <m/>
    <m/>
    <m/>
    <m/>
    <m/>
    <m/>
    <m/>
    <s v="施設内清掃"/>
    <s v="④販売価格の見直し"/>
    <s v="清掃作業になれて、技術の向上が見られる利用者が増えてきている。技術の向上により、清掃エリアの拡大とともに作業による費用の交渉を行う。"/>
    <s v="青果の栽培・販売"/>
    <s v="①商品企画力の向上"/>
    <s v="農薬を使用しない栽培を行っており、安心安全な成果としての魅力を発信する。（容器やパッケージなどの再検討）"/>
    <s v="青果の栽培・販売"/>
    <s v="④販売価格の見直し"/>
    <s v="いちごや野菜を低価格で販売している。低価格帯で販売するものと付加価値を付けたものと差別化を図る。"/>
    <s v="・いちごの施設内販売を安価な仕様と高級仕様で販売する。高級仕様はパッケージ、ラベルを変更する。_x000a_・いちごハウスの観光農園化を進め、地域のこども園や高齢者施設に来てもらう。_x000a_・清掃作業の委託費増額を打診する。_x000a_"/>
    <s v="・畑を寝かせる期間をなくし、季節野菜の生産を拡大する。_x000a_・いちごの生産量を増やし販路の拡大をおこなう。（オーガニックの販売店、料理屋、パン屋、ケーキ屋など）"/>
    <s v="・清掃委託施設を増やす。_x000a_・いちごを使った加工品を検討する。"/>
    <s v="共有した"/>
    <s v="共有した"/>
    <s v="統括責任者"/>
    <s v="藤原　英俊"/>
    <s v="管理者"/>
    <s v="個別支援計画の作成"/>
    <s v="梶田　竜也"/>
    <s v="サービス管理責任者"/>
    <s v="技術指導・日常生活相談"/>
    <s v="山瀬　亮介"/>
    <s v="リーダー"/>
    <s v="技術指導・日常生活相談"/>
    <s v="尾美　直樹"/>
    <m/>
    <s v="作業工程管理"/>
    <s v="大沢　歩純"/>
    <s v="目標工賃達成指導員"/>
    <s v="技術指導・日常生活相談"/>
    <s v="中本　裕大"/>
    <m/>
    <s v="技術指導・日常生活相談"/>
    <s v="萩原　由美"/>
    <m/>
    <s v="技術指導・日常生活相談"/>
    <s v="山口　恭子"/>
    <m/>
    <m/>
    <m/>
    <m/>
    <m/>
    <m/>
    <m/>
    <x v="6"/>
    <m/>
    <n v="25"/>
    <n v="1"/>
    <m/>
    <m/>
    <n v="26"/>
    <x v="2"/>
    <x v="96"/>
    <x v="93"/>
    <x v="0"/>
    <x v="0"/>
    <n v="1"/>
    <n v="7"/>
    <n v="18"/>
    <n v="26"/>
    <n v="0"/>
    <n v="8"/>
    <n v="7"/>
    <n v="1"/>
    <n v="0"/>
    <n v="0"/>
    <n v="10"/>
    <n v="26"/>
    <n v="0"/>
    <n v="2"/>
    <n v="1"/>
    <n v="6"/>
    <n v="8"/>
    <n v="2"/>
    <n v="7"/>
    <n v="26"/>
    <n v="26"/>
    <n v="0"/>
    <n v="0"/>
    <n v="26"/>
    <n v="1"/>
    <n v="24"/>
    <n v="0"/>
    <n v="2"/>
    <n v="26"/>
    <n v="0.92307692307692313"/>
    <n v="22"/>
    <n v="0"/>
    <n v="4"/>
    <n v="26"/>
    <n v="0.84615384615384615"/>
    <n v="20"/>
    <n v="0"/>
    <n v="6"/>
    <n v="26"/>
    <n v="0.76923076923076927"/>
    <n v="22"/>
    <n v="0"/>
    <n v="4"/>
    <n v="26"/>
    <n v="0.84615384615384615"/>
    <n v="21"/>
    <n v="0"/>
    <n v="5"/>
    <n v="26"/>
    <x v="86"/>
    <n v="135"/>
    <n v="0"/>
    <n v="21"/>
    <n v="156"/>
    <n v="0.86538461538461542"/>
  </r>
  <r>
    <d v="2024-04-30T00:00:00"/>
    <n v="167"/>
    <x v="0"/>
    <s v="特定非営利活動法人ＷＩＮＤえのみや"/>
    <s v="岡本　智惠子"/>
    <n v="3413200092"/>
    <s v="ＷＩＮＤえのみや"/>
    <n v="7350006"/>
    <x v="19"/>
    <s v="〒735-0006 安芸郡府中町本町三丁目１１番９号　榮会館"/>
    <x v="0"/>
    <s v="横山　朋子"/>
    <s v="今田　智恵"/>
    <s v="082-286-5551"/>
    <s v="wind_enomiya@kta.biglobe.ne.jp"/>
    <s v="月額"/>
    <n v="10000"/>
    <x v="129"/>
    <n v="1698"/>
    <n v="11760"/>
    <n v="12072"/>
    <n v="12461"/>
    <n v="2805981"/>
    <n v="2805981"/>
    <n v="0"/>
    <n v="0"/>
    <n v="0"/>
    <n v="2805981"/>
    <x v="129"/>
    <n v="1292399"/>
    <n v="109872"/>
    <n v="0"/>
    <n v="0"/>
    <n v="225"/>
    <n v="2507"/>
    <x v="126"/>
    <n v="252"/>
    <n v="12"/>
    <n v="1403710"/>
    <x v="127"/>
    <x v="129"/>
    <n v="158"/>
    <n v="2910000"/>
    <n v="2810000"/>
    <n v="100000"/>
    <n v="0"/>
    <n v="0"/>
    <n v="2910000"/>
    <n v="1510000"/>
    <n v="1300000"/>
    <n v="100000"/>
    <n v="0"/>
    <n v="0"/>
    <n v="2760"/>
    <n v="10000"/>
    <n v="260"/>
    <n v="12"/>
    <n v="1510000"/>
    <n v="11760"/>
    <n v="151"/>
    <n v="2950000"/>
    <n v="2850000"/>
    <n v="100000"/>
    <n v="0"/>
    <n v="0"/>
    <n v="2950000"/>
    <n v="1550000"/>
    <n v="1300000"/>
    <n v="100000"/>
    <n v="0"/>
    <n v="0"/>
    <n v="2760"/>
    <n v="10000"/>
    <n v="260"/>
    <n v="12"/>
    <n v="1550000"/>
    <n v="12072"/>
    <n v="155"/>
    <n v="3000000"/>
    <n v="2900000"/>
    <n v="100000"/>
    <n v="0"/>
    <n v="0"/>
    <n v="3000000"/>
    <n v="1600000"/>
    <n v="1300000"/>
    <n v="100000"/>
    <n v="0"/>
    <n v="0"/>
    <n v="2760"/>
    <n v="10000"/>
    <n v="260"/>
    <n v="12"/>
    <n v="1600000"/>
    <n v="12461"/>
    <n v="160"/>
    <m/>
    <s v="○"/>
    <m/>
    <m/>
    <m/>
    <s v="○"/>
    <m/>
    <m/>
    <s v="○"/>
    <m/>
    <s v="○"/>
    <m/>
    <s v="○"/>
    <m/>
    <m/>
    <m/>
    <s v="○"/>
    <s v="町内公民館に設置している自動販売機の管理・清掃"/>
    <x v="2"/>
    <n v="2213210"/>
    <s v="生地作りの機械にて行い、その他具材の計量からパンの成形は全て手作業にて行っている。店頭での販売の他、役場や高等学校、イベントなどで販売している。"/>
    <s v="－"/>
    <x v="13"/>
    <n v="222727"/>
    <s v="現在、お客様を迎えての喫茶営業は行っていないが、飲料の販売やわらび餅の仕入れ販売を行っている。"/>
    <s v="－"/>
    <x v="8"/>
    <n v="138986"/>
    <s v="手作りの布製品や手作りキーホルダー、アクセサリーなどを店頭やイベントにて販売している。"/>
    <s v="－"/>
    <x v="1"/>
    <s v=""/>
    <x v="0"/>
    <x v="0"/>
    <s v=""/>
    <x v="0"/>
    <m/>
    <m/>
    <m/>
    <x v="0"/>
    <s v="収入の大部分を占めているのがパン工房です。コロナ禍を乗り越えるため、また工賃向上のためこの数年間で生産するパンの数を３倍程度に増やしました。そのため平均工賃を上げることができました。ただ課題として、生産活動と支援の両立が難しかったケースや、職員の負担、パン工房以外の活動の生産性を上げることなどがあります。"/>
    <m/>
    <m/>
    <m/>
    <s v="○"/>
    <m/>
    <m/>
    <m/>
    <s v="○"/>
    <m/>
    <m/>
    <s v="○"/>
    <s v="生産できるパンの数に限界がきており、これ以上増やすことができない。"/>
    <s v="目標に対して、達成できました。ただ、前に述べたとおり、これまでの活動時間は変わらず、パンの生産数販売数を増やすことは利用者、職員ともに負担がかかってしまい、支援との両立が難しい日があったと反省しているところです。パン工房以外での収入を増やしていく必要があります。"/>
    <s v="○"/>
    <m/>
    <m/>
    <s v="○"/>
    <m/>
    <s v="○"/>
    <m/>
    <m/>
    <s v="○"/>
    <m/>
    <m/>
    <m/>
    <s v="パン工房"/>
    <s v="④販売価格の見直し"/>
    <s v="生産できるパンの数は限界にきており、生産数、販売数を増やすことは現時点では難しいと感じております。原材料費の高騰により、以前から価格を見直すことは検討していますが具体的に進めたいと考えています。"/>
    <s v="手作り商品製作・軽作業"/>
    <s v="⑪その他"/>
    <s v="ミシンを使っての手作り布製品や、手作りアクセサリー・キーホルダーなどは、単純な行程で量産できる物を考え、販売量を増やしていきたいと考えています。また、新しい内職の作業を定着させ定期的に請け負うことができるようにしていきたいです。"/>
    <s v="喫茶"/>
    <s v="③販売力の向上"/>
    <s v="コロナ禍以来、食事を提供する営業はお休みの状態が続いています。その間はパン工房の活動で収入を補っており、喫茶ではわらび餅の仕入れ販売を店頭のみで行っています。今後はわらび餅の販売は継続し、飲料の販売を開始するなど、売上を少しずつ増やしていきたいと考えています。"/>
    <s v="工賃平均は目標通り上げることができているので、今後もパン工房での生産活動を中心に取り組んでいきたいと考えていますが、以前より検討中の、価格の見直しを行う必要があると考えています。値段を上げても自信を持って販売できるよう質の向上にも取り組んでいきたいです。また、新しい内職が始まったのでまずはそれを継続し、パン工房以外の活動の収入を増やしていきたいと考えています。"/>
    <s v="パン工房の作業工程を見直し、前日、午前、午後の活動の行程を見直し、効率を上げていき、パン工房に従事する利用者の人数を増やすため、マニュアルも見直していきたいと考えています。その他の小物製造では、単純な行程で量産できるものを考えて商品化していきたいです。"/>
    <s v="特定の利用者のみパン工房に入るのではなく、成形作業は難しくても、できるだけ多くの利用者さんがパン工房での何かしらの活動に参加できるよう作業環境を作っていきたいと考えています。また、以前のような喫茶の営業は難しくても、喫茶の売上が増えるような商品販売を行いたいと考えています。"/>
    <s v="共有した"/>
    <s v="共有した"/>
    <s v="統括責任者"/>
    <s v="横山朋子"/>
    <s v="管理者"/>
    <s v="日常生活の相談・指導"/>
    <s v="今田智恵"/>
    <s v="施設長・生活支援員"/>
    <s v="個別支援計画の作成"/>
    <s v="中下彩花"/>
    <s v="サービス管理責任者"/>
    <s v="技術指導や職業訓練"/>
    <s v="土谷瑞穂"/>
    <s v="職業指導員"/>
    <s v="技術指導や職業訓練"/>
    <s v="清水久美"/>
    <s v="職業指導員"/>
    <s v="技術指導や職業訓練"/>
    <s v="中台君枝"/>
    <s v="職業指導員"/>
    <m/>
    <m/>
    <m/>
    <m/>
    <m/>
    <m/>
    <m/>
    <m/>
    <m/>
    <m/>
    <m/>
    <m/>
    <x v="7"/>
    <m/>
    <n v="7"/>
    <n v="18"/>
    <m/>
    <m/>
    <n v="25"/>
    <x v="2"/>
    <x v="97"/>
    <x v="94"/>
    <x v="0"/>
    <x v="0"/>
    <n v="4"/>
    <n v="17"/>
    <n v="4"/>
    <n v="25"/>
    <n v="0"/>
    <n v="4"/>
    <n v="4"/>
    <n v="2"/>
    <n v="0"/>
    <n v="0"/>
    <n v="15"/>
    <n v="25"/>
    <n v="0"/>
    <n v="4"/>
    <n v="5"/>
    <n v="3"/>
    <n v="3"/>
    <n v="8"/>
    <n v="2"/>
    <n v="25"/>
    <n v="20"/>
    <n v="0"/>
    <n v="0"/>
    <n v="20"/>
    <n v="1"/>
    <n v="19"/>
    <n v="0"/>
    <n v="1"/>
    <n v="20"/>
    <n v="0.95"/>
    <n v="20"/>
    <n v="0"/>
    <n v="0"/>
    <n v="20"/>
    <n v="1"/>
    <n v="19"/>
    <n v="0"/>
    <n v="1"/>
    <n v="20"/>
    <n v="0.95"/>
    <n v="19"/>
    <n v="0"/>
    <n v="1"/>
    <n v="20"/>
    <n v="0.95"/>
    <n v="20"/>
    <n v="0"/>
    <n v="0"/>
    <n v="20"/>
    <x v="8"/>
    <n v="117"/>
    <n v="0"/>
    <n v="3"/>
    <n v="120"/>
    <n v="0.97499999999999998"/>
  </r>
  <r>
    <d v="2024-04-26T00:00:00"/>
    <n v="169"/>
    <x v="1"/>
    <s v="社会福祉法人清風会"/>
    <s v="澤﨑　貫太郎"/>
    <n v="3413600101"/>
    <s v="清風会ニューワーク"/>
    <n v="7310511"/>
    <x v="16"/>
    <s v="〒731-0511 安芸高田市吉田町吉田竹原９６４番地"/>
    <x v="5"/>
    <s v="坂本　江利香"/>
    <s v="坂本　江利香"/>
    <s v="0826-43-0611"/>
    <s v="seifu18@seifu-kai.org"/>
    <s v="月額"/>
    <n v="47000"/>
    <x v="130"/>
    <n v="877"/>
    <n v="48023"/>
    <n v="48319"/>
    <n v="48815"/>
    <n v="42655819"/>
    <n v="42269506"/>
    <n v="0"/>
    <n v="0"/>
    <n v="386313"/>
    <n v="42655819"/>
    <x v="130"/>
    <n v="29269323"/>
    <n v="0"/>
    <n v="0"/>
    <n v="0"/>
    <n v="318"/>
    <n v="6587"/>
    <x v="127"/>
    <n v="283"/>
    <n v="12"/>
    <n v="13386496"/>
    <x v="128"/>
    <x v="130"/>
    <n v="352"/>
    <n v="44400000"/>
    <n v="44400000"/>
    <n v="0"/>
    <n v="0"/>
    <n v="0"/>
    <n v="44400000"/>
    <n v="13600000"/>
    <n v="30800000"/>
    <n v="0"/>
    <n v="0"/>
    <n v="0"/>
    <n v="6600"/>
    <n v="38000"/>
    <n v="280"/>
    <n v="12"/>
    <n v="13600000"/>
    <n v="48023"/>
    <n v="358"/>
    <n v="44500000"/>
    <n v="44500000"/>
    <n v="0"/>
    <n v="0"/>
    <n v="0"/>
    <n v="44500000"/>
    <n v="13800000"/>
    <n v="30700000"/>
    <n v="0"/>
    <n v="0"/>
    <n v="0"/>
    <n v="6650"/>
    <n v="38300"/>
    <n v="280"/>
    <n v="12"/>
    <n v="13800000"/>
    <n v="48319"/>
    <n v="360"/>
    <n v="44500000"/>
    <n v="44500000"/>
    <n v="0"/>
    <n v="0"/>
    <n v="0"/>
    <n v="44500000"/>
    <n v="14000000"/>
    <n v="30500000"/>
    <n v="0"/>
    <n v="0"/>
    <n v="0"/>
    <n v="6670"/>
    <n v="38400"/>
    <n v="280"/>
    <n v="12"/>
    <n v="14000000"/>
    <n v="48815"/>
    <n v="365"/>
    <m/>
    <m/>
    <m/>
    <m/>
    <m/>
    <m/>
    <m/>
    <m/>
    <m/>
    <s v="○"/>
    <m/>
    <m/>
    <m/>
    <m/>
    <m/>
    <m/>
    <m/>
    <m/>
    <x v="3"/>
    <n v="42269506"/>
    <s v="病院寝具類のクリーニング、仕上げ等"/>
    <s v="－"/>
    <x v="2"/>
    <m/>
    <m/>
    <m/>
    <x v="2"/>
    <m/>
    <m/>
    <m/>
    <x v="1"/>
    <s v=""/>
    <x v="0"/>
    <x v="0"/>
    <s v=""/>
    <x v="0"/>
    <m/>
    <m/>
    <m/>
    <x v="0"/>
    <s v="資材、光熱費等の高騰_x000a_高齢化や機能低下による作業量や作業日数、作業時間の減少"/>
    <m/>
    <m/>
    <m/>
    <m/>
    <m/>
    <s v="○"/>
    <s v="○"/>
    <s v="○"/>
    <m/>
    <m/>
    <m/>
    <m/>
    <s v="目標工賃は達成_x000a_個々の能力に応じた作業の提供の見直しをおこなった_x000a_作業に入れない利用者への支援体制、支援内容の見直し、作業環境の改善をおこなった"/>
    <m/>
    <m/>
    <m/>
    <m/>
    <m/>
    <s v="○"/>
    <m/>
    <m/>
    <m/>
    <m/>
    <s v="○"/>
    <s v="作業時間、作業日数減少に対する取り組み"/>
    <s v="高齢化に伴う作業内容の見直し"/>
    <s v="⑥作業工程の見直し"/>
    <s v="作業場所、作業環境の変更"/>
    <s v="機能低下による作業減少に対する改善"/>
    <s v="⑥作業工程の見直し"/>
    <s v="作業工程を体に負担のかからない内容に変更していく"/>
    <s v="作業に継続して出られない利用者に対する支援"/>
    <s v="⑪その他"/>
    <s v="作業面だけでなく色々な支援体制を整え、チームアプローチをおこなっていく"/>
    <s v="作業効率、作業能率を上げるため作業環境の見直しをおこなっていく_x000a_高齢化、機能低下の利用者が増えているので新規利用者獲得のための活動をおこなっていく_x000a_"/>
    <s v="新規利用者獲得のための活動をおこなっていく_x000a_作業効率を上げ生産性をアップする_x000a_"/>
    <s v="新規利用者獲得のための活動をおこなっていく_x000a_作業能率の見直しを行い、個々のニーズに合わせた作業環境を整え生産性をあげていく"/>
    <s v="共有していない"/>
    <s v="共有していない"/>
    <s v="統括責任者"/>
    <s v="坂本　江利香"/>
    <s v="管理者・サビ菅"/>
    <s v="生産責任者"/>
    <s v="坂井　純"/>
    <m/>
    <m/>
    <s v="新田　博之"/>
    <s v="職業指導員"/>
    <m/>
    <s v="宮内　道宏"/>
    <s v="職業指導員"/>
    <m/>
    <s v="松本　健一"/>
    <s v="職業指導員"/>
    <s v="目標工賃達成指導員"/>
    <s v="藤野　克洋"/>
    <m/>
    <m/>
    <s v="林　優"/>
    <s v="生活支援員"/>
    <m/>
    <m/>
    <m/>
    <m/>
    <m/>
    <m/>
    <m/>
    <m/>
    <m/>
    <x v="3"/>
    <n v="12"/>
    <n v="9"/>
    <n v="4"/>
    <n v="2"/>
    <n v="1"/>
    <n v="28"/>
    <x v="57"/>
    <x v="98"/>
    <x v="11"/>
    <x v="33"/>
    <x v="5"/>
    <n v="2"/>
    <n v="7"/>
    <n v="19"/>
    <n v="28"/>
    <n v="0"/>
    <n v="2"/>
    <n v="2"/>
    <n v="2"/>
    <n v="0"/>
    <n v="0"/>
    <n v="22"/>
    <n v="28"/>
    <n v="0"/>
    <n v="0"/>
    <n v="4"/>
    <n v="3"/>
    <n v="4"/>
    <n v="9"/>
    <n v="8"/>
    <n v="28"/>
    <n v="15"/>
    <n v="3"/>
    <n v="10"/>
    <n v="28"/>
    <n v="0.5357142857142857"/>
    <n v="14"/>
    <n v="10"/>
    <n v="4"/>
    <n v="28"/>
    <n v="0.5"/>
    <n v="26"/>
    <n v="0"/>
    <n v="2"/>
    <n v="28"/>
    <n v="0.9285714285714286"/>
    <n v="25"/>
    <n v="2"/>
    <n v="1"/>
    <n v="28"/>
    <n v="0.8928571428571429"/>
    <n v="24"/>
    <n v="0"/>
    <n v="4"/>
    <n v="28"/>
    <n v="0.8571428571428571"/>
    <n v="25"/>
    <n v="0"/>
    <n v="3"/>
    <n v="28"/>
    <x v="87"/>
    <n v="129"/>
    <n v="15"/>
    <n v="24"/>
    <n v="168"/>
    <n v="0.7678571428571429"/>
  </r>
  <r>
    <d v="2024-04-25T00:00:00"/>
    <n v="171"/>
    <x v="1"/>
    <s v="社会福祉法人大崎福祉会"/>
    <s v="藤原　貞弘"/>
    <n v="3413900055"/>
    <s v="第２　ふれあい工房"/>
    <n v="7250301"/>
    <x v="1"/>
    <s v="〒725-0301 豊田郡大崎上島町中野5522番地36"/>
    <x v="0"/>
    <s v="大林　晃"/>
    <s v="森下　光雄"/>
    <s v="0846-67-5117"/>
    <s v="hureai-morishita@osakifukushikai.jp"/>
    <s v="月額"/>
    <n v="29000"/>
    <x v="131"/>
    <n v="-52"/>
    <n v="29268"/>
    <n v="29675"/>
    <n v="30081"/>
    <n v="15917561"/>
    <n v="15917561"/>
    <n v="0"/>
    <n v="0"/>
    <n v="0"/>
    <n v="15917561"/>
    <x v="131"/>
    <n v="8865811"/>
    <n v="0"/>
    <n v="0"/>
    <n v="0"/>
    <n v="286"/>
    <n v="5468"/>
    <x v="42"/>
    <n v="270"/>
    <n v="12"/>
    <n v="7051750"/>
    <x v="129"/>
    <x v="131"/>
    <m/>
    <n v="16000000"/>
    <n v="16000000"/>
    <n v="0"/>
    <n v="0"/>
    <n v="0"/>
    <n v="16000000"/>
    <n v="7200000"/>
    <n v="8800000"/>
    <n v="0"/>
    <n v="0"/>
    <n v="0"/>
    <n v="5500"/>
    <m/>
    <n v="269"/>
    <n v="12"/>
    <n v="7200000"/>
    <n v="29268"/>
    <m/>
    <n v="16500000"/>
    <n v="16500000"/>
    <n v="0"/>
    <n v="0"/>
    <n v="0"/>
    <n v="16500000"/>
    <n v="7300000"/>
    <n v="9200000"/>
    <n v="0"/>
    <n v="0"/>
    <n v="0"/>
    <n v="5500"/>
    <m/>
    <n v="269"/>
    <n v="12"/>
    <n v="7300000"/>
    <n v="29675"/>
    <m/>
    <n v="17000000"/>
    <n v="17000000"/>
    <n v="0"/>
    <n v="0"/>
    <n v="0"/>
    <n v="17000000"/>
    <n v="7400000"/>
    <n v="9600000"/>
    <n v="0"/>
    <n v="0"/>
    <n v="0"/>
    <n v="5500"/>
    <m/>
    <n v="269"/>
    <n v="12"/>
    <n v="7400000"/>
    <n v="30081"/>
    <m/>
    <s v="○"/>
    <m/>
    <s v="○"/>
    <m/>
    <s v="○"/>
    <s v="○"/>
    <m/>
    <m/>
    <s v="○"/>
    <m/>
    <m/>
    <m/>
    <m/>
    <m/>
    <m/>
    <m/>
    <s v="○"/>
    <s v="公共施設の受付業務等"/>
    <x v="6"/>
    <n v="5631130"/>
    <s v="・環境センター受付・監視業務_x000a_・町の公園、霊園の管理_x000a_・町有地の除草"/>
    <s v="－"/>
    <x v="7"/>
    <n v="4229743"/>
    <s v="お菓子の製造販売"/>
    <s v="－"/>
    <x v="1"/>
    <n v="2342252"/>
    <s v="ブルーベリーと他柑橘含めジャムの製造販売"/>
    <s v="－"/>
    <x v="1"/>
    <s v=""/>
    <x v="0"/>
    <x v="0"/>
    <s v=""/>
    <x v="0"/>
    <m/>
    <m/>
    <m/>
    <x v="0"/>
    <s v="利用者の高齢化による体力面等を考慮して、作業の見直しが必要になってきた。農作業班では真夏のブルーベリーの収穫、また、大崎上島町からの委託で除草作業を受けていますが、熱中症の恐れもあり今年度は時期及び作業時間の変更を考えています。"/>
    <m/>
    <m/>
    <m/>
    <s v="○"/>
    <m/>
    <s v="○"/>
    <m/>
    <s v="○"/>
    <m/>
    <m/>
    <m/>
    <m/>
    <s v="５年度は食品加工班にてお菓子の新製品を多数揃えて売上に貢献したが、昨今の材料費及び運賃等の高騰にて利益率が大幅に減少した。"/>
    <m/>
    <s v="○"/>
    <m/>
    <s v="○"/>
    <m/>
    <s v="○"/>
    <m/>
    <m/>
    <m/>
    <m/>
    <m/>
    <m/>
    <s v="食品加工班の利益率の向上"/>
    <s v="④販売価格の見直し"/>
    <s v="商品ごとの原価計算を見直し、適正価格をお客様に提示する。"/>
    <s v="農作業班の作業の選択"/>
    <s v="⑥作業工程の見直し"/>
    <s v="ここ数年、除草作業、柑橘の収穫等個人の委託要請が増加していますが、無理をせずお断りも含め検討していきます。"/>
    <s v="ボランティアへの協力要請"/>
    <s v="⑥作業工程の見直し"/>
    <s v="利用者の高齢化に伴い、作業の見直しが必須であり地域のボランティア（地元学生含む）を要請する。"/>
    <s v="・食品加工班のお菓子を利益率確保し、島外の販売先を拡大する。_x000a_・農作業班では、流木アート作品製造等、軽作業を創造する。"/>
    <s v="・食品加工班のお菓子を利益率確保し、島外の販売先を拡大する。_x000a_・農作業班では、流木アート作品製造等、軽作業を創造する。"/>
    <s v="・食品加工班のお菓子を利益率確保し、島外の販売先を拡大する。_x000a_・農作業班では、流木アート作品製造等、軽作業を創造する。"/>
    <s v="共有した"/>
    <s v="共有した"/>
    <s v="統括責任者"/>
    <s v="大林　晃"/>
    <s v="管理者"/>
    <m/>
    <s v="森下　光雄"/>
    <s v="副所長・サビ管"/>
    <m/>
    <s v="底押　哲文"/>
    <s v="目標工賃達成指導員"/>
    <m/>
    <s v="藤原　隆寛"/>
    <s v="職業指導員"/>
    <m/>
    <s v="岡田　弘人"/>
    <s v="目標工賃達成指導員"/>
    <m/>
    <s v="岡本　明菜"/>
    <s v="職業指導員"/>
    <m/>
    <s v="澤田　志緒"/>
    <s v="生活支援員"/>
    <m/>
    <s v="井上　夕朱帆"/>
    <s v="生活支援員"/>
    <m/>
    <s v="久保　卓也"/>
    <s v="生活支援員"/>
    <m/>
    <m/>
    <m/>
    <x v="4"/>
    <n v="2"/>
    <n v="14"/>
    <n v="8"/>
    <m/>
    <m/>
    <n v="24"/>
    <x v="0"/>
    <x v="99"/>
    <x v="95"/>
    <x v="0"/>
    <x v="0"/>
    <n v="4"/>
    <n v="8"/>
    <n v="12"/>
    <n v="24"/>
    <n v="1"/>
    <n v="5"/>
    <n v="8"/>
    <n v="2"/>
    <n v="1"/>
    <n v="0"/>
    <n v="7"/>
    <n v="24"/>
    <n v="0"/>
    <n v="0"/>
    <n v="0"/>
    <n v="1"/>
    <n v="10"/>
    <n v="7"/>
    <n v="6"/>
    <n v="24"/>
    <n v="21"/>
    <n v="0"/>
    <n v="3"/>
    <n v="24"/>
    <n v="0.875"/>
    <n v="20"/>
    <n v="1"/>
    <n v="3"/>
    <n v="24"/>
    <n v="0.83333333333333337"/>
    <n v="17"/>
    <n v="0"/>
    <n v="7"/>
    <n v="24"/>
    <n v="0.70833333333333337"/>
    <n v="3"/>
    <n v="5"/>
    <n v="16"/>
    <n v="24"/>
    <n v="0.125"/>
    <n v="15"/>
    <n v="3"/>
    <n v="6"/>
    <n v="24"/>
    <n v="0.625"/>
    <n v="21"/>
    <n v="0"/>
    <n v="3"/>
    <n v="24"/>
    <x v="65"/>
    <n v="97"/>
    <n v="9"/>
    <n v="38"/>
    <n v="144"/>
    <n v="0.67361111111111116"/>
  </r>
  <r>
    <d v="2024-04-17T00:00:00"/>
    <n v="172"/>
    <x v="4"/>
    <s v="株式会社ワードコーポレーション"/>
    <s v="田中　貴宏"/>
    <n v="3410207140"/>
    <s v="ゆう香くらぶ"/>
    <n v="7310102"/>
    <x v="2"/>
    <s v="〒731-0102 広島市安佐南区川内二丁目１３番１８号"/>
    <x v="0"/>
    <s v="善岡　恵一"/>
    <s v="林　武彦"/>
    <s v="082-557-2935"/>
    <s v="word_corp02@yahoo.co.jp"/>
    <s v="月額"/>
    <n v="5000"/>
    <x v="132"/>
    <n v="1089"/>
    <n v="7482"/>
    <n v="8596"/>
    <n v="10095"/>
    <n v="1365202"/>
    <n v="1365202"/>
    <n v="0"/>
    <n v="0"/>
    <n v="0"/>
    <n v="1365202"/>
    <x v="132"/>
    <n v="27952"/>
    <n v="0"/>
    <n v="0"/>
    <n v="0"/>
    <n v="282"/>
    <n v="4957"/>
    <x v="128"/>
    <n v="271"/>
    <n v="12"/>
    <n v="1337250"/>
    <x v="130"/>
    <x v="132"/>
    <n v="67"/>
    <n v="1700000"/>
    <n v="1700000"/>
    <n v="0"/>
    <n v="0"/>
    <n v="0"/>
    <n v="1700000"/>
    <n v="1670000"/>
    <n v="30000"/>
    <n v="0"/>
    <n v="0"/>
    <n v="0"/>
    <n v="5000"/>
    <n v="21000"/>
    <n v="269"/>
    <n v="12"/>
    <n v="1670000"/>
    <n v="7482"/>
    <n v="80"/>
    <n v="2000000"/>
    <n v="2000000"/>
    <n v="0"/>
    <n v="0"/>
    <n v="0"/>
    <n v="2000000"/>
    <n v="1960000"/>
    <n v="40000"/>
    <n v="0"/>
    <n v="0"/>
    <n v="0"/>
    <n v="5100"/>
    <n v="22000"/>
    <n v="269"/>
    <n v="12"/>
    <n v="1960000"/>
    <n v="8596"/>
    <n v="89"/>
    <n v="2400000"/>
    <n v="2400000"/>
    <n v="0"/>
    <n v="0"/>
    <n v="0"/>
    <n v="2400000"/>
    <n v="2350000"/>
    <n v="50000"/>
    <n v="0"/>
    <n v="0"/>
    <n v="0"/>
    <n v="5200"/>
    <n v="22000"/>
    <n v="269"/>
    <n v="12"/>
    <n v="2350000"/>
    <n v="10095"/>
    <n v="107"/>
    <m/>
    <m/>
    <m/>
    <m/>
    <m/>
    <m/>
    <m/>
    <m/>
    <s v="○"/>
    <m/>
    <m/>
    <m/>
    <s v="○"/>
    <m/>
    <m/>
    <m/>
    <m/>
    <m/>
    <x v="4"/>
    <n v="1049081"/>
    <s v="内職作業（組立作業、シール貼り等）"/>
    <s v="－"/>
    <x v="4"/>
    <n v="316121"/>
    <s v="清掃作業（マンション、ビル等）"/>
    <s v="○"/>
    <x v="2"/>
    <m/>
    <m/>
    <m/>
    <x v="0"/>
    <s v=""/>
    <x v="0"/>
    <x v="0"/>
    <s v=""/>
    <x v="0"/>
    <m/>
    <m/>
    <m/>
    <x v="0"/>
    <s v="昨年度に比べ、全体的に約40万円生産活動収入が増加している。_x000a_利用者さんの意識が変わり、仕事に対する姿勢や態度、取組み方など変化がみられている。清掃業務は新規で契約に繋がり、安定した収入の確保に繋がっている。_x000a_（課題）_x000a_高単価商品の受注があっても、利用者が慣れて対応できるまでに時間を要し、想定以上の収入は得られなかった。利用者さんによって作業能力に差がみられている。利用者さんの特性を活かした新たな事業、仕事の受注営業を行う必要がある。"/>
    <m/>
    <s v="○"/>
    <m/>
    <s v="○"/>
    <m/>
    <m/>
    <s v="○"/>
    <m/>
    <m/>
    <m/>
    <s v="○"/>
    <s v="資材や原材料などの物価高騰により、作業単価交渉が難しい"/>
    <s v="昨年度に比べ、平均工賃は向上している。_x000a_清掃作業など施設外に出られる利用者さんが限られており、訓練が必要である。_x000a_新しい作業や仕事を受注するにしても、特性を把握し対応できる仕事の選別を行う必要がある。"/>
    <m/>
    <s v="○"/>
    <m/>
    <m/>
    <m/>
    <m/>
    <m/>
    <m/>
    <m/>
    <s v="○"/>
    <s v="○"/>
    <s v="新しい作業への取組みを検討している。"/>
    <s v="営業活動"/>
    <s v="②販路開拓"/>
    <s v="営業活動を行い、高単価の内職作業の確保、施設外先の確保に努めていく。_x000a_利用者さんの特性を活かした作業内容の選別を行う。"/>
    <s v="情報提供、情報収集"/>
    <s v="⑩市町・企業、他事業所との連携"/>
    <s v="積極的に外部の企業や、他事業所との情報交換、地域のイベントなどに参加して施設を周知し、新たな仕事の確保に努めていく。"/>
    <s v="作業の見直し"/>
    <s v="⑪その他"/>
    <s v="作業効率を図るよう職場環境の改善、職員のスキルアップ、利用者への的確な指導。"/>
    <s v="営業活動を行い、新規企業との契約を結び売上を増加させる。_x000a_情報提供や情報収集を行い、積極的に仕事の受注を受けれる体制をつくっていく。_x000a_物の配置や席配置など、作業環境を整え、働きやすい環境を整える。"/>
    <s v="相手企業との関係性を深め、仕事の受注が安定するよう生産力の向上に努めていく。_x000a_利用者さん同士の協調性の構築、信頼関係を深める時間や機会を設けるなど環境を整備していく。"/>
    <s v="営業活動は継続して行い、他事業所とも連携しながら作業の受注、新規開拓に努めていく。_x000a_地域のイベントなどにも積極的に参加し、地元企業様への周知に努めていく。_x000a_農業の販売実績を作り、増収に繋げていく。"/>
    <s v="共有した"/>
    <s v="共有した"/>
    <s v="統括責任者"/>
    <s v="善岡　恵一"/>
    <s v="管理者兼サビ管"/>
    <s v="営業、作業環境の改善"/>
    <s v="焼廣　英治"/>
    <s v="目標工賃達成指導員"/>
    <s v="営業、価格交渉"/>
    <s v="河野　薫"/>
    <s v="職業指導員"/>
    <s v="作業工程管理"/>
    <s v="田中　美香"/>
    <s v="生活支援員"/>
    <s v="日常生活の相談、指導"/>
    <s v="曽田　恵"/>
    <s v="生活支援員"/>
    <s v="日常生活の相談、指導"/>
    <s v="田中　和規子"/>
    <s v="生活支援員"/>
    <s v="日常生活の相談、指導"/>
    <s v="田中　貴宏"/>
    <s v="生活支援員"/>
    <m/>
    <m/>
    <m/>
    <m/>
    <m/>
    <m/>
    <m/>
    <m/>
    <m/>
    <x v="3"/>
    <n v="9"/>
    <n v="12"/>
    <n v="8"/>
    <m/>
    <m/>
    <n v="29"/>
    <x v="58"/>
    <x v="95"/>
    <x v="96"/>
    <x v="0"/>
    <x v="0"/>
    <n v="7"/>
    <n v="19"/>
    <n v="3"/>
    <n v="29"/>
    <n v="1"/>
    <n v="1"/>
    <n v="6"/>
    <n v="4"/>
    <n v="0"/>
    <n v="0"/>
    <n v="17"/>
    <n v="29"/>
    <n v="0"/>
    <n v="1"/>
    <n v="5"/>
    <n v="4"/>
    <n v="8"/>
    <n v="6"/>
    <n v="5"/>
    <n v="29"/>
    <n v="21"/>
    <n v="1"/>
    <n v="3"/>
    <n v="25"/>
    <n v="0.84"/>
    <n v="22"/>
    <n v="1"/>
    <n v="2"/>
    <n v="25"/>
    <n v="0.88"/>
    <n v="22"/>
    <n v="0"/>
    <n v="3"/>
    <n v="25"/>
    <n v="0.88"/>
    <n v="24"/>
    <n v="0"/>
    <n v="1"/>
    <n v="25"/>
    <n v="0.96"/>
    <n v="22"/>
    <n v="0"/>
    <n v="3"/>
    <n v="25"/>
    <n v="0.88"/>
    <n v="22"/>
    <n v="0"/>
    <n v="3"/>
    <n v="25"/>
    <x v="88"/>
    <n v="133"/>
    <n v="2"/>
    <n v="15"/>
    <n v="150"/>
    <n v="0.88666666666666671"/>
  </r>
  <r>
    <d v="2024-04-10T00:00:00"/>
    <n v="173"/>
    <x v="1"/>
    <s v="社会福祉法人みどりの町"/>
    <s v="塩崎　雅則"/>
    <n v="3410900462"/>
    <s v="とよの郷"/>
    <n v="7290418"/>
    <x v="5"/>
    <s v="〒729-0418 三原市本郷北三丁目4-5"/>
    <x v="0"/>
    <s v="岡田文江"/>
    <s v="岡田文江"/>
    <s v="0848-86-2227"/>
    <s v="toyonosato -pc1@midorinomachi.or.jp"/>
    <s v="月額"/>
    <n v="20000"/>
    <x v="133"/>
    <n v="2469"/>
    <n v="22590"/>
    <n v="22682"/>
    <n v="22771"/>
    <n v="13077211"/>
    <n v="13077211"/>
    <n v="0"/>
    <n v="0"/>
    <n v="0"/>
    <n v="13077211"/>
    <x v="133"/>
    <n v="8924927"/>
    <n v="0"/>
    <n v="0"/>
    <n v="0"/>
    <n v="195"/>
    <n v="4139"/>
    <x v="129"/>
    <n v="270"/>
    <n v="12"/>
    <n v="4152284"/>
    <x v="131"/>
    <x v="133"/>
    <n v="263"/>
    <n v="13500000"/>
    <n v="13500000"/>
    <n v="0"/>
    <n v="0"/>
    <n v="0"/>
    <n v="13500000"/>
    <n v="4500000"/>
    <n v="9000000"/>
    <n v="0"/>
    <n v="0"/>
    <n v="0"/>
    <n v="4450"/>
    <n v="17000"/>
    <n v="269"/>
    <n v="12"/>
    <n v="4500000"/>
    <n v="22590"/>
    <n v="265"/>
    <n v="13700000"/>
    <n v="13700000"/>
    <n v="0"/>
    <n v="0"/>
    <n v="0"/>
    <n v="13700000"/>
    <n v="4600000"/>
    <n v="9100000"/>
    <n v="0"/>
    <n v="0"/>
    <n v="0"/>
    <n v="4530"/>
    <n v="17200"/>
    <n v="269"/>
    <n v="12"/>
    <n v="4600000"/>
    <n v="22682"/>
    <n v="267"/>
    <n v="13900000"/>
    <n v="13900000"/>
    <n v="0"/>
    <n v="0"/>
    <n v="0"/>
    <n v="13900000"/>
    <n v="4700000"/>
    <n v="9200000"/>
    <n v="0"/>
    <n v="0"/>
    <n v="0"/>
    <n v="4600"/>
    <n v="17500"/>
    <n v="269"/>
    <n v="12"/>
    <n v="4700000"/>
    <n v="22771"/>
    <n v="269"/>
    <m/>
    <s v="○"/>
    <m/>
    <m/>
    <s v="○"/>
    <m/>
    <m/>
    <m/>
    <s v="○"/>
    <m/>
    <m/>
    <m/>
    <m/>
    <m/>
    <m/>
    <m/>
    <s v="○"/>
    <s v="洗濯業務_x000a_施設外支援（ゴミ収集業者）"/>
    <x v="2"/>
    <n v="6245623"/>
    <s v="パンの製造・販売"/>
    <s v="－"/>
    <x v="4"/>
    <n v="2873600"/>
    <s v="入所施設の清掃・洗濯業務の請負作業"/>
    <s v="○"/>
    <x v="4"/>
    <n v="2824888"/>
    <s v="花苗や野菜の生産・販売"/>
    <s v="－"/>
    <x v="1"/>
    <s v=""/>
    <x v="0"/>
    <x v="0"/>
    <s v=""/>
    <x v="0"/>
    <m/>
    <m/>
    <m/>
    <x v="0"/>
    <s v="・「働きたい」と希望されB型を利用されているが、65歳以上の方も多く「働きたい」意欲を持たれていても「体の動きと体力」が低下されている。生産活動を続ける支援を行っているが、介護的支援の要素が増えてきている。_x000a_・原材料の高騰を商品に転嫁できない現状がある。_x000a_　"/>
    <m/>
    <s v="○"/>
    <m/>
    <m/>
    <m/>
    <s v="○"/>
    <m/>
    <s v="○"/>
    <m/>
    <m/>
    <m/>
    <m/>
    <s v="新しい作業の提供（パン製造販売）が収入増になって、平均工賃の達成が出来た。_x000a_継続して収入の確保に努める必要がある。"/>
    <s v="○"/>
    <s v="○"/>
    <s v="○"/>
    <s v="○"/>
    <m/>
    <s v="○"/>
    <m/>
    <m/>
    <m/>
    <m/>
    <m/>
    <m/>
    <s v="パン製造販売"/>
    <s v="④販売価格の見直し"/>
    <s v="原材料の値上げを適正な価格にするために、旧商品のコスト計算をはじめとし、新しい商品開発を行い適正価格に持って行く"/>
    <s v="農園芸"/>
    <s v="⑥作業工程の見直し"/>
    <s v="花苗生産の技術難から野菜生産へ量をシフト模索してゆく"/>
    <m/>
    <m/>
    <m/>
    <s v="常に新しい商品の開発を行い飽きのこない商品を適正価格で提供していく_x000a_高齢化、介護支援容量の多い方に対して、実行しやすい工程を提供する"/>
    <s v="常に新しい商品の開発を行い飽きのこない商品を適正価格で提供していく_x000a_作業工程を細分化し利用者が単独でも作業が出来るような工夫をしていく_x000a_高齢化、介護支援容量の多い方に対して、実行しやすい工程を提供する"/>
    <s v="常に新しい商品の開発を行い飽きのこない商品を適正価格で提供していく_x000a_作業工程を細分化し利用者が単独でも作業が出来るような工夫をしていく_x000a_高齢化、介護支援容量の多い方に対して、実行しやすい工程を提供する"/>
    <s v="共有した"/>
    <s v="共有していない"/>
    <s v="統括責任者"/>
    <s v="岡田文江"/>
    <s v="管理者"/>
    <s v="個別支援計画作成"/>
    <s v="山下和昭"/>
    <s v="サービス管理責任者"/>
    <s v="健康管理・衛生管理"/>
    <s v="廣山由香"/>
    <s v="看護職"/>
    <s v="技術の増進・営業"/>
    <s v="早川康博"/>
    <s v="目標工賃達成指導員"/>
    <s v="技術指導や職業訓練"/>
    <s v="中越真冬"/>
    <s v="職業指導員"/>
    <s v="技術指導や職業訓練"/>
    <s v="中田由紀子"/>
    <s v="職業指導員"/>
    <s v="技術指導や職業訓練"/>
    <s v="礒亀裕子"/>
    <s v="職業指導員"/>
    <s v="技術指導や職業訓練"/>
    <s v="宮田　光"/>
    <s v="職業指導員"/>
    <s v="日常生活の相談・指導"/>
    <s v="井上裕子"/>
    <s v="生活支援員"/>
    <s v="技術指導や職業訓練"/>
    <s v="住岡裕子"/>
    <s v="職業指導員"/>
    <x v="5"/>
    <n v="1"/>
    <n v="14"/>
    <n v="3"/>
    <m/>
    <m/>
    <n v="18"/>
    <x v="59"/>
    <x v="100"/>
    <x v="34"/>
    <x v="0"/>
    <x v="0"/>
    <n v="1"/>
    <n v="5"/>
    <n v="12"/>
    <n v="18"/>
    <n v="0"/>
    <n v="2"/>
    <n v="2"/>
    <n v="9"/>
    <n v="1"/>
    <n v="0"/>
    <n v="4"/>
    <n v="18"/>
    <n v="1"/>
    <n v="1"/>
    <n v="3"/>
    <n v="4"/>
    <n v="2"/>
    <n v="4"/>
    <n v="3"/>
    <n v="18"/>
    <n v="14"/>
    <n v="2"/>
    <n v="2"/>
    <n v="18"/>
    <n v="0.77777777777777779"/>
    <n v="12"/>
    <n v="3"/>
    <n v="3"/>
    <n v="18"/>
    <n v="0.66666666666666663"/>
    <n v="17"/>
    <n v="0"/>
    <n v="1"/>
    <n v="18"/>
    <n v="0.94444444444444442"/>
    <n v="16"/>
    <n v="2"/>
    <n v="0"/>
    <n v="18"/>
    <n v="0.88888888888888884"/>
    <n v="14"/>
    <n v="0"/>
    <n v="4"/>
    <n v="18"/>
    <n v="0.77777777777777779"/>
    <n v="15"/>
    <n v="1"/>
    <n v="2"/>
    <n v="18"/>
    <x v="37"/>
    <n v="88"/>
    <n v="8"/>
    <n v="12"/>
    <n v="108"/>
    <n v="0.81481481481481477"/>
  </r>
  <r>
    <d v="2024-04-25T00:00:00"/>
    <n v="175"/>
    <x v="1"/>
    <s v="社会福祉法人清風会"/>
    <s v="澤﨑　貫太郎"/>
    <n v="3413205075"/>
    <s v="清風会海田工場"/>
    <n v="7360034"/>
    <x v="14"/>
    <s v="〒736-0034 安芸郡海田町月見町8番33号"/>
    <x v="0"/>
    <s v="田口　祐也"/>
    <s v="田口　祐也"/>
    <s v="082-821-3150"/>
    <s v="seifu23@seifu-kai.org"/>
    <s v="月額"/>
    <n v="31000"/>
    <x v="134"/>
    <n v="5590"/>
    <n v="36593"/>
    <n v="36593"/>
    <n v="36593"/>
    <n v="34611153"/>
    <n v="34611153"/>
    <n v="0"/>
    <n v="0"/>
    <n v="0"/>
    <n v="34611153"/>
    <x v="134"/>
    <n v="26619899"/>
    <n v="0"/>
    <n v="0"/>
    <n v="0"/>
    <n v="249"/>
    <n v="4895"/>
    <x v="130"/>
    <n v="270"/>
    <n v="12"/>
    <n v="7991254"/>
    <x v="132"/>
    <x v="134"/>
    <n v="263"/>
    <n v="35000000"/>
    <n v="35000000"/>
    <n v="0"/>
    <n v="0"/>
    <n v="0"/>
    <n v="35000000"/>
    <n v="7992000"/>
    <n v="27008000"/>
    <n v="0"/>
    <n v="0"/>
    <n v="0"/>
    <n v="4895"/>
    <n v="30380"/>
    <n v="269"/>
    <n v="12"/>
    <n v="7992000"/>
    <n v="36593"/>
    <n v="263"/>
    <n v="35000000"/>
    <n v="35000000"/>
    <n v="0"/>
    <n v="0"/>
    <n v="0"/>
    <n v="35000000"/>
    <n v="7992000"/>
    <n v="27008000"/>
    <n v="0"/>
    <n v="0"/>
    <n v="0"/>
    <n v="4895"/>
    <n v="30380"/>
    <n v="269"/>
    <n v="12"/>
    <n v="7992000"/>
    <n v="36593"/>
    <n v="263"/>
    <n v="35000000"/>
    <n v="35000000"/>
    <n v="0"/>
    <n v="0"/>
    <n v="0"/>
    <n v="35000000"/>
    <n v="7992000"/>
    <n v="27008000"/>
    <n v="0"/>
    <n v="0"/>
    <n v="0"/>
    <n v="4895"/>
    <n v="30380"/>
    <n v="269"/>
    <n v="12"/>
    <n v="7992000"/>
    <n v="36593"/>
    <n v="263"/>
    <m/>
    <m/>
    <m/>
    <m/>
    <m/>
    <m/>
    <m/>
    <m/>
    <m/>
    <s v="○"/>
    <m/>
    <m/>
    <m/>
    <m/>
    <m/>
    <m/>
    <m/>
    <m/>
    <x v="3"/>
    <n v="34611153"/>
    <s v="病院や施設、工場のユニホームや私物衣類のクリーニング作業"/>
    <s v="－"/>
    <x v="2"/>
    <m/>
    <m/>
    <m/>
    <x v="2"/>
    <m/>
    <m/>
    <m/>
    <x v="1"/>
    <s v=""/>
    <x v="0"/>
    <x v="0"/>
    <s v=""/>
    <x v="0"/>
    <m/>
    <m/>
    <m/>
    <x v="0"/>
    <s v="一定量の作業は確保出来ているが、作業のスキルアップが進まず作業量が増やせない状況にある。"/>
    <m/>
    <m/>
    <m/>
    <m/>
    <m/>
    <s v="○"/>
    <m/>
    <s v="○"/>
    <s v="○"/>
    <m/>
    <m/>
    <m/>
    <s v="利用者、職員のスキルアップをおこない作業の効率を高めていく。"/>
    <m/>
    <m/>
    <m/>
    <m/>
    <m/>
    <s v="○"/>
    <m/>
    <m/>
    <s v="○"/>
    <m/>
    <m/>
    <m/>
    <s v="洗いの順番の見直しをおこない作業の効率をはかる"/>
    <s v="⑥作業工程の見直し"/>
    <s v="全体の流れを見直し偏りなく皆が常に作業に従事出来るようにしていく。"/>
    <m/>
    <m/>
    <m/>
    <m/>
    <n v="0"/>
    <n v="0"/>
    <s v="1日の作業時間でそれぞれが責任を持って取り組んでいく。"/>
    <s v="職員が利用されている方一人一人の役割をみていき、作業場所の振り分けをより具体化させていく。"/>
    <s v="作業効率を高めつつ、動線などの再確認も行い、働きやすい環境を維持していく。"/>
    <s v="共有した"/>
    <s v="共有していない"/>
    <s v="統括責任者"/>
    <s v="田口祐也"/>
    <s v="管理者"/>
    <m/>
    <s v="加計真綾"/>
    <s v="サービス管理責任者"/>
    <m/>
    <s v="中山聖"/>
    <s v="生活支援員"/>
    <m/>
    <s v="舛田泰治"/>
    <s v="作業指導員"/>
    <m/>
    <s v="盛川豊"/>
    <s v="賃金向上達成指導員"/>
    <m/>
    <s v="寺尾祐子"/>
    <m/>
    <m/>
    <m/>
    <m/>
    <m/>
    <m/>
    <m/>
    <m/>
    <m/>
    <m/>
    <m/>
    <m/>
    <m/>
    <x v="7"/>
    <n v="5"/>
    <n v="13"/>
    <n v="4"/>
    <m/>
    <m/>
    <n v="22"/>
    <x v="56"/>
    <x v="101"/>
    <x v="4"/>
    <x v="0"/>
    <x v="0"/>
    <n v="2"/>
    <n v="17"/>
    <n v="3"/>
    <n v="22"/>
    <n v="0"/>
    <n v="3"/>
    <n v="3"/>
    <n v="3"/>
    <n v="0"/>
    <n v="0"/>
    <n v="13"/>
    <n v="22"/>
    <n v="0"/>
    <n v="1"/>
    <n v="9"/>
    <n v="4"/>
    <n v="3"/>
    <n v="3"/>
    <n v="2"/>
    <n v="22"/>
    <n v="5"/>
    <n v="3"/>
    <n v="12"/>
    <n v="20"/>
    <n v="0.25"/>
    <n v="8"/>
    <n v="2"/>
    <n v="10"/>
    <n v="20"/>
    <n v="0.4"/>
    <n v="12"/>
    <n v="0"/>
    <n v="8"/>
    <n v="20"/>
    <n v="0.6"/>
    <n v="8"/>
    <n v="0"/>
    <n v="12"/>
    <n v="20"/>
    <n v="0.4"/>
    <n v="14"/>
    <n v="0"/>
    <n v="6"/>
    <n v="20"/>
    <n v="0.7"/>
    <n v="8"/>
    <n v="6"/>
    <n v="6"/>
    <n v="20"/>
    <x v="82"/>
    <n v="55"/>
    <n v="11"/>
    <n v="54"/>
    <n v="120"/>
    <n v="0.45833333333333331"/>
  </r>
  <r>
    <d v="2024-04-10T00:00:00"/>
    <n v="177"/>
    <x v="0"/>
    <s v="特定非営利活動法人Ｌｉｂｅｒａｌ"/>
    <s v="森鳰　真嗣"/>
    <n v="3411501947"/>
    <s v="ＡＳＡＨＩ"/>
    <n v="7200077"/>
    <x v="6"/>
    <s v="〒720-0077 福山市南本庄二丁目４番１－１０４号"/>
    <x v="0"/>
    <s v="森鳰　真嗣"/>
    <s v="森鳰　真嗣"/>
    <s v="０８４-９２５-６３６４"/>
    <s v="liberal.asahi@gmail.com"/>
    <s v="月額"/>
    <n v="12000"/>
    <x v="135"/>
    <n v="7920"/>
    <n v="20010"/>
    <n v="20107"/>
    <n v="20203"/>
    <n v="5880570"/>
    <n v="4625556"/>
    <n v="1203814"/>
    <n v="0"/>
    <n v="51200"/>
    <n v="5880570"/>
    <x v="135"/>
    <n v="514166"/>
    <n v="1203814"/>
    <n v="0"/>
    <n v="51200"/>
    <n v="292"/>
    <n v="4964"/>
    <x v="131"/>
    <n v="290"/>
    <n v="12"/>
    <n v="4111390"/>
    <x v="133"/>
    <x v="135"/>
    <n v="237"/>
    <n v="5915000"/>
    <n v="4650000"/>
    <n v="1210000"/>
    <n v="0"/>
    <n v="55000"/>
    <n v="5915000"/>
    <n v="4130000"/>
    <n v="520000"/>
    <n v="1210000"/>
    <n v="0"/>
    <n v="55000"/>
    <n v="4964"/>
    <n v="17347.5"/>
    <n v="290"/>
    <n v="12"/>
    <n v="4130000"/>
    <n v="20010"/>
    <n v="238"/>
    <n v="5935000"/>
    <n v="4660000"/>
    <n v="1220000"/>
    <n v="0"/>
    <n v="55000"/>
    <n v="5935000"/>
    <n v="4150000"/>
    <n v="510000"/>
    <n v="1220000"/>
    <n v="0"/>
    <n v="55000"/>
    <n v="4964"/>
    <n v="17347.5"/>
    <n v="290"/>
    <n v="12"/>
    <n v="4150000"/>
    <n v="20107"/>
    <n v="239"/>
    <n v="5955000"/>
    <n v="4670000"/>
    <n v="1230000"/>
    <n v="0"/>
    <n v="55000"/>
    <n v="5955000"/>
    <n v="4170000"/>
    <n v="500000"/>
    <n v="1230000"/>
    <n v="0"/>
    <n v="55000"/>
    <n v="4964"/>
    <n v="17347.5"/>
    <n v="290"/>
    <n v="12"/>
    <n v="4170000"/>
    <n v="20203"/>
    <n v="240"/>
    <m/>
    <m/>
    <m/>
    <s v="○"/>
    <s v="○"/>
    <s v="○"/>
    <m/>
    <s v="○"/>
    <s v="○"/>
    <m/>
    <m/>
    <s v="○"/>
    <s v="○"/>
    <m/>
    <m/>
    <m/>
    <s v="○"/>
    <s v="動物の世話"/>
    <x v="4"/>
    <n v="985756"/>
    <s v="ブレーカーの組立・シール貼り作業"/>
    <s v="－"/>
    <x v="4"/>
    <n v="761255"/>
    <s v="洗濯物の洗濯・乾燥・整頓"/>
    <s v="○"/>
    <x v="5"/>
    <n v="612266"/>
    <s v="動物の世話"/>
    <s v="○"/>
    <x v="0"/>
    <n v="1"/>
    <x v="1"/>
    <x v="6"/>
    <s v=""/>
    <x v="0"/>
    <m/>
    <m/>
    <m/>
    <x v="0"/>
    <s v="入退所により、“一番多く売上を出している作業”に入るのが難しい利用者さんが増えています。また単価の高い、施設外の作業を行える職員と利用者さんの人数も少なく、単価が低い内職作業を好まれる利用者さんが多い印象です。現状は工賃の不足を外の作業で補っているため、今後の課題としては利用者さんの出来る作業を増やしていき、内職の単価を交渉するといった事があげられます。また交渉の結果によっては内職の新規開拓や取捨選択を検討する必要があります。"/>
    <m/>
    <s v="○"/>
    <m/>
    <s v="○"/>
    <m/>
    <s v="○"/>
    <s v="○"/>
    <m/>
    <m/>
    <m/>
    <m/>
    <m/>
    <s v="令和５年度は新たな受注先を増やし、多くの内職や所外作業を新規に加えることができました。作業の種類が充実し、利用者さんは前年度よりも、多くの作業の中から自身が行いたい作業を選択できるようになりました。また多くの作業があるため、自身の能力に応じて作業を分担し、能力が高い方に、より収益性の高い作業を提示できるようになりました。結果として目標工賃を達成することができました。"/>
    <s v="○"/>
    <s v="○"/>
    <m/>
    <s v="○"/>
    <m/>
    <s v="○"/>
    <m/>
    <m/>
    <m/>
    <m/>
    <m/>
    <m/>
    <s v="内職"/>
    <s v="④販売価格の見直し"/>
    <s v="作業単価の値上げ交渉を行います。交渉の後、工数や作業の必要人数に対して単価が低い場合は、取捨選択する必要があります。また依頼元の要望以上の品質で納品していないか確認を行い、過剰品質の場合は作業工程の見直しを行い、生産率を上げます。"/>
    <s v="所外作業"/>
    <s v="⑪その他"/>
    <s v="施設外で行う作業の中で、職員の引率が不要な作業を施設外支援とし、もともと引率していた職員を新たに引率が必要な施設外作業に充てたり、施設内作業に加えることで生産数や売上を上げていきます。"/>
    <s v="自所製品の開発・販売"/>
    <s v="⑪その他"/>
    <s v="自己農作物の栽培・収穫・販売や、自己製作品の販売ルートの新規開拓、新たな就労活動分野への参入など、多方面で自己の製品に力を入れ、売上に繋げます。"/>
    <s v="自己農作物の栽培・収穫・販売や、自己製作品の販売ルートの新規開拓、新たな就労活動分野への参入をします。"/>
    <s v="作業単価の値上げ交渉、作業工程の見直し、受注作業の取捨選択を行います。"/>
    <s v="施設外就労や施設外支援への取り組みを見直し、職員の人材確保や製品の生産率の向上をはかります。"/>
    <s v="共有した"/>
    <s v="共有した"/>
    <s v="統括責任者"/>
    <s v="森鳰　真嗣"/>
    <s v="管理者"/>
    <s v="個別支援計画の作成"/>
    <s v="原　由加理"/>
    <s v="サービス管理責任者"/>
    <s v="技術指導や職業訓練"/>
    <s v="曽根　章博"/>
    <s v="職業指導員"/>
    <s v="価格交渉・営業・作業工程管理"/>
    <s v="新屋　智司"/>
    <s v="目標工賃達成指導員"/>
    <s v="日常生活の相談・指導"/>
    <s v="西口　寛子"/>
    <s v="生活支援員"/>
    <s v="技術指導や職業訓練"/>
    <s v="逢澤　直也"/>
    <s v="職業指導員"/>
    <s v="技術指導や職業訓練"/>
    <s v="土岡　誠子"/>
    <s v="職業指導員"/>
    <s v="日常生活の相談・指導"/>
    <s v="真田　恵子"/>
    <s v="生活支援員"/>
    <m/>
    <m/>
    <m/>
    <m/>
    <m/>
    <m/>
    <x v="6"/>
    <n v="5"/>
    <n v="5"/>
    <n v="13"/>
    <m/>
    <n v="1"/>
    <n v="24"/>
    <x v="60"/>
    <x v="102"/>
    <x v="97"/>
    <x v="0"/>
    <x v="16"/>
    <n v="5"/>
    <n v="19"/>
    <n v="0"/>
    <n v="24"/>
    <n v="2"/>
    <n v="1"/>
    <n v="2"/>
    <n v="3"/>
    <n v="0"/>
    <n v="0"/>
    <n v="16"/>
    <n v="24"/>
    <n v="1"/>
    <n v="0"/>
    <n v="6"/>
    <n v="6"/>
    <n v="4"/>
    <n v="7"/>
    <n v="0"/>
    <n v="24"/>
    <n v="8"/>
    <n v="0"/>
    <n v="1"/>
    <n v="9"/>
    <n v="0.88888888888888884"/>
    <n v="7"/>
    <n v="0"/>
    <n v="2"/>
    <n v="9"/>
    <n v="0.77777777777777779"/>
    <n v="7"/>
    <n v="0"/>
    <n v="2"/>
    <n v="9"/>
    <n v="0.77777777777777779"/>
    <n v="6"/>
    <n v="0"/>
    <n v="3"/>
    <n v="9"/>
    <n v="0.66666666666666663"/>
    <n v="8"/>
    <n v="0"/>
    <n v="1"/>
    <n v="9"/>
    <n v="0.88888888888888884"/>
    <n v="9"/>
    <n v="0"/>
    <n v="0"/>
    <n v="9"/>
    <x v="8"/>
    <n v="45"/>
    <n v="0"/>
    <n v="9"/>
    <n v="54"/>
    <n v="0.83333333333333337"/>
  </r>
  <r>
    <d v="2024-04-30T00:00:00"/>
    <n v="178"/>
    <x v="1"/>
    <s v="社会福祉法人創樹会"/>
    <s v="田中　創"/>
    <n v="3411501954"/>
    <s v="さくら"/>
    <n v="7210954"/>
    <x v="6"/>
    <s v="〒721-0954 福山市卸町１１番３号"/>
    <x v="0"/>
    <s v="猪原義久"/>
    <s v="猪原義久"/>
    <s v="084-953-8848"/>
    <s v="sakura@soujukai-fukuroku.or.jp"/>
    <s v="月額"/>
    <m/>
    <x v="136"/>
    <n v="37531"/>
    <n v="37572"/>
    <n v="38054"/>
    <n v="38536"/>
    <n v="11028553"/>
    <n v="11028553"/>
    <n v="0"/>
    <n v="0"/>
    <n v="0"/>
    <n v="11028553"/>
    <x v="136"/>
    <n v="2879746"/>
    <n v="0"/>
    <n v="0"/>
    <n v="447423"/>
    <n v="298"/>
    <n v="4966"/>
    <x v="132"/>
    <n v="291"/>
    <n v="12"/>
    <n v="7701384"/>
    <x v="134"/>
    <x v="136"/>
    <n v="338"/>
    <n v="11200000"/>
    <n v="11200000"/>
    <n v="0"/>
    <n v="0"/>
    <n v="0"/>
    <n v="11200000"/>
    <n v="7800000"/>
    <n v="3000000"/>
    <n v="0"/>
    <n v="0"/>
    <n v="400000"/>
    <n v="5000"/>
    <n v="24500"/>
    <n v="290"/>
    <n v="12"/>
    <n v="7800000"/>
    <n v="37572"/>
    <n v="318"/>
    <n v="11400000"/>
    <n v="11400000"/>
    <n v="0"/>
    <n v="0"/>
    <n v="0"/>
    <n v="11400000"/>
    <n v="7900000"/>
    <n v="3100000"/>
    <n v="0"/>
    <n v="0"/>
    <n v="400000"/>
    <n v="5000"/>
    <n v="24500"/>
    <n v="290"/>
    <n v="12"/>
    <n v="7900000"/>
    <n v="38054"/>
    <n v="322"/>
    <n v="11600000"/>
    <n v="11600000"/>
    <n v="0"/>
    <n v="0"/>
    <n v="0"/>
    <n v="11600000"/>
    <n v="8000000"/>
    <n v="3200000"/>
    <n v="0"/>
    <n v="0"/>
    <n v="400000"/>
    <n v="5000"/>
    <n v="24500"/>
    <n v="290"/>
    <n v="12"/>
    <n v="8000000"/>
    <n v="38536"/>
    <n v="327"/>
    <m/>
    <m/>
    <m/>
    <m/>
    <m/>
    <m/>
    <m/>
    <m/>
    <s v="○"/>
    <m/>
    <m/>
    <m/>
    <s v="○"/>
    <m/>
    <s v="○"/>
    <m/>
    <m/>
    <m/>
    <x v="0"/>
    <n v="6769997"/>
    <s v="不動産会社からの請負作業（アパート清掃・草刈り・草取り等）企業や個人依頼作業（草刈り・草取り・剪定等）"/>
    <s v="○"/>
    <x v="3"/>
    <n v="4239306"/>
    <s v="ペットフード作業（製造・検品・計量・袋詰・シール貼り・梱包・納品等）"/>
    <s v="－"/>
    <x v="2"/>
    <m/>
    <m/>
    <m/>
    <x v="0"/>
    <s v=""/>
    <x v="0"/>
    <x v="0"/>
    <s v=""/>
    <x v="0"/>
    <m/>
    <m/>
    <m/>
    <x v="0"/>
    <s v="新型コロナウイルスの影響もなく、特に軽作業（内職）については年々作業が増加している。企業との協力体制も整っており、作業単価の交渉もわずかではあるが上がってきている。また、生産性を向上させる取り組みとして、自動定量機の導入した事により作業効率が向上した。_x000a_その反面、利用者の障がいの重度化や高齢化が進んでおり、現状を維持できるかどうかが課題である。"/>
    <m/>
    <m/>
    <m/>
    <m/>
    <m/>
    <s v="○"/>
    <s v="○"/>
    <s v="○"/>
    <m/>
    <m/>
    <m/>
    <m/>
    <s v="広島県事業所工賃向上計画で掲げた令和5年度の目標工賃の設定数値が低すぎることもあり、また、報酬改定による新算定方式となったことで大幅な増額となりました。旧算定方式で見ても、令和4年度と令和5年度の工賃実績を比較すると117%増額となっています。理由としては、企業との連携による作業単価の増額や作業効率を向上させるため、作業工程の見直しや自動定量機を追加導入したことが考えられる。"/>
    <m/>
    <m/>
    <m/>
    <m/>
    <m/>
    <s v="○"/>
    <s v="○"/>
    <s v="○"/>
    <m/>
    <s v="○"/>
    <m/>
    <m/>
    <s v="清掃作業"/>
    <s v="⑩市町・企業、他事業所との連携"/>
    <s v="公共の清掃作業等に参画し、年間の売り上げ増に取り組む。"/>
    <s v="ペットフード作業"/>
    <s v="⑥作業工程の見直し"/>
    <s v="生産性向上のため作業配置や機器導入を検討し、無駄のない生産ラインの構築に取り組む。"/>
    <m/>
    <m/>
    <m/>
    <s v="必要経費の価格高騰もある中で、作業単価の見直しを企業との連携を行うことを検討する。"/>
    <s v="必要経費の価格高騰もある中で、作業単価の見直しを企業との連携を行うことを検討する。"/>
    <s v="必要経費の価格高騰もある中で、作業単価の見直しを企業との連携を行うことを検討する。"/>
    <s v="共有した"/>
    <s v="共有した"/>
    <s v="統括責任者"/>
    <s v="猪原義久"/>
    <s v="管理者"/>
    <s v="個別支援計画の作成"/>
    <s v="猪原義久"/>
    <s v="サービス管理責任者"/>
    <s v="技術指導や職業訓練"/>
    <s v="田畑廣行・山村康嗣"/>
    <s v="職業指導員"/>
    <s v="日常生活の相談・指導"/>
    <s v="板倉輝幸"/>
    <s v="生活支援員"/>
    <m/>
    <m/>
    <m/>
    <m/>
    <m/>
    <m/>
    <m/>
    <m/>
    <m/>
    <m/>
    <m/>
    <m/>
    <m/>
    <m/>
    <m/>
    <m/>
    <m/>
    <m/>
    <x v="0"/>
    <n v="5"/>
    <n v="16"/>
    <n v="4"/>
    <m/>
    <m/>
    <n v="25"/>
    <x v="17"/>
    <x v="103"/>
    <x v="98"/>
    <x v="0"/>
    <x v="0"/>
    <n v="5"/>
    <n v="11"/>
    <n v="9"/>
    <n v="25"/>
    <n v="0"/>
    <n v="3"/>
    <n v="0"/>
    <n v="8"/>
    <n v="4"/>
    <n v="1"/>
    <n v="9"/>
    <n v="25"/>
    <n v="0"/>
    <n v="4"/>
    <n v="1"/>
    <n v="2"/>
    <n v="7"/>
    <n v="7"/>
    <n v="4"/>
    <n v="25"/>
    <n v="18"/>
    <n v="2"/>
    <n v="5"/>
    <n v="25"/>
    <n v="0.72"/>
    <n v="17"/>
    <n v="3"/>
    <n v="5"/>
    <n v="25"/>
    <n v="0.68"/>
    <n v="15"/>
    <n v="4"/>
    <n v="6"/>
    <n v="25"/>
    <n v="0.6"/>
    <n v="17"/>
    <n v="4"/>
    <n v="4"/>
    <n v="25"/>
    <n v="0.68"/>
    <n v="15"/>
    <n v="5"/>
    <n v="5"/>
    <n v="25"/>
    <n v="0.6"/>
    <n v="18"/>
    <n v="2"/>
    <n v="5"/>
    <n v="25"/>
    <x v="85"/>
    <n v="100"/>
    <n v="20"/>
    <n v="30"/>
    <n v="150"/>
    <n v="0.66666666666666663"/>
  </r>
  <r>
    <d v="2024-04-22T00:00:00"/>
    <n v="179"/>
    <x v="1"/>
    <s v="社会福祉法人安芸の郷"/>
    <s v="遊川　和良"/>
    <n v="3410107282"/>
    <s v="障害福祉サービス事業所　森の工房やの"/>
    <n v="7360083"/>
    <x v="2"/>
    <s v="〒736-0083 広島市安芸区矢野東二丁目４番２６号"/>
    <x v="0"/>
    <s v="大場　孝修"/>
    <s v="坂田　華奈絵"/>
    <s v="082-888-8820"/>
    <s v="matsunogi@akinosato.or.jp"/>
    <s v="月額"/>
    <n v="9000"/>
    <x v="137"/>
    <n v="9073"/>
    <n v="18105"/>
    <n v="18405"/>
    <n v="18593"/>
    <n v="7258597"/>
    <n v="7258597"/>
    <n v="0"/>
    <n v="0"/>
    <n v="0"/>
    <n v="7258597"/>
    <x v="137"/>
    <n v="580525"/>
    <n v="0"/>
    <n v="0"/>
    <n v="3598444"/>
    <n v="218"/>
    <n v="3431"/>
    <x v="133"/>
    <n v="243"/>
    <n v="12"/>
    <n v="3079628"/>
    <x v="135"/>
    <x v="137"/>
    <n v="248"/>
    <n v="7920000"/>
    <n v="7920000"/>
    <n v="0"/>
    <n v="0"/>
    <n v="0"/>
    <n v="7920000"/>
    <n v="3324000"/>
    <n v="600000"/>
    <n v="0"/>
    <n v="0"/>
    <n v="3996000"/>
    <n v="3670"/>
    <n v="13360"/>
    <n v="240"/>
    <n v="12"/>
    <n v="3324000"/>
    <n v="18105"/>
    <n v="249"/>
    <n v="8160000"/>
    <n v="8160000"/>
    <n v="0"/>
    <n v="0"/>
    <n v="0"/>
    <n v="8160000"/>
    <n v="3600000"/>
    <n v="600000"/>
    <n v="0"/>
    <n v="0"/>
    <n v="3960000"/>
    <n v="3910"/>
    <n v="14320"/>
    <n v="240"/>
    <n v="12"/>
    <n v="3600000"/>
    <n v="18405"/>
    <n v="251"/>
    <n v="8400000"/>
    <n v="8400000"/>
    <n v="0"/>
    <n v="0"/>
    <n v="0"/>
    <n v="8400000"/>
    <n v="3860000"/>
    <n v="600000"/>
    <n v="0"/>
    <n v="0"/>
    <n v="3940000"/>
    <n v="4150"/>
    <n v="15280"/>
    <n v="240"/>
    <n v="12"/>
    <n v="3860000"/>
    <n v="18593"/>
    <n v="253"/>
    <s v="○"/>
    <m/>
    <m/>
    <m/>
    <s v="○"/>
    <m/>
    <s v="○"/>
    <m/>
    <m/>
    <m/>
    <m/>
    <m/>
    <s v="○"/>
    <m/>
    <m/>
    <m/>
    <m/>
    <m/>
    <x v="7"/>
    <n v="5376598"/>
    <s v="カフェの経営、ランチ・スイーツの製造、他作業班の商品の販売"/>
    <s v="－"/>
    <x v="11"/>
    <n v="867047"/>
    <s v="ブルーベリーをメインとした農作物の収穫、販売"/>
    <s v="－"/>
    <x v="0"/>
    <n v="1014952"/>
    <s v="クッション材、ギフトセットの包装など"/>
    <s v="－"/>
    <x v="1"/>
    <s v=""/>
    <x v="0"/>
    <x v="0"/>
    <s v=""/>
    <x v="0"/>
    <m/>
    <m/>
    <m/>
    <x v="0"/>
    <s v="・ブルーベリーの収穫量は基本的に増えていくため収入の増加が期待できるが、利用者の高齢化や暑さが増していることで人手の確保が課題となっている。_x000a_・軽作業は工賃が安いものがに関しては、もっと稼げる作業へ変えていきたいがなかなか見つからない。_x000a_・カフェ経営ではインスタの導入などにより新規のお客様が増えたが、職員が多忙で定期的な更新が難しい。_x000a_・どの作業でもいえるが、利用者の高齢化に伴い作業量が減っている。いかに効率的に仕事を回していくかが課題となっている。"/>
    <m/>
    <s v="○"/>
    <m/>
    <s v="○"/>
    <m/>
    <s v="○"/>
    <s v="○"/>
    <s v="○"/>
    <m/>
    <s v="○"/>
    <m/>
    <m/>
    <s v="・コロナにより大幅に収入減となっていたカフェでの売り上げは回復した。ただ今後も感染状況によっては影響を受けやすい部門な為対策を考えていく必要がある。_x000a_・農業に関しては例年に比べ販売に力を入れることで収入の増加に繋がった。ただ年々暑さが増しており対策の強化が必要となっている。_x000a_・委託作業は毎年新しい作業を模索しているが、作業内容や工賃が折り合わず導入ができていないことが課題として残った。"/>
    <s v="○"/>
    <m/>
    <m/>
    <m/>
    <m/>
    <s v="○"/>
    <m/>
    <m/>
    <m/>
    <s v="○"/>
    <m/>
    <m/>
    <s v="カフェ作業"/>
    <s v="⑪その他"/>
    <s v="・インスタなどの広報に力を入れ、集客力を上げる。_x000a_・メニューの充実"/>
    <s v="委託作業"/>
    <s v="⑪その他"/>
    <s v="・新しい仕事を開拓し、収入を上げる。"/>
    <s v="ブルーベリーの収穫・販売"/>
    <s v="⑥作業工程の見直し"/>
    <s v="・利用者の技術の向上を通し収穫量を上げる。_x000a_・暑さ対策を行い負担の軽減を図ることで携わってもらえる人を増やす。"/>
    <s v="・カフェでの集客を上げるための広報活動の充実。_x000a_・新たな委託作業の開拓。_x000a_・利用者の負担軽減を図りながらのブルーベリーの収穫量のアップと、販売の強化。"/>
    <s v="・前年度売り上げが伸びなかった部門の強化。_x000a_・作業効率の向上の為の研修。_x000a_"/>
    <s v="・企業との連携の強化。_x000a_・商品開発の為の研修。"/>
    <s v="共有した"/>
    <s v="共有していない"/>
    <s v="統括責任者"/>
    <s v="大場　孝修"/>
    <s v="管理者"/>
    <s v="日常生活の相談指導"/>
    <s v="高橋　頼信"/>
    <s v="主任"/>
    <s v="個別支援計画の作成"/>
    <s v="坂田華奈絵"/>
    <s v="サービス管理責任者"/>
    <s v="日常生活の相談指導"/>
    <s v="田中　友成"/>
    <s v="生活指導員"/>
    <s v="技術指導や職業訓練"/>
    <s v="松田 由美"/>
    <s v="職業指導員"/>
    <s v="技術指導や職業訓練"/>
    <s v="永田　美穂"/>
    <s v="職業指導員"/>
    <m/>
    <m/>
    <m/>
    <m/>
    <m/>
    <m/>
    <m/>
    <m/>
    <m/>
    <m/>
    <m/>
    <m/>
    <x v="7"/>
    <m/>
    <n v="8"/>
    <n v="15"/>
    <n v="1"/>
    <n v="2"/>
    <n v="26"/>
    <x v="2"/>
    <x v="104"/>
    <x v="99"/>
    <x v="34"/>
    <x v="17"/>
    <n v="2"/>
    <n v="21"/>
    <n v="3"/>
    <n v="26"/>
    <n v="0"/>
    <n v="11"/>
    <n v="6"/>
    <n v="3"/>
    <n v="0"/>
    <n v="0"/>
    <n v="6"/>
    <n v="26"/>
    <n v="0"/>
    <n v="4"/>
    <n v="4"/>
    <n v="8"/>
    <n v="7"/>
    <n v="3"/>
    <n v="0"/>
    <n v="26"/>
    <n v="14"/>
    <n v="1"/>
    <n v="11"/>
    <n v="26"/>
    <n v="0.53846153846153844"/>
    <n v="14"/>
    <n v="0"/>
    <n v="12"/>
    <n v="26"/>
    <n v="0.53846153846153844"/>
    <n v="14"/>
    <n v="0"/>
    <n v="12"/>
    <n v="26"/>
    <n v="0.53846153846153844"/>
    <n v="14"/>
    <n v="0"/>
    <n v="12"/>
    <n v="26"/>
    <n v="0.53846153846153844"/>
    <n v="10"/>
    <n v="1"/>
    <n v="15"/>
    <n v="26"/>
    <n v="0.38461538461538464"/>
    <n v="14"/>
    <n v="1"/>
    <n v="11"/>
    <n v="26"/>
    <x v="89"/>
    <n v="80"/>
    <n v="3"/>
    <n v="73"/>
    <n v="156"/>
    <n v="0.51282051282051277"/>
  </r>
  <r>
    <d v="2024-04-16T00:00:00"/>
    <n v="180"/>
    <x v="0"/>
    <s v="特定非営利活動法人夢をつむいで"/>
    <s v="谷川　幸也"/>
    <n v="3411700168"/>
    <s v="福祉サービスセンター夢のひかり"/>
    <n v="7260002"/>
    <x v="7"/>
    <s v="〒726-0002 府中市鵜飼町607"/>
    <x v="10"/>
    <s v="谷川将啓"/>
    <s v="谷川将啓"/>
    <s v="090-2864-2134"/>
    <s v="m.tanigawa@yume.or.jp"/>
    <s v="月額"/>
    <n v="15000"/>
    <x v="138"/>
    <n v="2674"/>
    <n v="18466"/>
    <n v="19176"/>
    <n v="19886"/>
    <n v="3807206"/>
    <n v="3807206"/>
    <n v="0"/>
    <n v="0"/>
    <n v="0"/>
    <n v="3807206"/>
    <x v="138"/>
    <n v="95711"/>
    <n v="0"/>
    <n v="0"/>
    <n v="0"/>
    <n v="221"/>
    <n v="4716"/>
    <x v="134"/>
    <n v="270"/>
    <n v="12"/>
    <n v="3711495"/>
    <x v="136"/>
    <x v="138"/>
    <n v="450"/>
    <n v="4000000"/>
    <n v="4000000"/>
    <n v="0"/>
    <n v="0"/>
    <n v="0"/>
    <n v="4000000"/>
    <n v="3900000"/>
    <n v="100000"/>
    <n v="0"/>
    <n v="0"/>
    <n v="0"/>
    <n v="4716"/>
    <n v="8600"/>
    <n v="269"/>
    <n v="12"/>
    <n v="3900000"/>
    <n v="18466"/>
    <n v="453"/>
    <n v="4150000"/>
    <n v="4150000"/>
    <n v="0"/>
    <n v="0"/>
    <n v="0"/>
    <n v="4150000"/>
    <n v="4050000"/>
    <n v="100000"/>
    <n v="0"/>
    <n v="0"/>
    <n v="0"/>
    <n v="4716"/>
    <n v="8900"/>
    <n v="269"/>
    <n v="12"/>
    <n v="4050000"/>
    <n v="19176"/>
    <n v="455"/>
    <n v="4300000"/>
    <n v="4300000"/>
    <n v="0"/>
    <n v="0"/>
    <n v="0"/>
    <n v="4300000"/>
    <n v="4200000"/>
    <n v="100000"/>
    <n v="0"/>
    <n v="0"/>
    <n v="0"/>
    <n v="4716"/>
    <n v="9200"/>
    <n v="269"/>
    <n v="12"/>
    <n v="4200000"/>
    <n v="19886"/>
    <n v="457"/>
    <m/>
    <m/>
    <m/>
    <m/>
    <m/>
    <s v="○"/>
    <m/>
    <s v="○"/>
    <s v="○"/>
    <m/>
    <m/>
    <m/>
    <s v="○"/>
    <m/>
    <s v="○"/>
    <m/>
    <m/>
    <m/>
    <x v="1"/>
    <n v="1419070"/>
    <s v="在宅支援、草取り、布団の仕上げ等"/>
    <s v="○"/>
    <x v="4"/>
    <n v="1283100"/>
    <s v="コンランドリーの清掃、施設の清掃など"/>
    <s v="○"/>
    <x v="0"/>
    <n v="836244"/>
    <s v="内職、箱詰め、袋詰め、封入作業等"/>
    <s v="－"/>
    <x v="0"/>
    <s v=""/>
    <x v="0"/>
    <x v="0"/>
    <s v=""/>
    <x v="0"/>
    <m/>
    <m/>
    <m/>
    <x v="0"/>
    <s v="現在、多くの企業との関わりはあるものの、受注先の不足、販売単価が大きく変わっていないなどの課題がある。_x000a_そのため受注先をさらに積極的に開拓し、施設側から企業側へのPRも必要になると考える。_x000a_また、販売単価を上げることに関しても、企業側と良好な関係を継続させながら、提案していく必要がある。_x000a_加えて、施設独自の魅力的な商品を開発していくことも重要。"/>
    <s v="○"/>
    <s v="○"/>
    <m/>
    <s v="○"/>
    <m/>
    <m/>
    <m/>
    <m/>
    <m/>
    <m/>
    <m/>
    <m/>
    <s v="目標工賃を達成できている。_x000a_仕事に対する意欲の向上と、良質な支援の提供が行えている。_x000a_加えて、企業側へのアプローチも上手く行え、安定した仕事量を確保することができた。_x000a_今後も継続して企業側へのアプローチと利用者に対する就労意欲の向上に努める。"/>
    <s v="○"/>
    <s v="○"/>
    <s v="○"/>
    <s v="○"/>
    <m/>
    <m/>
    <m/>
    <m/>
    <s v="○"/>
    <m/>
    <m/>
    <m/>
    <s v="施設外就労"/>
    <s v="④販売価格の見直し"/>
    <s v="企業への値段交渉、新規の仕事受注の提案を実施する。_x000a_企業と良好な関係を継続しながら、対話をする機会を増やす。"/>
    <s v="在宅支援"/>
    <s v="③販売力の向上"/>
    <s v="新規の仕事の受注に力を入れる。広告、宣伝力の強化。_x000a_継続して依頼を受けているものに関しては値段交渉も必要になる。"/>
    <s v="施設内作業"/>
    <s v="①商品企画力の向上"/>
    <s v="現在の作業は継続して実施しながら、新規の作業についても検討を行う。_x000a_単価や仕事数についても見直しを行い、改善に取り組む。"/>
    <s v="販売価格の見直し、新規仕事の受注、企業への提案を主として実施する。_x000a_企業と良好な関係を気づきながら、施設側から企業へ仕事の提案を行うことが必要になる。_x000a_加えて、現在の単価や仕事数について見直しを行いながら、全体的な改善を実施する。_x000a_さらに利用者の仕事に対する意欲の維持と向上も重要な取り組みである。"/>
    <s v="販売価格の見直し、新規仕事の受注、企業への提案は、定期的に実施することが重要になる。_x000a_また継続して利用者の仕事意欲の向上にも注力する。_x000a_より条件の良い仕事を確保できるように、営業活動にも力を入れる。施設内で行う作業についても長期的な目線で単価、仕事内容の改善に取り組む。"/>
    <s v="販売価格の見直し、新規仕事の受注、企業への提案は、定期的に実施し、継続して利用者の仕事意欲の向上にも注力する。_x000a_条件の良い仕事を確保できるように、営業活動にも力を入れ、施設内で行う作業についても長期的な目線で改善に取り組む。"/>
    <s v="共有した"/>
    <s v="共有した"/>
    <s v="統括責任者"/>
    <s v="谷川将啓"/>
    <s v="管理者"/>
    <s v="チーフ"/>
    <s v="内海年彰"/>
    <s v="生活支援員"/>
    <s v="メンバー"/>
    <s v="長谷川幸子"/>
    <s v="目標工賃達成指導員"/>
    <s v="メンバー"/>
    <s v="矢野民恵"/>
    <s v="生活支援員"/>
    <s v="メンバー"/>
    <s v="中村貢"/>
    <s v="生活支援員"/>
    <s v="メンバー"/>
    <s v="真田いくえ"/>
    <s v="生活支援員"/>
    <s v="メンバー"/>
    <s v="山路愛"/>
    <s v="職業指導員"/>
    <s v="メンバー"/>
    <s v="上貞桃子"/>
    <s v="職業指導員"/>
    <m/>
    <m/>
    <m/>
    <m/>
    <m/>
    <m/>
    <x v="6"/>
    <m/>
    <n v="13"/>
    <n v="8"/>
    <n v="1"/>
    <m/>
    <n v="22"/>
    <x v="2"/>
    <x v="101"/>
    <x v="64"/>
    <x v="35"/>
    <x v="0"/>
    <n v="1"/>
    <n v="19"/>
    <n v="2"/>
    <n v="22"/>
    <n v="0"/>
    <n v="2"/>
    <n v="1"/>
    <n v="4"/>
    <n v="2"/>
    <n v="0"/>
    <n v="13"/>
    <n v="22"/>
    <n v="0"/>
    <n v="7"/>
    <n v="7"/>
    <n v="1"/>
    <n v="3"/>
    <n v="2"/>
    <n v="2"/>
    <n v="22"/>
    <n v="14"/>
    <n v="1"/>
    <n v="3"/>
    <n v="18"/>
    <n v="0.77777777777777779"/>
    <n v="17"/>
    <n v="0"/>
    <n v="1"/>
    <n v="18"/>
    <n v="0.94444444444444442"/>
    <n v="17"/>
    <n v="0"/>
    <n v="1"/>
    <n v="18"/>
    <n v="0.94444444444444442"/>
    <n v="16"/>
    <n v="0"/>
    <n v="2"/>
    <n v="18"/>
    <n v="0.88888888888888884"/>
    <n v="17"/>
    <n v="0"/>
    <n v="1"/>
    <n v="18"/>
    <n v="0.94444444444444442"/>
    <n v="15"/>
    <n v="0"/>
    <n v="3"/>
    <n v="18"/>
    <x v="37"/>
    <n v="96"/>
    <n v="1"/>
    <n v="11"/>
    <n v="108"/>
    <n v="0.88888888888888884"/>
  </r>
  <r>
    <d v="2024-04-23T00:00:00"/>
    <n v="181"/>
    <x v="0"/>
    <s v="特定非営利活動法人まなび"/>
    <s v="高橋　剛"/>
    <n v="3410107472"/>
    <s v="スキップ"/>
    <n v="7310231"/>
    <x v="2"/>
    <s v="〒731-0231 広島市安佐北区亀山九丁目１３番１号"/>
    <x v="0"/>
    <s v="髙橋　剛"/>
    <s v="藤原　修"/>
    <s v="082-832-0825"/>
    <s v="manabi.s@nifty.com"/>
    <s v="月額"/>
    <n v="21000"/>
    <x v="139"/>
    <n v="4109"/>
    <n v="25224"/>
    <n v="25333"/>
    <n v="25446"/>
    <n v="4541364"/>
    <n v="4046268"/>
    <n v="0"/>
    <n v="0"/>
    <n v="495096"/>
    <n v="4541364"/>
    <x v="139"/>
    <n v="624364"/>
    <n v="0"/>
    <n v="0"/>
    <n v="0"/>
    <n v="156"/>
    <n v="3497"/>
    <x v="42"/>
    <n v="269"/>
    <n v="12"/>
    <n v="3917000"/>
    <x v="137"/>
    <x v="139"/>
    <m/>
    <n v="4435000"/>
    <n v="4075000"/>
    <n v="0"/>
    <n v="0"/>
    <n v="360000"/>
    <n v="4435000"/>
    <n v="3935000"/>
    <n v="500000"/>
    <n v="0"/>
    <n v="0"/>
    <n v="0"/>
    <n v="3497"/>
    <m/>
    <n v="269"/>
    <n v="12"/>
    <n v="3935000"/>
    <n v="25224"/>
    <m/>
    <n v="4756000"/>
    <n v="4115000"/>
    <n v="0"/>
    <n v="0"/>
    <n v="641000"/>
    <n v="4756000"/>
    <n v="4256000"/>
    <n v="500000"/>
    <n v="0"/>
    <n v="0"/>
    <n v="0"/>
    <n v="3766"/>
    <m/>
    <n v="269"/>
    <n v="12"/>
    <n v="4256000"/>
    <n v="25333"/>
    <m/>
    <n v="4775000"/>
    <n v="4156000"/>
    <n v="0"/>
    <n v="0"/>
    <n v="619000"/>
    <n v="4775000"/>
    <n v="4275000"/>
    <n v="500000"/>
    <n v="0"/>
    <n v="0"/>
    <n v="0"/>
    <n v="3766"/>
    <m/>
    <n v="269"/>
    <n v="12"/>
    <n v="4275000"/>
    <n v="25446"/>
    <m/>
    <m/>
    <m/>
    <m/>
    <m/>
    <m/>
    <m/>
    <m/>
    <m/>
    <m/>
    <m/>
    <m/>
    <m/>
    <s v="○"/>
    <m/>
    <s v="○"/>
    <m/>
    <m/>
    <m/>
    <x v="4"/>
    <n v="4026268"/>
    <s v="建築金具部品（デッキアンカー）、自動車部品等の組立作業"/>
    <s v="－"/>
    <x v="9"/>
    <n v="20000"/>
    <s v="事務用消耗品等の納品"/>
    <s v="○"/>
    <x v="2"/>
    <m/>
    <m/>
    <m/>
    <x v="0"/>
    <n v="1"/>
    <x v="1"/>
    <x v="4"/>
    <s v=""/>
    <x v="0"/>
    <m/>
    <m/>
    <m/>
    <x v="0"/>
    <s v="現状は、企業からの委託を受け部品の組立作業を行っており、利用者の特性に合った作業の受注量が安定している。また作業のやり方を工夫し、効率良く利用者の配置を行っている。今後も多くの受注が見込めるため、作業効率の向上に努めていきたい。"/>
    <m/>
    <s v="○"/>
    <m/>
    <m/>
    <m/>
    <m/>
    <m/>
    <m/>
    <m/>
    <m/>
    <m/>
    <m/>
    <s v="安定した受注量に対応することが出来、受注単価が上がり目標工賃が達成できた。　　　　　　企業との信頼関係を築き、責任をもって作業に努めている。また作業工程を細分化することで利用者の出来ることが増え、安定した受注量に対応できたと考えている。"/>
    <m/>
    <m/>
    <m/>
    <m/>
    <m/>
    <s v="○"/>
    <m/>
    <m/>
    <m/>
    <m/>
    <m/>
    <m/>
    <s v="建築金具の組立作業"/>
    <s v="⑥作業工程の見直し"/>
    <s v="作業しやすい環境を整えるために、具材を運ぶ移動式ワゴンを導入した。"/>
    <s v="自動車部品の組立作業"/>
    <s v="⑥作業工程の見直し"/>
    <s v="作業各種の部品に合った道具（台座・ハンマー）を取り入れた。"/>
    <m/>
    <m/>
    <m/>
    <s v="道具を利用し、効率よく作業が行えるように取り組む。"/>
    <s v="他の作業工程にも取り組み、利用者のスキル向上に努める。"/>
    <s v="集中力を持続し、受注量を更に増やせるように取り組む。"/>
    <s v="共有した"/>
    <s v="共有した"/>
    <s v="統括責任者"/>
    <s v="髙橋　剛"/>
    <s v="管理者"/>
    <s v="目標工賃達成指導員"/>
    <s v="髙橋　知恵"/>
    <s v="目標工賃達成指導員"/>
    <m/>
    <m/>
    <m/>
    <m/>
    <m/>
    <m/>
    <m/>
    <m/>
    <m/>
    <m/>
    <m/>
    <m/>
    <m/>
    <m/>
    <m/>
    <m/>
    <m/>
    <m/>
    <m/>
    <m/>
    <m/>
    <m/>
    <m/>
    <m/>
    <x v="2"/>
    <m/>
    <n v="13"/>
    <m/>
    <m/>
    <m/>
    <n v="13"/>
    <x v="2"/>
    <x v="5"/>
    <x v="3"/>
    <x v="0"/>
    <x v="0"/>
    <n v="0"/>
    <n v="13"/>
    <n v="0"/>
    <n v="13"/>
    <n v="0"/>
    <n v="2"/>
    <n v="3"/>
    <n v="3"/>
    <n v="1"/>
    <n v="0"/>
    <n v="4"/>
    <n v="13"/>
    <n v="0"/>
    <n v="1"/>
    <n v="6"/>
    <n v="2"/>
    <n v="3"/>
    <n v="1"/>
    <n v="0"/>
    <n v="13"/>
    <n v="13"/>
    <n v="0"/>
    <n v="0"/>
    <n v="13"/>
    <n v="1"/>
    <n v="13"/>
    <n v="0"/>
    <n v="0"/>
    <n v="13"/>
    <n v="1"/>
    <n v="13"/>
    <n v="0"/>
    <n v="0"/>
    <n v="13"/>
    <n v="1"/>
    <n v="13"/>
    <n v="0"/>
    <n v="0"/>
    <n v="13"/>
    <n v="1"/>
    <n v="13"/>
    <n v="0"/>
    <n v="0"/>
    <n v="13"/>
    <n v="1"/>
    <n v="13"/>
    <n v="0"/>
    <n v="0"/>
    <n v="13"/>
    <x v="8"/>
    <n v="78"/>
    <n v="0"/>
    <n v="0"/>
    <n v="78"/>
    <n v="1"/>
  </r>
  <r>
    <d v="2024-04-23T00:00:00"/>
    <n v="183"/>
    <x v="1"/>
    <s v="社会福祉法人若葉"/>
    <s v="村上　祐司"/>
    <n v="3411100567"/>
    <s v="すきっぷ"/>
    <n v="7222102"/>
    <x v="0"/>
    <s v="〒722-2102 尾道市因島重井町992-1番地"/>
    <x v="0"/>
    <s v="宮地　毅"/>
    <s v="宮地　毅"/>
    <s v="0845-25-1111"/>
    <s v="skip@wakaba-innoshima.com"/>
    <s v="月額"/>
    <n v="39000"/>
    <x v="140"/>
    <n v="24490"/>
    <n v="65193"/>
    <n v="65760"/>
    <n v="66327"/>
    <n v="18594577"/>
    <n v="18594577"/>
    <n v="0"/>
    <n v="0"/>
    <n v="0"/>
    <n v="18594577"/>
    <x v="140"/>
    <n v="7471178"/>
    <n v="0"/>
    <n v="0"/>
    <n v="0"/>
    <n v="278"/>
    <n v="5328"/>
    <x v="135"/>
    <n v="365"/>
    <n v="12"/>
    <n v="11123399"/>
    <x v="138"/>
    <x v="140"/>
    <n v="413"/>
    <n v="18600000"/>
    <n v="18600000"/>
    <n v="0"/>
    <n v="0"/>
    <n v="0"/>
    <n v="18600000"/>
    <n v="11500000"/>
    <n v="7100000"/>
    <n v="0"/>
    <n v="0"/>
    <n v="0"/>
    <n v="5320"/>
    <n v="26860"/>
    <n v="364"/>
    <n v="12"/>
    <n v="11500000"/>
    <n v="65193"/>
    <n v="428"/>
    <n v="18800000"/>
    <n v="18800000"/>
    <n v="0"/>
    <n v="0"/>
    <n v="0"/>
    <n v="18800000"/>
    <n v="11600000"/>
    <n v="7200000"/>
    <n v="0"/>
    <n v="0"/>
    <n v="0"/>
    <n v="5320"/>
    <n v="26860"/>
    <n v="364"/>
    <n v="12"/>
    <n v="11600000"/>
    <n v="65760"/>
    <n v="432"/>
    <n v="19000000"/>
    <n v="19000000"/>
    <n v="0"/>
    <n v="0"/>
    <n v="0"/>
    <n v="19000000"/>
    <n v="11700000"/>
    <n v="7300000"/>
    <n v="0"/>
    <n v="0"/>
    <n v="0"/>
    <n v="5320"/>
    <n v="26860"/>
    <n v="364"/>
    <n v="12"/>
    <n v="11700000"/>
    <n v="66327"/>
    <n v="436"/>
    <m/>
    <m/>
    <m/>
    <m/>
    <m/>
    <m/>
    <s v="○"/>
    <m/>
    <s v="○"/>
    <m/>
    <m/>
    <m/>
    <m/>
    <m/>
    <m/>
    <m/>
    <m/>
    <m/>
    <x v="0"/>
    <n v="12625032"/>
    <s v="病院、老人保健施設、公園の清掃"/>
    <s v="－"/>
    <x v="13"/>
    <n v="5969545"/>
    <s v="ピザの販売店"/>
    <s v="－"/>
    <x v="2"/>
    <m/>
    <m/>
    <m/>
    <x v="1"/>
    <s v=""/>
    <x v="0"/>
    <x v="0"/>
    <s v=""/>
    <x v="0"/>
    <m/>
    <m/>
    <m/>
    <x v="0"/>
    <s v="清掃の受託に関しては、安定した収入として予測が可能。しかし、増額の提示も難しく、伸びが考えにくい。飲食店の収入は増額をしているが、消費者ニーズに合わせながら、時代を先取りしていく必要がある。"/>
    <m/>
    <s v="○"/>
    <m/>
    <m/>
    <m/>
    <s v="○"/>
    <s v="○"/>
    <m/>
    <m/>
    <m/>
    <m/>
    <m/>
    <s v="受託清掃では、引き続き契約が継続できるように、丁寧な作業と企業との良好なコミュニケーションを継続していく。飲食店での冷凍ピザ販売が軌道に乗りつつあり、収入アップに繋がった。観光客が戻りつつあり、今後も期待ができる。"/>
    <m/>
    <s v="○"/>
    <s v="○"/>
    <m/>
    <m/>
    <s v="○"/>
    <m/>
    <m/>
    <m/>
    <m/>
    <m/>
    <m/>
    <s v="飲食店"/>
    <s v="②販路開拓"/>
    <s v="店頭販売より配送サービスを利用した販路の拡大、強化。"/>
    <s v="飲食店"/>
    <s v="⑥作業工程の見直し"/>
    <s v="接客から製造へ作業量を移行していく。"/>
    <m/>
    <m/>
    <m/>
    <s v="職員の意識改革。現状維持を求めるのではなく、より効果的に売上増をしていく手段を日常的に考える。販路開拓の選択肢を調査する。"/>
    <s v="販路を決定し、ターゲットに合わせた商品開発を行う。"/>
    <s v="生産量を増やすための設備投資。"/>
    <s v="共有した"/>
    <s v="共有した"/>
    <s v="統括責任者"/>
    <s v="宮地毅"/>
    <s v="管理者"/>
    <s v="製造販売責任者"/>
    <s v="岩間千枝"/>
    <s v="生活支援員"/>
    <s v="広報部門"/>
    <s v="森康代"/>
    <s v="生活支援員"/>
    <s v="製造営業部門"/>
    <s v="西岡奈奈"/>
    <s v="目標工賃達成指導員"/>
    <m/>
    <m/>
    <m/>
    <m/>
    <m/>
    <m/>
    <m/>
    <m/>
    <m/>
    <m/>
    <m/>
    <m/>
    <m/>
    <m/>
    <m/>
    <m/>
    <m/>
    <m/>
    <x v="0"/>
    <m/>
    <n v="19"/>
    <n v="4"/>
    <n v="1"/>
    <n v="1"/>
    <n v="25"/>
    <x v="2"/>
    <x v="105"/>
    <x v="98"/>
    <x v="15"/>
    <x v="18"/>
    <n v="2"/>
    <n v="18"/>
    <n v="5"/>
    <n v="25"/>
    <n v="1"/>
    <n v="7"/>
    <n v="1"/>
    <n v="0"/>
    <n v="0"/>
    <n v="0"/>
    <n v="16"/>
    <n v="25"/>
    <n v="0"/>
    <n v="2"/>
    <n v="5"/>
    <n v="8"/>
    <n v="3"/>
    <n v="4"/>
    <n v="3"/>
    <n v="25"/>
    <n v="23"/>
    <n v="1"/>
    <n v="1"/>
    <n v="25"/>
    <n v="0.92"/>
    <n v="22"/>
    <n v="0"/>
    <n v="3"/>
    <n v="25"/>
    <n v="0.88"/>
    <n v="24"/>
    <n v="1"/>
    <n v="0"/>
    <n v="25"/>
    <n v="0.96"/>
    <n v="25"/>
    <n v="0"/>
    <n v="0"/>
    <n v="25"/>
    <n v="1"/>
    <n v="25"/>
    <n v="0"/>
    <n v="0"/>
    <n v="25"/>
    <n v="1"/>
    <n v="25"/>
    <n v="0"/>
    <n v="0"/>
    <n v="25"/>
    <x v="8"/>
    <n v="144"/>
    <n v="2"/>
    <n v="4"/>
    <n v="150"/>
    <n v="0.96"/>
  </r>
  <r>
    <d v="2024-04-30T00:00:00"/>
    <n v="184"/>
    <x v="0"/>
    <s v="特定非営利活動法人ティファーレ"/>
    <s v="吉川　優子"/>
    <n v="3411501988"/>
    <s v="らぼーろ"/>
    <n v="7200082"/>
    <x v="6"/>
    <s v="〒720-0082 福山市木之庄町五丁目１０番１３号"/>
    <x v="0"/>
    <s v="村上　匡"/>
    <s v="村上　匡"/>
    <s v="084-925-3710"/>
    <s v="tifare@road.ocn.ne.jp"/>
    <s v="月額"/>
    <n v="28000"/>
    <x v="141"/>
    <n v="3424"/>
    <n v="31997"/>
    <n v="32674"/>
    <n v="33351"/>
    <n v="8851554"/>
    <n v="8781054"/>
    <n v="0"/>
    <n v="0"/>
    <n v="70500"/>
    <n v="8851554"/>
    <x v="141"/>
    <n v="1071522"/>
    <n v="0"/>
    <n v="0"/>
    <n v="1746628"/>
    <n v="259"/>
    <n v="3868"/>
    <x v="136"/>
    <n v="242"/>
    <n v="12"/>
    <n v="6033404"/>
    <x v="139"/>
    <x v="141"/>
    <n v="491"/>
    <n v="9100495"/>
    <n v="8956675"/>
    <n v="0"/>
    <n v="0"/>
    <n v="143820"/>
    <n v="9100495"/>
    <n v="6143404"/>
    <n v="1092952"/>
    <n v="0"/>
    <n v="0"/>
    <n v="1864139"/>
    <n v="3868"/>
    <n v="12292"/>
    <n v="242"/>
    <n v="12"/>
    <n v="6143404"/>
    <n v="31997"/>
    <n v="500"/>
    <n v="9282506"/>
    <n v="9135809"/>
    <n v="0"/>
    <n v="0"/>
    <n v="146697"/>
    <n v="9282506"/>
    <n v="6273404"/>
    <n v="1114811"/>
    <n v="0"/>
    <n v="0"/>
    <n v="1894291"/>
    <n v="3868"/>
    <n v="12292"/>
    <n v="242"/>
    <n v="12"/>
    <n v="6273404"/>
    <n v="32674"/>
    <n v="510"/>
    <n v="9468155"/>
    <n v="9318525"/>
    <n v="0"/>
    <n v="0"/>
    <n v="149630"/>
    <n v="9468155"/>
    <n v="6403404"/>
    <n v="1137108"/>
    <n v="0"/>
    <n v="0"/>
    <n v="1927643"/>
    <n v="3868"/>
    <n v="12292"/>
    <n v="242"/>
    <n v="12"/>
    <n v="6403404"/>
    <n v="33351"/>
    <n v="521"/>
    <m/>
    <m/>
    <m/>
    <m/>
    <m/>
    <m/>
    <m/>
    <m/>
    <m/>
    <s v="○"/>
    <m/>
    <m/>
    <s v="○"/>
    <m/>
    <s v="○"/>
    <m/>
    <m/>
    <m/>
    <x v="4"/>
    <n v="5864724"/>
    <s v="組み立て作業・シール貼り・加工作業"/>
    <s v="－"/>
    <x v="8"/>
    <n v="2229499"/>
    <s v="クリーニング・リネン作業"/>
    <s v="○"/>
    <x v="3"/>
    <n v="686831"/>
    <s v="お茶詰め作業・加工。_x000a_ポスティング作業。（チラシ及び無料)"/>
    <s v="○"/>
    <x v="0"/>
    <s v=""/>
    <x v="0"/>
    <x v="0"/>
    <s v=""/>
    <x v="0"/>
    <m/>
    <m/>
    <m/>
    <x v="0"/>
    <s v="作業はあるが対応出来ない利用者が多く売り上げに繋がらない。_x000a_外注加工で維持している状態がある。"/>
    <m/>
    <m/>
    <m/>
    <m/>
    <m/>
    <s v="○"/>
    <s v="○"/>
    <m/>
    <s v="○"/>
    <m/>
    <m/>
    <m/>
    <s v="3か年計画は3年前にすでに上げ幅としては達成していた。"/>
    <m/>
    <m/>
    <m/>
    <m/>
    <m/>
    <m/>
    <m/>
    <m/>
    <s v="○"/>
    <s v="○"/>
    <m/>
    <m/>
    <s v="軽作業"/>
    <s v="⑪その他"/>
    <s v="営業"/>
    <m/>
    <m/>
    <m/>
    <m/>
    <n v="0"/>
    <n v="0"/>
    <s v="外注から内部加工に切り替え令和5年度の工賃に対して2パーセント向上させていく。"/>
    <s v="外注から内部加工に切り替え令和6年度の工賃に対して2％向上していく。"/>
    <s v="外注から内部加工に切り替え令和7年度の工賃に対して2％向上していく。"/>
    <s v="共有した"/>
    <s v="共有した"/>
    <s v="統括責任者"/>
    <s v="村上　匡"/>
    <s v="管理者"/>
    <s v="工賃向上"/>
    <s v="黒田　美香"/>
    <s v="目標工賃達成指導員"/>
    <s v="生活支援・作業支援"/>
    <s v="吉川　優子"/>
    <s v="生活支援員"/>
    <s v="作業支援"/>
    <s v="岡田　英美"/>
    <s v="職業指導員"/>
    <m/>
    <m/>
    <m/>
    <m/>
    <m/>
    <m/>
    <m/>
    <m/>
    <m/>
    <m/>
    <m/>
    <m/>
    <m/>
    <m/>
    <m/>
    <m/>
    <m/>
    <m/>
    <x v="0"/>
    <n v="1"/>
    <n v="6"/>
    <n v="21"/>
    <n v="4"/>
    <n v="1"/>
    <n v="33"/>
    <x v="4"/>
    <x v="106"/>
    <x v="100"/>
    <x v="36"/>
    <x v="19"/>
    <n v="14"/>
    <n v="13"/>
    <n v="6"/>
    <n v="33"/>
    <n v="0"/>
    <n v="7"/>
    <n v="5"/>
    <n v="3"/>
    <n v="1"/>
    <n v="0"/>
    <n v="17"/>
    <n v="33"/>
    <n v="0"/>
    <n v="2"/>
    <n v="5"/>
    <n v="5"/>
    <n v="7"/>
    <n v="10"/>
    <n v="4"/>
    <n v="33"/>
    <n v="15"/>
    <n v="0"/>
    <n v="0"/>
    <n v="15"/>
    <n v="1"/>
    <n v="11"/>
    <n v="0"/>
    <n v="4"/>
    <n v="15"/>
    <n v="0.73333333333333328"/>
    <n v="13"/>
    <n v="0"/>
    <n v="2"/>
    <n v="15"/>
    <n v="0.8666666666666667"/>
    <n v="11"/>
    <n v="0"/>
    <n v="4"/>
    <n v="15"/>
    <n v="0.73333333333333328"/>
    <n v="11"/>
    <n v="0"/>
    <n v="4"/>
    <n v="15"/>
    <n v="0.73333333333333328"/>
    <n v="15"/>
    <n v="0"/>
    <n v="0"/>
    <n v="15"/>
    <x v="8"/>
    <n v="76"/>
    <n v="0"/>
    <n v="14"/>
    <n v="90"/>
    <n v="0.84444444444444444"/>
  </r>
  <r>
    <d v="2024-04-26T00:00:00"/>
    <n v="185"/>
    <x v="0"/>
    <s v="特定非営利活動法人希望のいりぐち"/>
    <s v="山手　久子"/>
    <n v="3411501996"/>
    <s v="さんさん作業所"/>
    <n v="7210961"/>
    <x v="6"/>
    <s v="〒721-0961 福山市明神町二丁目１６番１７号"/>
    <x v="9"/>
    <s v="尾坂　和正"/>
    <s v="上田　正道"/>
    <s v="０８４－９２３－００８６"/>
    <s v="sansansagyousyo@bz04.plala.or.jp"/>
    <s v="月額"/>
    <n v="6000"/>
    <x v="142"/>
    <n v="6007"/>
    <n v="15487"/>
    <n v="16224"/>
    <n v="16962"/>
    <n v="2551929"/>
    <n v="2551929"/>
    <n v="0"/>
    <n v="0"/>
    <n v="0"/>
    <n v="2551929"/>
    <x v="142"/>
    <n v="318670"/>
    <n v="0"/>
    <n v="0"/>
    <n v="0"/>
    <n v="218"/>
    <n v="4123"/>
    <x v="137"/>
    <n v="267"/>
    <n v="12"/>
    <n v="2233259"/>
    <x v="140"/>
    <x v="142"/>
    <n v="153"/>
    <n v="2650000"/>
    <n v="2650000"/>
    <n v="0"/>
    <n v="0"/>
    <n v="0"/>
    <n v="2650000"/>
    <n v="2100000"/>
    <n v="550000"/>
    <n v="0"/>
    <n v="0"/>
    <n v="0"/>
    <n v="3000"/>
    <n v="11000"/>
    <n v="267"/>
    <n v="12"/>
    <n v="2100000"/>
    <n v="15487"/>
    <n v="191"/>
    <n v="2750000"/>
    <n v="2750000"/>
    <n v="0"/>
    <n v="0"/>
    <n v="0"/>
    <n v="2750000"/>
    <n v="2200000"/>
    <n v="550000"/>
    <n v="0"/>
    <n v="0"/>
    <n v="0"/>
    <n v="3000"/>
    <n v="11000"/>
    <n v="267"/>
    <n v="12"/>
    <n v="2200000"/>
    <n v="16224"/>
    <n v="200"/>
    <n v="2850000"/>
    <n v="2850000"/>
    <n v="0"/>
    <n v="0"/>
    <n v="0"/>
    <n v="2850000"/>
    <n v="2300000"/>
    <n v="550000"/>
    <n v="0"/>
    <n v="0"/>
    <n v="0"/>
    <n v="3000"/>
    <n v="11000"/>
    <n v="267"/>
    <n v="12"/>
    <n v="2300000"/>
    <n v="16962"/>
    <n v="209"/>
    <m/>
    <m/>
    <m/>
    <m/>
    <m/>
    <m/>
    <m/>
    <m/>
    <s v="○"/>
    <m/>
    <s v="○"/>
    <s v="○"/>
    <s v="○"/>
    <m/>
    <m/>
    <m/>
    <m/>
    <m/>
    <x v="4"/>
    <n v="1891590"/>
    <s v="シール貼り、文具等袋入れ、制御盤部品の組み立て、研磨剤の箱詰め"/>
    <s v="－"/>
    <x v="4"/>
    <n v="219300"/>
    <s v="庭の草取り、洗車"/>
    <s v="－"/>
    <x v="16"/>
    <n v="129358"/>
    <s v="ダイレクトメールの袋入れ、宛名シール貼り"/>
    <s v="－"/>
    <x v="1"/>
    <s v=""/>
    <x v="0"/>
    <x v="0"/>
    <s v=""/>
    <x v="0"/>
    <m/>
    <m/>
    <m/>
    <x v="0"/>
    <s v="・新たに作業場を確保することができ、一人ひとりに十分な作業スペースを確保すること_x000a_　ができた。利用者の作業への取り組みに対する負担が軽減でき、作業効率が上がった。_x000a_・体調不良で１ヶ月の通所日数が少なくなっている利用者もいる。本人の体調を確認しな_x000a_　がら継続した支援を行なっていく必要がある。_x000a_・下請け作業の受注量が増えているため、利用者への負担が増えたり、職員が作業に取り_x000a_　組まないといけない状況もある。"/>
    <m/>
    <m/>
    <m/>
    <m/>
    <m/>
    <s v="○"/>
    <s v="○"/>
    <s v="○"/>
    <m/>
    <m/>
    <m/>
    <m/>
    <s v="・目標工賃を上回ることができた。_x000a_・下請け作業（軽作業）の受注量を増やせたり、単価の高い作業を受注できたりしたことで_x000a_　利用者に支払う工賃金額を向上することができた。_x000a_・時期によって作業量の確保が難しいことがあった。"/>
    <m/>
    <m/>
    <s v="○"/>
    <m/>
    <m/>
    <s v="○"/>
    <m/>
    <s v="○"/>
    <m/>
    <m/>
    <s v="○"/>
    <s v="作業量の確保"/>
    <s v="軽作業、下請け作業"/>
    <s v="⑥作業工程の見直し"/>
    <s v="利用者一人ひとりの作業工程を見直し、作業量を向上できるよう支援する。"/>
    <s v="軽作業、下請け作業"/>
    <s v="⑪その他"/>
    <s v="利用者への支払い工賃額を現状維持できるよう作業量を確保する。利用者の状況に合わせ、新たな作業を確保できるよう取り組む。"/>
    <m/>
    <m/>
    <m/>
    <s v="・企業に信頼してもらえるよう、受注した作業を正確に仕上げ納品し続けていく。_x000a_・一人ひとりの利用者が作業に取り組みやすい方法を考え、提案していくことで作業効率や_x000a_　正確性の向上に繋げていく。"/>
    <s v="・下請け作業の受注量を増やしてもらえるよう企業に提案していく。"/>
    <s v="・下請け作業の受注量を増やせるよう新規受注の開拓に取り組む。"/>
    <s v="共有した"/>
    <s v="共有した"/>
    <s v="統括責任者"/>
    <s v="尾坂　和正"/>
    <s v="管理者"/>
    <s v="個別支援計画の作成"/>
    <s v="上田　正道"/>
    <s v="サービス管理責任者"/>
    <s v="技術指導"/>
    <s v="石黒　智彦"/>
    <s v="職業指導員"/>
    <s v="技術指導"/>
    <s v="藤井　将太"/>
    <s v="職業指導員"/>
    <s v="日常生活の相談・指導"/>
    <s v="廣野　晴江"/>
    <s v="生活支援員"/>
    <s v="日常生活の相談・指導"/>
    <s v="海原　利恵"/>
    <s v="生活支援員"/>
    <m/>
    <m/>
    <m/>
    <m/>
    <m/>
    <m/>
    <m/>
    <m/>
    <m/>
    <m/>
    <m/>
    <m/>
    <x v="7"/>
    <m/>
    <n v="11"/>
    <n v="4"/>
    <m/>
    <m/>
    <n v="15"/>
    <x v="2"/>
    <x v="40"/>
    <x v="45"/>
    <x v="0"/>
    <x v="0"/>
    <n v="0"/>
    <n v="13"/>
    <n v="2"/>
    <n v="15"/>
    <n v="0"/>
    <n v="1"/>
    <n v="4"/>
    <n v="1"/>
    <n v="3"/>
    <n v="0"/>
    <n v="6"/>
    <n v="15"/>
    <n v="0"/>
    <n v="0"/>
    <n v="3"/>
    <n v="7"/>
    <n v="3"/>
    <n v="2"/>
    <n v="0"/>
    <n v="15"/>
    <n v="11"/>
    <n v="0"/>
    <n v="4"/>
    <n v="15"/>
    <n v="0.73333333333333328"/>
    <n v="12"/>
    <n v="1"/>
    <n v="2"/>
    <n v="15"/>
    <n v="0.8"/>
    <n v="14"/>
    <n v="0"/>
    <n v="1"/>
    <n v="15"/>
    <n v="0.93333333333333335"/>
    <n v="9"/>
    <n v="0"/>
    <n v="6"/>
    <n v="15"/>
    <n v="0.6"/>
    <n v="8"/>
    <n v="1"/>
    <n v="6"/>
    <n v="15"/>
    <n v="0.53333333333333333"/>
    <n v="13"/>
    <n v="0"/>
    <n v="2"/>
    <n v="15"/>
    <x v="13"/>
    <n v="67"/>
    <n v="2"/>
    <n v="21"/>
    <n v="90"/>
    <n v="0.74444444444444446"/>
  </r>
  <r>
    <d v="2024-04-24T00:00:00"/>
    <n v="187"/>
    <x v="1"/>
    <s v="社会福祉法人あらくさ"/>
    <s v="寺田　朱美"/>
    <n v="3411901030"/>
    <s v="夢工房ねむの木"/>
    <n v="7294101"/>
    <x v="17"/>
    <s v="〒729-4101 三次市甲奴町本郷1215番地1"/>
    <x v="4"/>
    <s v="三浦　清光"/>
    <s v="　本多　博志"/>
    <s v="　0847-67-5051"/>
    <s v="arakusa@f2.dion.ne.jp"/>
    <s v="月額"/>
    <n v="12000"/>
    <x v="143"/>
    <n v="1643"/>
    <n v="13995"/>
    <n v="14657"/>
    <n v="15270"/>
    <n v="26743185"/>
    <n v="26743185"/>
    <n v="0"/>
    <n v="0"/>
    <n v="0"/>
    <n v="26743185"/>
    <x v="143"/>
    <n v="21193133"/>
    <n v="0"/>
    <n v="0"/>
    <n v="0"/>
    <n v="539"/>
    <n v="8665"/>
    <x v="138"/>
    <n v="256"/>
    <n v="12"/>
    <n v="5550052"/>
    <x v="141"/>
    <x v="143"/>
    <n v="178"/>
    <n v="27000000"/>
    <n v="27000000"/>
    <n v="0"/>
    <n v="0"/>
    <n v="0"/>
    <n v="27000000"/>
    <n v="5710000"/>
    <n v="21290000"/>
    <n v="0"/>
    <n v="0"/>
    <n v="0"/>
    <n v="8700"/>
    <n v="32000"/>
    <n v="256"/>
    <n v="12"/>
    <n v="5710000"/>
    <n v="13995"/>
    <n v="178"/>
    <n v="27500000"/>
    <n v="27500000"/>
    <n v="0"/>
    <n v="0"/>
    <n v="0"/>
    <n v="27500000"/>
    <n v="5980000"/>
    <n v="21520000"/>
    <n v="0"/>
    <n v="0"/>
    <n v="0"/>
    <n v="8700"/>
    <n v="32000"/>
    <n v="256"/>
    <n v="12"/>
    <n v="5980000"/>
    <n v="14657"/>
    <n v="187"/>
    <n v="28000000"/>
    <n v="28000000"/>
    <n v="0"/>
    <n v="0"/>
    <n v="0"/>
    <n v="28000000"/>
    <n v="6230000"/>
    <n v="21770000"/>
    <n v="0"/>
    <n v="0"/>
    <n v="0"/>
    <n v="8700"/>
    <n v="32000"/>
    <n v="256"/>
    <n v="12"/>
    <n v="6230000"/>
    <n v="15270"/>
    <n v="195"/>
    <s v="○"/>
    <s v="○"/>
    <m/>
    <m/>
    <s v="○"/>
    <m/>
    <s v="○"/>
    <m/>
    <s v="○"/>
    <m/>
    <m/>
    <m/>
    <s v="○"/>
    <m/>
    <m/>
    <m/>
    <m/>
    <m/>
    <x v="13"/>
    <n v="4719337"/>
    <s v="・10種類の弁当及び仕出し弁当の製造。_x000a_・高齢者の配食サービス事業_x000a_・受注販売、定期販売（市役所等）"/>
    <s v="－"/>
    <x v="10"/>
    <n v="3587246"/>
    <s v="・26種類のﾊﾟﾝを製造。_x000a_・注文販売（木・金曜日）_x000a_・定期販売(企業・市役所・地域サロン)"/>
    <s v="－"/>
    <x v="4"/>
    <n v="2400038"/>
    <s v="・約2町の米・野菜(玉ねぎ)の製造。_x000a_・県内の企業・事業所等への販売"/>
    <s v="－"/>
    <x v="1"/>
    <s v=""/>
    <x v="0"/>
    <x v="0"/>
    <s v=""/>
    <x v="0"/>
    <m/>
    <m/>
    <m/>
    <x v="0"/>
    <s v="・弁当及び惣菜の製造は、近隣の市役所等での定期的な販売、地元企業からの注文、地域のイベント等での注文により安定した売上を確保できています。施設内にあるﾚｽﾄﾗﾝの販売は集客が伸び悩んでいます。_x000a_　ﾊﾟﾝ・焼き菓子の製造を行っていますが、販売先も限りがあるため、売上が伸び悩んでいます。_x000a_・農作業についても、高齢化による離農により年々、米の作付け面積が増えています、しかし販路先の確保に限界があります。(特に原材料価格の高騰が課題となっています。)"/>
    <m/>
    <s v="○"/>
    <m/>
    <m/>
    <m/>
    <s v="○"/>
    <s v="○"/>
    <s v="○"/>
    <m/>
    <m/>
    <m/>
    <m/>
    <s v="・目標工賃を達成することがでできましたが、物価高騰により、パン、弁当の価格改定をせざる負えない状況となり、注文数が減少したこと、新作業棟建設のため、作業を止めたことも要因し、売上を伸ばすことはできませんでしたが、新たな取組としてﾊﾞｰﾑｸｰﾍﾝ機器を導入し、製造販売を開始しました。また、農作業(米)の作付面積増により収穫量も増加しています。新作業棟に併設した売店の活用、SNS等を活用した宣伝、地元企業・官公庁等と連携し商品の販路拡大に取り組む必要があります。"/>
    <m/>
    <s v="○"/>
    <s v="○"/>
    <m/>
    <m/>
    <m/>
    <m/>
    <m/>
    <m/>
    <s v="○"/>
    <m/>
    <m/>
    <s v="ﾊﾟﾝ・焼き菓子製造"/>
    <s v="②販路開拓"/>
    <s v="新たな取り組みとして開始したﾊﾞｰﾑｸｰﾍﾝの売上増と知名度向上に取り組む。また新施設に併設の売店にて販売活動を開始する。季節毎にイベント(受注）を行い売上アップに繋げる。"/>
    <s v="ﾚｽﾄﾗﾝ・弁当製造販売"/>
    <s v="③販売力の向上"/>
    <s v="物価高騰による価格改定が影響し集客数及び弁当注文数に大きく影響しました。新たな商品（ﾚｽﾄﾗﾝﾒﾆｭｰ・弁当）を開発し、ﾁﾗｼ配布・SNS等を活用し売上増を目指す。"/>
    <s v="農作業・ﾘｻｲｸﾙ作業・下請け作業"/>
    <s v="②販路開拓"/>
    <s v="年々米の作付面積が増加し、収穫量はｱｯﾌﾟしていますが、販路先の確保が課題となっています。近隣の企業や飲食店等へ営業活動を行い販路先確保に繋げれるよう取り組む。中止しているﾘｻｲｸﾙ作業の再開を検討。"/>
    <s v="・新作業棟に併設のﾃｲｸｱｳﾄ売店（ﾊﾟﾝ・ｸｯｷｰ・ﾊﾞｰﾑｸｰﾍﾝ等)での販売を開始、SNS等を活用しﾊﾞｰﾑｸｰﾍﾝの知名度向上を目指し、売上増に取り組む。_x000a__x000a_・ﾚｽﾄﾗﾝのﾒﾆｭｰ及び弁当の新ﾒﾆｭｰ開発・販売に取り組む。"/>
    <s v="・ﾚｽﾄﾗﾝ営業や新作業棟での売店について、更なる宣伝活動を行い来店者数の増加できるように取り組む。_x000a_・売店については、販売できる商品のﾊﾞﾘｴｰｼｮﾝを増やせるように、商品開発に取り組む。_x000a_・お弁当販売については、地域の方からの要望に柔軟に対応するようにする。_x000a_"/>
    <s v="・売店について、工夫し、ﾃｲｸｱｳﾄのみではなく、その場でも食べることができるように、新作業棟（ﾃﾗｽ）に席を設ける等する。また、そこで食べられるようなﾗﾝﾁﾎﾞｯｸｽを開発し、ﾚｽﾄﾗﾝ運営と一体的に取り組む。"/>
    <s v="共有した"/>
    <s v="共有した"/>
    <s v="統括責任者"/>
    <s v="三浦清光"/>
    <s v="管理者"/>
    <s v="個別支援計画作成"/>
    <s v="三浦清光"/>
    <s v="ｻｰﾋﾞｽ管理責任者"/>
    <s v="技術訓練・職業訓練"/>
    <s v="川辺啓司"/>
    <s v="職業指導員"/>
    <s v="技術訓練・日常の相談・指導"/>
    <s v="檀浦明"/>
    <s v="生活支援員"/>
    <s v="技術訓練・日常の相談・指導"/>
    <s v="角みお"/>
    <s v="生活支援員"/>
    <s v="技術訓練・日常の相談・指導"/>
    <s v="横山享和"/>
    <s v="生活支援員"/>
    <s v="技術訓練・日常の相談・指導"/>
    <s v="林　友紀"/>
    <s v="生活支援員"/>
    <s v="作業工程管理・営業等"/>
    <s v="松川萌"/>
    <s v="生活支援員"/>
    <s v="作業工程管理・営業等"/>
    <s v="妙ヶ谷妃幸"/>
    <s v="目標工賃達成指導員"/>
    <m/>
    <m/>
    <m/>
    <x v="4"/>
    <n v="4"/>
    <n v="22"/>
    <n v="18"/>
    <n v="5"/>
    <m/>
    <n v="49"/>
    <x v="61"/>
    <x v="107"/>
    <x v="101"/>
    <x v="37"/>
    <x v="0"/>
    <n v="9"/>
    <n v="35"/>
    <n v="5"/>
    <n v="49"/>
    <n v="0"/>
    <n v="6"/>
    <n v="12"/>
    <n v="12"/>
    <n v="0"/>
    <n v="0"/>
    <n v="19"/>
    <n v="49"/>
    <n v="0"/>
    <n v="6"/>
    <n v="11"/>
    <n v="7"/>
    <n v="9"/>
    <n v="8"/>
    <n v="8"/>
    <n v="49"/>
    <n v="15"/>
    <n v="0"/>
    <n v="34"/>
    <n v="49"/>
    <n v="0.30612244897959184"/>
    <n v="41"/>
    <n v="0"/>
    <n v="8"/>
    <n v="49"/>
    <n v="0.83673469387755106"/>
    <n v="34"/>
    <n v="1"/>
    <n v="14"/>
    <n v="49"/>
    <n v="0.69387755102040816"/>
    <n v="35"/>
    <n v="1"/>
    <n v="13"/>
    <n v="49"/>
    <n v="0.7142857142857143"/>
    <n v="38"/>
    <n v="1"/>
    <n v="10"/>
    <n v="49"/>
    <n v="0.77551020408163263"/>
    <n v="45"/>
    <n v="1"/>
    <n v="3"/>
    <n v="49"/>
    <x v="90"/>
    <n v="208"/>
    <n v="4"/>
    <n v="82"/>
    <n v="294"/>
    <n v="0.70748299319727892"/>
  </r>
  <r>
    <d v="2024-04-15T00:00:00"/>
    <n v="188"/>
    <x v="4"/>
    <s v="有限会社アルティマ"/>
    <s v="石中　智之"/>
    <n v="3410107688"/>
    <s v="福祉作業所メロディ"/>
    <n v="7340011"/>
    <x v="2"/>
    <s v="〒734-0011 広島市南区宇品海岸三丁目１０番３５号"/>
    <x v="0"/>
    <s v="田中　和幸"/>
    <s v="石中　智之"/>
    <s v="082-567-5266"/>
    <s v="melody.hiroshima@gmail.com"/>
    <s v="月額"/>
    <n v="12000"/>
    <x v="144"/>
    <n v="1168"/>
    <n v="13269"/>
    <n v="13457"/>
    <n v="13608"/>
    <n v="2475855"/>
    <n v="2475855"/>
    <n v="0"/>
    <n v="0"/>
    <n v="0"/>
    <n v="2475855"/>
    <x v="144"/>
    <n v="579651"/>
    <n v="0"/>
    <n v="0"/>
    <n v="0"/>
    <n v="161"/>
    <n v="3176"/>
    <x v="139"/>
    <n v="265"/>
    <n v="12"/>
    <n v="1896204"/>
    <x v="142"/>
    <x v="144"/>
    <n v="157"/>
    <n v="2650000"/>
    <n v="2650000"/>
    <n v="0"/>
    <n v="0"/>
    <n v="0"/>
    <n v="2650000"/>
    <n v="2070000"/>
    <n v="580000"/>
    <n v="0"/>
    <n v="0"/>
    <n v="0"/>
    <n v="3431"/>
    <n v="12750"/>
    <n v="265"/>
    <n v="12"/>
    <n v="2070000"/>
    <n v="13269"/>
    <n v="162"/>
    <n v="2970000"/>
    <n v="2970000"/>
    <n v="0"/>
    <n v="0"/>
    <n v="0"/>
    <n v="2970000"/>
    <n v="2390000"/>
    <n v="580000"/>
    <n v="0"/>
    <n v="0"/>
    <n v="0"/>
    <n v="3921"/>
    <n v="14500"/>
    <n v="265"/>
    <n v="12"/>
    <n v="2390000"/>
    <n v="13457"/>
    <n v="165"/>
    <n v="3160000"/>
    <n v="3160000"/>
    <n v="0"/>
    <n v="0"/>
    <n v="0"/>
    <n v="3160000"/>
    <n v="2580000"/>
    <n v="580000"/>
    <n v="0"/>
    <n v="0"/>
    <n v="0"/>
    <n v="4166"/>
    <n v="15375"/>
    <n v="265"/>
    <n v="12"/>
    <n v="2580000"/>
    <n v="13608"/>
    <n v="168"/>
    <m/>
    <m/>
    <m/>
    <s v="○"/>
    <m/>
    <m/>
    <m/>
    <m/>
    <m/>
    <m/>
    <m/>
    <m/>
    <s v="○"/>
    <m/>
    <s v="○"/>
    <s v="○"/>
    <m/>
    <m/>
    <x v="4"/>
    <n v="902106"/>
    <s v="茶の環（箱折）・ネジの組立・タオルたたみ"/>
    <s v="－"/>
    <x v="12"/>
    <n v="754870"/>
    <s v="ｲﾍﾞﾝﾄ出店・定期販売（支援学校・ｲｵﾝ御幸店）"/>
    <s v="－"/>
    <x v="3"/>
    <n v="181071"/>
    <s v="第一食品　麺の梱包・製造作業"/>
    <s v="○"/>
    <x v="0"/>
    <s v=""/>
    <x v="0"/>
    <x v="0"/>
    <s v=""/>
    <x v="0"/>
    <m/>
    <m/>
    <m/>
    <x v="0"/>
    <s v="ネジの組立・茶の環の箱折・ブックオフの値付け作業等は、安定した売上を確保できている。　　　　　　　イベント・イオン御幸店販売については、定期販売としている為、安定して売上を確保できている。　　　　　施設外作業については、通常１週間に１度だが年末の繁忙期については人員の確保が課題である。"/>
    <s v="○"/>
    <s v="○"/>
    <m/>
    <s v="○"/>
    <s v="○"/>
    <m/>
    <s v="○"/>
    <s v="○"/>
    <m/>
    <m/>
    <m/>
    <m/>
    <s v="目標工賃は上回っているが、販売先が限定されているので現状以上の売上増が難しい。　　　　　　　　　　　　　　　　　　　　　　　　　　　現在の活動で作業に入れない利用者が増加してきており、利用者の仕事を増やすには新たな事業の実施を検討しなければならない。　　　　　　　　　　　　　　　　　　　　　　　"/>
    <m/>
    <s v="○"/>
    <s v="○"/>
    <m/>
    <s v="○"/>
    <m/>
    <m/>
    <m/>
    <m/>
    <s v="○"/>
    <m/>
    <m/>
    <s v="茶の環の箱折"/>
    <s v="③販売力の向上"/>
    <s v="作業に参加できる利用者を増やす事で、生産数をあげる。"/>
    <s v="施設外就労"/>
    <s v="⑪その他"/>
    <s v="現時点１週間に１回の施設外就労であるが、参加できる利用者を増やし１週間に２回行ける様にしたい。"/>
    <s v="食品販売"/>
    <s v="②販路開拓"/>
    <s v="イベント出店に積極的に参加して、売上増と知名度向上に取り組む。"/>
    <s v="作業に参加できる利用者を増やす。"/>
    <s v="協力企業を増やし・定期販売の回数を増やす。"/>
    <s v="地域イベントの情報収集を行い、企業と連携しイベント出店などにより売上増を目指す。"/>
    <s v="共有した"/>
    <s v="共有した"/>
    <s v="統括責任者"/>
    <s v="田中　和幸"/>
    <s v="管理者"/>
    <s v="個別支援計画の作成"/>
    <s v="田中　和幸"/>
    <s v="サービス管理責任者"/>
    <s v="技術指導・職業訓練"/>
    <s v="菅原　仁美"/>
    <s v="職業指導員"/>
    <s v="日常の相談・指導"/>
    <s v="佐藤　尚子"/>
    <s v="生活指導員"/>
    <s v="価格交渉・営業"/>
    <s v="石中　智之"/>
    <s v="目標工賃達成指導員"/>
    <m/>
    <m/>
    <m/>
    <m/>
    <m/>
    <m/>
    <m/>
    <m/>
    <m/>
    <m/>
    <m/>
    <m/>
    <m/>
    <m/>
    <m/>
    <x v="1"/>
    <n v="1"/>
    <n v="11"/>
    <n v="2"/>
    <m/>
    <m/>
    <n v="14"/>
    <x v="32"/>
    <x v="108"/>
    <x v="11"/>
    <x v="0"/>
    <x v="0"/>
    <n v="2"/>
    <n v="11"/>
    <n v="1"/>
    <n v="14"/>
    <n v="0"/>
    <n v="0"/>
    <n v="3"/>
    <n v="4"/>
    <n v="2"/>
    <n v="0"/>
    <n v="5"/>
    <n v="14"/>
    <n v="0"/>
    <n v="2"/>
    <n v="8"/>
    <n v="0"/>
    <n v="1"/>
    <n v="3"/>
    <n v="0"/>
    <n v="14"/>
    <n v="10"/>
    <n v="4"/>
    <n v="0"/>
    <n v="14"/>
    <n v="0.7142857142857143"/>
    <n v="3"/>
    <n v="9"/>
    <n v="2"/>
    <n v="14"/>
    <n v="0.21428571428571427"/>
    <n v="9"/>
    <n v="3"/>
    <n v="2"/>
    <n v="14"/>
    <n v="0.6428571428571429"/>
    <n v="12"/>
    <n v="0"/>
    <n v="2"/>
    <n v="14"/>
    <n v="0.8571428571428571"/>
    <n v="14"/>
    <n v="0"/>
    <n v="0"/>
    <n v="14"/>
    <n v="1"/>
    <n v="10"/>
    <n v="0"/>
    <n v="4"/>
    <n v="14"/>
    <x v="48"/>
    <n v="58"/>
    <n v="16"/>
    <n v="10"/>
    <n v="84"/>
    <n v="0.69047619047619047"/>
  </r>
  <r>
    <d v="2024-04-26T00:00:00"/>
    <n v="191"/>
    <x v="1"/>
    <s v="社会福祉法人若菜"/>
    <s v="藤本　達也"/>
    <n v="3411501582"/>
    <s v="きずなの里"/>
    <n v="7202123"/>
    <x v="6"/>
    <s v="〒720-2123 福山市神辺町大字川北９９７番地１"/>
    <x v="0"/>
    <s v="井原　岳人"/>
    <s v="井原　岳人"/>
    <s v="084－965－6812"/>
    <s v="kizuna@wakana.or.jp"/>
    <s v="月額"/>
    <n v="8000"/>
    <x v="145"/>
    <n v="-477"/>
    <n v="7667"/>
    <n v="8558"/>
    <n v="10160"/>
    <n v="3161558"/>
    <n v="3161558"/>
    <n v="0"/>
    <n v="0"/>
    <n v="0"/>
    <n v="3161558"/>
    <x v="145"/>
    <n v="795405"/>
    <n v="0"/>
    <n v="0"/>
    <n v="389152"/>
    <n v="304"/>
    <n v="5734"/>
    <x v="140"/>
    <n v="262"/>
    <n v="12"/>
    <n v="1977001"/>
    <x v="143"/>
    <x v="145"/>
    <n v="74"/>
    <n v="3700000"/>
    <n v="3700000"/>
    <n v="0"/>
    <n v="0"/>
    <n v="0"/>
    <n v="3700000"/>
    <n v="2300000"/>
    <n v="1400000"/>
    <n v="0"/>
    <n v="0"/>
    <n v="0"/>
    <n v="6525"/>
    <n v="26100"/>
    <n v="261"/>
    <n v="12"/>
    <n v="2300000"/>
    <n v="7667"/>
    <n v="88"/>
    <n v="4000000"/>
    <n v="4000000"/>
    <n v="0"/>
    <n v="0"/>
    <n v="0"/>
    <n v="4000000"/>
    <n v="2670000"/>
    <n v="1330000"/>
    <n v="0"/>
    <n v="0"/>
    <n v="0"/>
    <n v="6786"/>
    <n v="26100"/>
    <n v="261"/>
    <n v="12"/>
    <n v="2670000"/>
    <n v="8558"/>
    <n v="102"/>
    <n v="4500000"/>
    <n v="4500000"/>
    <n v="0"/>
    <n v="0"/>
    <n v="0"/>
    <n v="4500000"/>
    <n v="3170000"/>
    <n v="1330000"/>
    <n v="0"/>
    <n v="0"/>
    <n v="0"/>
    <n v="6786"/>
    <n v="26100"/>
    <n v="261"/>
    <n v="12"/>
    <n v="3170000"/>
    <n v="10160"/>
    <n v="121"/>
    <s v="○"/>
    <m/>
    <s v="○"/>
    <m/>
    <s v="○"/>
    <s v="○"/>
    <s v="○"/>
    <m/>
    <m/>
    <m/>
    <m/>
    <m/>
    <m/>
    <m/>
    <s v="○"/>
    <m/>
    <m/>
    <m/>
    <x v="9"/>
    <n v="1403730"/>
    <s v="・焼き菓子の製作_x000a_・事業所内店舗やイベント出展による販売_x000a_・委託販売"/>
    <s v="－"/>
    <x v="9"/>
    <n v="821905"/>
    <s v="・行政施設の清掃業務_x000a_・ご家庭のお庭、畑の草取り、草刈り"/>
    <s v="○"/>
    <x v="0"/>
    <n v="358934"/>
    <s v="・内職"/>
    <s v="－"/>
    <x v="0"/>
    <s v=""/>
    <x v="0"/>
    <x v="0"/>
    <s v=""/>
    <x v="0"/>
    <m/>
    <m/>
    <m/>
    <x v="0"/>
    <s v="・飲食店を営業しているが、集客が不安定で、安定した売り上げが望めていない。_x000a_・焼き菓子の製造を行っているが、環境面（作業部屋の広さや機材が揃っていない等）が充実していなかったり、人材が不足している等、製造面で課題が残った。_x000a_・清掃業務は、継続取引先があり、安定した売り上げが確保できている。"/>
    <m/>
    <s v="○"/>
    <m/>
    <m/>
    <m/>
    <s v="○"/>
    <m/>
    <m/>
    <s v="○"/>
    <s v="○"/>
    <m/>
    <m/>
    <s v="・ご利用者のお休み等で生産性が安定しなかった面もあるので、ご利用者の出勤率の向上が課題として残った。"/>
    <m/>
    <m/>
    <m/>
    <m/>
    <m/>
    <s v="○"/>
    <m/>
    <m/>
    <s v="○"/>
    <s v="○"/>
    <m/>
    <m/>
    <s v="内職"/>
    <s v="⑥作業工程の見直し"/>
    <s v="作業効率が良くなるよう、作業の流れ、ご利用者配置を見直す。"/>
    <s v="菓子製造"/>
    <s v="⑥作業工程の見直し"/>
    <s v="生産性を上げるため、作業工程、作業環境を整える。_x000a_生産性が上がったら、イベントへの積極的な参加や販路拡大を検討する。"/>
    <s v="雑貨製造"/>
    <s v="②販路開拓"/>
    <s v="現在は決まった場所のみでの販売だが、製造の精度を上げ、販路拡大を検討する。"/>
    <s v="・企業等と連携したイベント出展など、外に向けて積極的にアピールを行い、売上増加を目指す。"/>
    <s v="・企業等と連携したイベント出展など、外に向けて積極的にアピールを行い、売上増加を目指す。_x000a_・施設外就労先を増やすことで、安定した収入を獲得する。"/>
    <s v="・企業等と連携したイベント出展など、外に向けて積極的にアピールを行い、売上増加を目指す。_x000a_・施設外就労先を増やすことで、安定した収入を獲得する。"/>
    <s v="共有した"/>
    <s v="共有していない"/>
    <s v="統括責任者"/>
    <s v="井原　岳人"/>
    <s v="管理者"/>
    <s v="個別支援計画の作成"/>
    <s v="井原　岳人"/>
    <s v="サービス管理責任者"/>
    <s v="技術指導や職業訓練"/>
    <s v="神原　慎治"/>
    <s v="職業指導員"/>
    <s v="技術指導や職業訓練"/>
    <s v="今井理香子"/>
    <s v="職業指導員"/>
    <s v="技術指導や職業訓練"/>
    <s v="林　沙希"/>
    <s v="職業指導員"/>
    <s v="日常生活の相談・指導"/>
    <s v="藤本　麗子"/>
    <s v="生活支援員"/>
    <m/>
    <m/>
    <m/>
    <m/>
    <m/>
    <m/>
    <m/>
    <m/>
    <m/>
    <m/>
    <m/>
    <m/>
    <x v="7"/>
    <n v="4"/>
    <n v="22"/>
    <m/>
    <m/>
    <m/>
    <n v="26"/>
    <x v="62"/>
    <x v="109"/>
    <x v="3"/>
    <x v="0"/>
    <x v="0"/>
    <n v="1"/>
    <n v="21"/>
    <n v="4"/>
    <n v="26"/>
    <n v="0"/>
    <n v="0"/>
    <n v="8"/>
    <n v="8"/>
    <n v="4"/>
    <n v="2"/>
    <n v="4"/>
    <n v="26"/>
    <n v="0"/>
    <n v="13"/>
    <n v="10"/>
    <n v="1"/>
    <n v="1"/>
    <n v="0"/>
    <n v="1"/>
    <n v="26"/>
    <n v="26"/>
    <n v="0"/>
    <n v="0"/>
    <n v="26"/>
    <n v="1"/>
    <n v="24"/>
    <n v="0"/>
    <n v="2"/>
    <n v="26"/>
    <n v="0.92307692307692313"/>
    <n v="23"/>
    <n v="0"/>
    <n v="3"/>
    <n v="26"/>
    <n v="0.88461538461538458"/>
    <n v="25"/>
    <n v="0"/>
    <n v="1"/>
    <n v="26"/>
    <n v="0.96153846153846156"/>
    <n v="25"/>
    <n v="0"/>
    <n v="1"/>
    <n v="26"/>
    <n v="0.96153846153846156"/>
    <n v="26"/>
    <n v="0"/>
    <n v="0"/>
    <n v="26"/>
    <x v="8"/>
    <n v="149"/>
    <n v="0"/>
    <n v="7"/>
    <n v="156"/>
    <n v="0.95512820512820518"/>
  </r>
  <r>
    <d v="2024-04-26T00:00:00"/>
    <n v="193"/>
    <x v="1"/>
    <s v="社会福祉法人みぶ福祉会"/>
    <s v="益田　正美"/>
    <n v="3413505094"/>
    <s v="ぴいぱぶ"/>
    <n v="7311516"/>
    <x v="11"/>
    <s v="〒731-1516 山県郡北広島町川西7番地1"/>
    <x v="0"/>
    <s v="高杉　順一"/>
    <s v="高杉　順一"/>
    <s v="0826-72-0140"/>
    <s v="pipub@m-meiwakai.jp"/>
    <s v="月額"/>
    <n v="20000"/>
    <x v="146"/>
    <n v="15596"/>
    <n v="35101"/>
    <n v="35291"/>
    <n v="35843"/>
    <n v="8879877"/>
    <n v="8879877"/>
    <n v="0"/>
    <n v="0"/>
    <n v="0"/>
    <n v="8879877"/>
    <x v="146"/>
    <n v="1572912"/>
    <n v="0"/>
    <n v="0"/>
    <n v="258993"/>
    <n v="345"/>
    <n v="4733"/>
    <x v="141"/>
    <n v="287"/>
    <n v="12"/>
    <n v="7047972"/>
    <x v="144"/>
    <x v="146"/>
    <n v="393"/>
    <n v="8300000"/>
    <n v="8300000"/>
    <n v="0"/>
    <n v="0"/>
    <n v="0"/>
    <n v="8300000"/>
    <n v="6950000"/>
    <n v="1100000"/>
    <n v="0"/>
    <n v="0"/>
    <n v="250000"/>
    <n v="4730"/>
    <n v="17900"/>
    <n v="287"/>
    <n v="12"/>
    <n v="6950000"/>
    <n v="35101"/>
    <n v="388"/>
    <n v="8600000"/>
    <n v="8600000"/>
    <n v="0"/>
    <n v="0"/>
    <n v="0"/>
    <n v="8600000"/>
    <n v="7030000"/>
    <n v="1310000"/>
    <n v="0"/>
    <n v="0"/>
    <n v="260000"/>
    <n v="4740"/>
    <n v="17900"/>
    <n v="287"/>
    <n v="12"/>
    <n v="7030000"/>
    <n v="35291"/>
    <n v="393"/>
    <n v="8700000"/>
    <n v="8700000"/>
    <n v="0"/>
    <n v="0"/>
    <n v="0"/>
    <n v="8700000"/>
    <n v="7140000"/>
    <n v="1300000"/>
    <n v="0"/>
    <n v="0"/>
    <n v="260000"/>
    <n v="4740"/>
    <n v="17900"/>
    <n v="287"/>
    <n v="12"/>
    <n v="7140000"/>
    <n v="35843"/>
    <n v="399"/>
    <m/>
    <m/>
    <m/>
    <m/>
    <m/>
    <s v="○"/>
    <m/>
    <m/>
    <m/>
    <s v="○"/>
    <s v="○"/>
    <m/>
    <s v="○"/>
    <s v="○"/>
    <s v="○"/>
    <m/>
    <m/>
    <m/>
    <x v="4"/>
    <n v="2530607"/>
    <s v="工場の内職（バリ取り、シールはがし等）"/>
    <s v="－"/>
    <x v="4"/>
    <n v="1907700"/>
    <s v="弁当箱の洗浄　施設のワックスがけ等"/>
    <s v="○"/>
    <x v="9"/>
    <n v="1602110"/>
    <s v="カーテンクリーニング"/>
    <s v="－"/>
    <x v="0"/>
    <s v=""/>
    <x v="0"/>
    <x v="0"/>
    <n v="1"/>
    <x v="1"/>
    <m/>
    <s v="以前から実施（正確な時期不明）"/>
    <n v="502000"/>
    <x v="28"/>
    <s v="・工場の下請け内職は安定してきている。　　　　　　　　　　　　　　　　　　　　　　　　　　　　　　　　　　　　　　　　　　　・弁当箱の洗浄やワックスがけも安定している。　　　　　　　　　　　　　　　　　　　　　　　　　　　　　　　　　　　　　　　　　　・カーテンクリーニングについては年間で一巡した為、新たな請負先の開拓が必要である。　　　　　　　　　　　　　　　　　　　　　　　　・リサイクル品の回収は安定している。　　　　　　　　　　　　　　　　　　　　　　　　　　　　　　　　　　　　　　　　　　　　　　　・ファーム（農作業）の施設外就労が減る可能性が高い。"/>
    <s v="○"/>
    <m/>
    <m/>
    <m/>
    <m/>
    <m/>
    <m/>
    <s v="○"/>
    <m/>
    <m/>
    <m/>
    <m/>
    <s v="・新規事業のカーテンクリーニングが順調稼働でき、ファーム（農作業）の減少分を吸収できた為に全体の売上げ向上につながった。その為、目標工賃を達成することができた。"/>
    <m/>
    <s v="○"/>
    <m/>
    <m/>
    <s v="○"/>
    <m/>
    <m/>
    <m/>
    <s v="○"/>
    <m/>
    <m/>
    <m/>
    <s v="カーテンクリーニングの実施"/>
    <s v="②販路開拓"/>
    <s v="カーテンクリーニングを請負受注できる事業所の新規開拓を行う。"/>
    <s v="ファーム（農作業）の受注"/>
    <s v="⑤他事業所とのネットワークの構築"/>
    <s v="アグリ部門の担当者の退職によりファームの依頼が減少している。作業や下処理の依頼を持つだけでなく積極的に受注して行く。"/>
    <s v="利用者の生産性の向上を図る"/>
    <s v="⑨管理者・職員への意識啓発"/>
    <s v="利用者の生産性の工場の為の教育訓練を個別に行えるように指導法の改善を図る"/>
    <s v="・カーテンクリーニングを請負受注できる事業所の新規開拓を行う。　　　　　　　　　　　　　　　　　　　　　　　　　　　　　　　　・作業や下処理の依頼を持つだけでなく積極的に受注して行く。　　　　　　　　　　　　　　　　　　　　　　　　　　　　　　　　　　　・利用者の生産性の工場の為の教育訓練を個別に行えるように指導法の改善を図る"/>
    <s v="・初年度に行ったカーテンクリーニング事業所へのアプローチと新規開拓を行う。　　　　　　　　　　　　　　　　　　　　　　　　　　　・野菜の下処理工程を見直し生産性の向上に努める。　　　　　　　　　　　　　　　　　　　　　　　　　　　　　　　　　　　　　・利用者の生産性の工場の為の教育訓練を個別に行えるように指導法の改善を図る　　　　　　　　　　　　　　　　　　　　　　　　　　　　　　　　　　　　　　　・自主製作品の新商品の企画開発を行う。"/>
    <s v="・初年度に行ったカーテンクリーニング事業所へのアプローチと新規開拓を行う。　　　　　　　　　　　　　　　　　　　　　　　　　　　・農作業の受注方法を検討する。　　　　　　　　　　　　　　　　　　　　　　　　　　　　　　　　　　　　　　　　　　　　　　　・利用者の生産性の工場の為の教育訓練を個別に行えるように指導法の改善を図る"/>
    <s v="共有した"/>
    <s v="共有した"/>
    <s v="統括責任者"/>
    <s v="高杉　順一"/>
    <s v="管理者"/>
    <s v="個別支援計画の作成"/>
    <s v="森田　美佐代"/>
    <s v="サービス管理責任者"/>
    <s v="技術指導や職業訓練"/>
    <s v="宮内　祐美"/>
    <s v="職業指導員"/>
    <s v="技術指導や職業訓練"/>
    <s v="亀田　幸恵"/>
    <s v="職業指導員"/>
    <s v="日常生活の相談・指導"/>
    <s v="廣中　礼子"/>
    <s v="生活指導員"/>
    <m/>
    <m/>
    <m/>
    <m/>
    <m/>
    <m/>
    <m/>
    <m/>
    <m/>
    <m/>
    <m/>
    <m/>
    <m/>
    <m/>
    <m/>
    <x v="1"/>
    <n v="2"/>
    <n v="15"/>
    <n v="14"/>
    <m/>
    <m/>
    <n v="31"/>
    <x v="63"/>
    <x v="110"/>
    <x v="73"/>
    <x v="0"/>
    <x v="0"/>
    <n v="3"/>
    <n v="17"/>
    <n v="11"/>
    <n v="31"/>
    <n v="0"/>
    <n v="2"/>
    <n v="9"/>
    <n v="0"/>
    <n v="1"/>
    <n v="0"/>
    <n v="19"/>
    <n v="31"/>
    <n v="0"/>
    <n v="3"/>
    <n v="4"/>
    <n v="2"/>
    <n v="9"/>
    <n v="11"/>
    <n v="2"/>
    <n v="31"/>
    <n v="20"/>
    <n v="8"/>
    <n v="0"/>
    <n v="28"/>
    <n v="0.7142857142857143"/>
    <n v="18"/>
    <n v="6"/>
    <n v="4"/>
    <n v="28"/>
    <n v="0.6428571428571429"/>
    <n v="24"/>
    <n v="4"/>
    <n v="0"/>
    <n v="28"/>
    <n v="0.8571428571428571"/>
    <n v="24"/>
    <n v="2"/>
    <n v="2"/>
    <n v="28"/>
    <n v="0.8571428571428571"/>
    <n v="16"/>
    <n v="6"/>
    <n v="6"/>
    <n v="28"/>
    <n v="0.5714285714285714"/>
    <n v="28"/>
    <n v="0"/>
    <n v="0"/>
    <n v="28"/>
    <x v="8"/>
    <n v="130"/>
    <n v="26"/>
    <n v="12"/>
    <n v="168"/>
    <n v="0.77380952380952384"/>
  </r>
  <r>
    <d v="2024-04-29T00:00:00"/>
    <n v="195"/>
    <x v="5"/>
    <s v="一般社団法人広島ブレイルセンター"/>
    <s v="組地　美智子"/>
    <n v="3410107944"/>
    <s v="多機能型事業所　ハートリンク"/>
    <n v="7320009"/>
    <x v="2"/>
    <s v="〒732-0009 広島市東区戸坂千足一丁目１番２５－１０２号"/>
    <x v="1"/>
    <s v="組地美智子"/>
    <s v="組地清志"/>
    <s v="０８２－５１６－８４１１"/>
    <s v="heartlink@hbrlc.or.jp"/>
    <s v="月額"/>
    <n v="21500"/>
    <x v="147"/>
    <n v="8795"/>
    <n v="30525"/>
    <n v="30797"/>
    <n v="31069"/>
    <n v="2067847"/>
    <n v="1604016"/>
    <n v="0"/>
    <n v="0"/>
    <n v="463831"/>
    <n v="2067847"/>
    <x v="147"/>
    <n v="0"/>
    <n v="0"/>
    <n v="0"/>
    <n v="395577"/>
    <n v="71"/>
    <n v="1248"/>
    <x v="142"/>
    <n v="272"/>
    <n v="12"/>
    <n v="1672270"/>
    <x v="145"/>
    <x v="147"/>
    <n v="427"/>
    <n v="2045577"/>
    <n v="1650000"/>
    <n v="0"/>
    <n v="0"/>
    <n v="395577"/>
    <n v="2045577"/>
    <n v="1685000"/>
    <n v="0"/>
    <n v="0"/>
    <n v="0"/>
    <n v="360577"/>
    <n v="1250"/>
    <n v="3920"/>
    <n v="272"/>
    <n v="12"/>
    <n v="1685000"/>
    <n v="30525"/>
    <n v="430"/>
    <n v="2060577"/>
    <n v="1700000"/>
    <n v="0"/>
    <n v="0"/>
    <n v="360577"/>
    <n v="2060577"/>
    <n v="1700000"/>
    <n v="0"/>
    <n v="0"/>
    <n v="0"/>
    <n v="360577"/>
    <n v="1250"/>
    <n v="3920"/>
    <n v="272"/>
    <n v="12"/>
    <n v="1700000"/>
    <n v="30797"/>
    <n v="434"/>
    <n v="2075577"/>
    <n v="1715000"/>
    <n v="0"/>
    <n v="0"/>
    <n v="360577"/>
    <n v="2075577"/>
    <n v="1715000"/>
    <n v="0"/>
    <n v="0"/>
    <n v="0"/>
    <n v="360577"/>
    <n v="1250"/>
    <n v="3920"/>
    <n v="272"/>
    <n v="12"/>
    <n v="1715000"/>
    <n v="31069"/>
    <n v="438"/>
    <m/>
    <m/>
    <m/>
    <m/>
    <m/>
    <s v="○"/>
    <m/>
    <m/>
    <m/>
    <m/>
    <m/>
    <s v="○"/>
    <s v="○"/>
    <m/>
    <m/>
    <m/>
    <m/>
    <m/>
    <x v="12"/>
    <n v="1537780"/>
    <s v="点字印刷物の分割・仕分け・封入・発送"/>
    <s v="－"/>
    <x v="3"/>
    <n v="40996"/>
    <s v="組み立て、袋入れ、布包み、シール貼り等"/>
    <s v="－"/>
    <x v="8"/>
    <n v="25240"/>
    <s v="使用済み点字用紙バッグの製造・販売"/>
    <s v="－"/>
    <x v="1"/>
    <s v=""/>
    <x v="0"/>
    <x v="0"/>
    <s v=""/>
    <x v="0"/>
    <m/>
    <m/>
    <m/>
    <x v="0"/>
    <s v="　_x000a_・点字印刷の発送等作業においては、当法人の点字資料製作の量や機会を増やしてもれえるよう、行政等に働きかけていきたい。_x000a_・軽作業においては、現在利用者の半数が、通所日数が少なく通所時間も短いため、製品の納品数がなかなか増えない。利用者を増やし、成果物を増やすことで収入の増加をめざしていきたい。また、自主製品については、販路の拡大を模索していく。"/>
    <m/>
    <s v="○"/>
    <s v="○"/>
    <m/>
    <m/>
    <s v="○"/>
    <s v="○"/>
    <m/>
    <s v="○"/>
    <s v="○"/>
    <m/>
    <m/>
    <s v="・作業量については、安定してきつつあるが、月により受注量の格差が大きい。"/>
    <s v="○"/>
    <s v="○"/>
    <m/>
    <m/>
    <m/>
    <m/>
    <m/>
    <m/>
    <m/>
    <s v="○"/>
    <m/>
    <m/>
    <s v="点字印刷物の仕分け・封入・発送"/>
    <s v="⑪その他"/>
    <s v="この活動は、法人の下請け作業に当たるため、法人に対し行政等の点字資料の発注機会を増やしてもらえるよう、行政等に働きかけていく。"/>
    <s v="軽作業"/>
    <s v="⑪その他"/>
    <s v="利用者を増やして、完成度の高い成果物を作っていく。"/>
    <s v="使用済み点字用紙バッグの製造・販売"/>
    <s v="②販路開拓"/>
    <s v="インスタグラムなどを活用していきたい。"/>
    <s v="・いろいろなイベントに参加し、自主製品の販路を開拓していく。また、利用者を増やして、作業の効率化をはかり受注量を増やす。"/>
    <s v="・いろいろなイベントに参加し、自主製品の販路を開拓していく。また、利用者を増やして、作業の効率化をはかり受注量を増やす。"/>
    <s v="・いろいろなイベントに参加し、自主製品の販路を開拓していく。また、利用者を増やして、作業の効率化をはかり受注量を増やす。"/>
    <s v="共有した"/>
    <s v="共有した"/>
    <s v="統括責任者"/>
    <s v="組地美智子"/>
    <s v="管理者兼サービス管理責任者"/>
    <s v="担当者"/>
    <s v="組地清志"/>
    <s v="目標工賃達成指導員"/>
    <m/>
    <s v="川﨑隆"/>
    <s v="職業指導員"/>
    <m/>
    <s v="中村千晶"/>
    <s v="生活支援員"/>
    <m/>
    <m/>
    <m/>
    <m/>
    <m/>
    <m/>
    <m/>
    <m/>
    <m/>
    <m/>
    <m/>
    <m/>
    <m/>
    <m/>
    <m/>
    <m/>
    <m/>
    <m/>
    <x v="0"/>
    <n v="2"/>
    <n v="2"/>
    <n v="2"/>
    <m/>
    <m/>
    <n v="6"/>
    <x v="28"/>
    <x v="9"/>
    <x v="95"/>
    <x v="0"/>
    <x v="0"/>
    <n v="2"/>
    <n v="3"/>
    <n v="1"/>
    <n v="6"/>
    <n v="0"/>
    <n v="0"/>
    <n v="1"/>
    <n v="1"/>
    <n v="0"/>
    <n v="0"/>
    <n v="4"/>
    <n v="6"/>
    <n v="0"/>
    <n v="2"/>
    <n v="2"/>
    <n v="0"/>
    <n v="0"/>
    <n v="2"/>
    <n v="0"/>
    <n v="6"/>
    <n v="6"/>
    <n v="0"/>
    <n v="0"/>
    <n v="6"/>
    <n v="1"/>
    <n v="3"/>
    <n v="0"/>
    <n v="3"/>
    <n v="6"/>
    <n v="0.5"/>
    <n v="6"/>
    <n v="0"/>
    <n v="0"/>
    <n v="6"/>
    <n v="1"/>
    <n v="6"/>
    <n v="0"/>
    <n v="0"/>
    <n v="6"/>
    <n v="1"/>
    <n v="6"/>
    <n v="0"/>
    <n v="0"/>
    <n v="6"/>
    <n v="1"/>
    <n v="6"/>
    <n v="0"/>
    <n v="0"/>
    <n v="6"/>
    <x v="8"/>
    <n v="33"/>
    <n v="0"/>
    <n v="3"/>
    <n v="36"/>
    <n v="0.91666666666666663"/>
  </r>
  <r>
    <d v="2024-04-20T00:00:00"/>
    <n v="197"/>
    <x v="1"/>
    <s v="社会福祉法人広島岳心会"/>
    <s v="白川　泰山"/>
    <n v="3410500882"/>
    <s v="ライフサポートてんのう"/>
    <n v="7370874"/>
    <x v="3"/>
    <s v="〒737-0874 呉市天応南町15番35号"/>
    <x v="0"/>
    <s v="今岡　聖矢"/>
    <s v="今岡　聖矢"/>
    <s v="0823-30-0212"/>
    <s v="s_imaoka@norosangakuen.or.jp"/>
    <s v="月額"/>
    <n v="20000"/>
    <x v="148"/>
    <n v="27779"/>
    <n v="36697"/>
    <n v="37423"/>
    <n v="37809"/>
    <n v="4945413"/>
    <n v="4945413"/>
    <n v="0"/>
    <n v="0"/>
    <n v="0"/>
    <n v="4945413"/>
    <x v="148"/>
    <n v="186672"/>
    <n v="0"/>
    <n v="0"/>
    <n v="0"/>
    <n v="166"/>
    <n v="2463"/>
    <x v="143"/>
    <n v="298"/>
    <n v="12"/>
    <n v="4758741"/>
    <x v="146"/>
    <x v="148"/>
    <n v="483"/>
    <n v="5000000"/>
    <n v="5000000"/>
    <n v="0"/>
    <n v="0"/>
    <n v="0"/>
    <n v="5000000"/>
    <n v="4800000"/>
    <n v="200000"/>
    <n v="0"/>
    <n v="0"/>
    <n v="0"/>
    <n v="2748"/>
    <n v="10992"/>
    <n v="253"/>
    <n v="12"/>
    <n v="4800000"/>
    <n v="36697"/>
    <n v="437"/>
    <n v="5100000"/>
    <n v="5100000"/>
    <n v="0"/>
    <n v="0"/>
    <n v="0"/>
    <n v="5100000"/>
    <n v="4850000"/>
    <n v="250000"/>
    <n v="0"/>
    <n v="0"/>
    <n v="0"/>
    <n v="2730"/>
    <n v="10920"/>
    <n v="253"/>
    <n v="12"/>
    <n v="4850000"/>
    <n v="37423"/>
    <n v="444"/>
    <n v="5150000"/>
    <n v="5150000"/>
    <n v="0"/>
    <n v="0"/>
    <n v="0"/>
    <n v="5150000"/>
    <n v="4900000"/>
    <n v="250000"/>
    <n v="0"/>
    <n v="0"/>
    <n v="0"/>
    <n v="2732"/>
    <n v="10928"/>
    <n v="255"/>
    <n v="12"/>
    <n v="4900000"/>
    <n v="37809"/>
    <n v="448"/>
    <m/>
    <m/>
    <m/>
    <m/>
    <m/>
    <m/>
    <m/>
    <m/>
    <m/>
    <m/>
    <m/>
    <m/>
    <s v="○"/>
    <s v="○"/>
    <m/>
    <m/>
    <m/>
    <m/>
    <x v="4"/>
    <n v="2227098"/>
    <s v="自動車部品の内職"/>
    <s v="－"/>
    <x v="3"/>
    <n v="1071162"/>
    <s v="セーラー万年筆内職（無印良品のボールペン、インク等）"/>
    <s v="－"/>
    <x v="13"/>
    <n v="990000"/>
    <s v="公園の草刈り業務"/>
    <s v="○"/>
    <x v="0"/>
    <s v=""/>
    <x v="0"/>
    <x v="0"/>
    <s v=""/>
    <x v="0"/>
    <m/>
    <m/>
    <m/>
    <x v="0"/>
    <s v="職員が退職に伴い、請負業務縮小しなければいけない状況が生まれ、業務整理を行った。しかし、請負業務の収入は減少したため、単価交渉及び請負（内職）の種類、難易度の高い物をこなして収益を上げていく。_x000a_職員確保及び育成し定着を目指していく。"/>
    <m/>
    <s v="○"/>
    <m/>
    <s v="○"/>
    <m/>
    <m/>
    <m/>
    <s v="○"/>
    <s v="○"/>
    <m/>
    <s v="○"/>
    <s v="職員不足"/>
    <s v="職員が退職に伴い、請負業務縮小しなければいけない状況が生まれ、業務整理を行ったことは、現職員配置に見合った業務内容になり、支援も充実し、利用者の育成に繋がっている。"/>
    <m/>
    <m/>
    <m/>
    <m/>
    <m/>
    <s v="○"/>
    <m/>
    <m/>
    <m/>
    <m/>
    <s v="○"/>
    <s v="職員の確保"/>
    <s v="内職作業"/>
    <s v="⑥作業工程の見直し"/>
    <s v="無駄をなくし、効率化を図り生産性をあげていく。"/>
    <m/>
    <m/>
    <m/>
    <m/>
    <n v="0"/>
    <n v="0"/>
    <s v="作業工程の見直しを行い、作業効率を上げていき、内職受注量の増加及び単価の良い内職を獲得する"/>
    <s v="内職の単価交渉及び内職受注量の増加及び、単価の良い内職を獲得する"/>
    <s v="内職の単価交渉及び内職受注量の増加及び、単価の良い内職を獲得する"/>
    <s v="共有した"/>
    <s v="共有した"/>
    <s v="統括責任者"/>
    <s v="今岡　聖矢"/>
    <s v="管理者"/>
    <m/>
    <s v="鶴岡　美保"/>
    <s v="主任生活支援員"/>
    <m/>
    <s v="川谷　千代"/>
    <s v="目標工賃達成指導員"/>
    <m/>
    <m/>
    <m/>
    <m/>
    <m/>
    <m/>
    <m/>
    <m/>
    <m/>
    <m/>
    <m/>
    <m/>
    <m/>
    <m/>
    <m/>
    <m/>
    <m/>
    <m/>
    <m/>
    <m/>
    <m/>
    <x v="8"/>
    <n v="2"/>
    <n v="11"/>
    <n v="2"/>
    <m/>
    <m/>
    <n v="15"/>
    <x v="64"/>
    <x v="40"/>
    <x v="102"/>
    <x v="0"/>
    <x v="0"/>
    <n v="2"/>
    <n v="11"/>
    <n v="2"/>
    <n v="15"/>
    <n v="0"/>
    <n v="3"/>
    <n v="3"/>
    <n v="2"/>
    <n v="0"/>
    <n v="0"/>
    <n v="7"/>
    <n v="15"/>
    <n v="0"/>
    <n v="2"/>
    <n v="8"/>
    <n v="1"/>
    <n v="2"/>
    <n v="0"/>
    <n v="2"/>
    <n v="15"/>
    <n v="14"/>
    <n v="0"/>
    <n v="0"/>
    <n v="14"/>
    <n v="1"/>
    <n v="13"/>
    <n v="0"/>
    <n v="1"/>
    <n v="14"/>
    <n v="0.9285714285714286"/>
    <n v="13"/>
    <n v="0"/>
    <n v="1"/>
    <n v="14"/>
    <n v="0.9285714285714286"/>
    <n v="13"/>
    <n v="0"/>
    <n v="1"/>
    <n v="14"/>
    <n v="0.9285714285714286"/>
    <n v="12"/>
    <n v="0"/>
    <n v="2"/>
    <n v="14"/>
    <n v="0.8571428571428571"/>
    <n v="12"/>
    <n v="0"/>
    <n v="2"/>
    <n v="14"/>
    <x v="47"/>
    <n v="77"/>
    <n v="0"/>
    <n v="7"/>
    <n v="84"/>
    <n v="0.91666666666666663"/>
  </r>
  <r>
    <d v="2024-04-30T00:00:00"/>
    <n v="199"/>
    <x v="1"/>
    <s v="社会福祉法人沼隈社会福祉協会"/>
    <s v="池永　彰次"/>
    <n v="3411502044"/>
    <s v="障害者自立支援センター「ばべの木」作業所"/>
    <n v="7200311"/>
    <x v="6"/>
    <s v="〒720-0311 福山市沼隈町大字草深１８８７番地５"/>
    <x v="0"/>
    <s v="古石　祥章"/>
    <s v="古石　祥章"/>
    <s v="０８４－９８０－７９２２"/>
    <s v="babenoki@vega.ocn.ne.jp"/>
    <s v="月額"/>
    <n v="11000"/>
    <x v="149"/>
    <n v="2959"/>
    <n v="15193"/>
    <n v="15424"/>
    <n v="15654"/>
    <n v="4035425"/>
    <n v="4035425"/>
    <n v="0"/>
    <n v="0"/>
    <n v="0"/>
    <n v="4035425"/>
    <x v="149"/>
    <n v="869575"/>
    <n v="0"/>
    <n v="0"/>
    <n v="0"/>
    <n v="291"/>
    <n v="4840"/>
    <x v="144"/>
    <n v="257"/>
    <n v="12"/>
    <n v="3165850"/>
    <x v="147"/>
    <x v="149"/>
    <n v="152"/>
    <n v="4100000"/>
    <n v="4100000"/>
    <n v="0"/>
    <n v="0"/>
    <n v="0"/>
    <n v="4100000"/>
    <n v="3300000"/>
    <n v="800000"/>
    <n v="0"/>
    <n v="0"/>
    <n v="0"/>
    <n v="4850"/>
    <n v="21000"/>
    <n v="269"/>
    <n v="12"/>
    <n v="3300000"/>
    <n v="15193"/>
    <n v="157"/>
    <n v="4150000"/>
    <n v="4150000"/>
    <n v="0"/>
    <n v="0"/>
    <n v="0"/>
    <n v="4150000"/>
    <n v="3350000"/>
    <n v="800000"/>
    <n v="0"/>
    <n v="0"/>
    <n v="0"/>
    <n v="4850"/>
    <n v="21000"/>
    <n v="269"/>
    <n v="12"/>
    <n v="3350000"/>
    <n v="15424"/>
    <n v="160"/>
    <n v="4200000"/>
    <n v="4200000"/>
    <n v="0"/>
    <n v="0"/>
    <n v="0"/>
    <n v="4200000"/>
    <n v="3400000"/>
    <n v="800000"/>
    <n v="0"/>
    <n v="0"/>
    <n v="0"/>
    <n v="4850"/>
    <n v="21000"/>
    <n v="269"/>
    <n v="12"/>
    <n v="3400000"/>
    <n v="15654"/>
    <n v="162"/>
    <m/>
    <m/>
    <m/>
    <s v="○"/>
    <m/>
    <m/>
    <m/>
    <m/>
    <m/>
    <m/>
    <s v="○"/>
    <m/>
    <s v="○"/>
    <s v="○"/>
    <m/>
    <m/>
    <s v="○"/>
    <s v="地域の高齢者等からの困り事依頼"/>
    <x v="4"/>
    <n v="2040516"/>
    <s v="企業よりポップやシール貼り、ボルトのナットはめや折ったダンボールの袋詰め等多種多様な内職作業を請負って行う"/>
    <s v="－"/>
    <x v="1"/>
    <n v="1353924"/>
    <s v="リサイクル事業として企業よりエアコンの配管を預かり分別作業を行う。"/>
    <s v="－"/>
    <x v="5"/>
    <n v="346000"/>
    <s v="草刈りや片付け、庭の手入れ等。"/>
    <s v="○"/>
    <x v="0"/>
    <s v=""/>
    <x v="0"/>
    <x v="0"/>
    <n v="1"/>
    <x v="1"/>
    <m/>
    <s v="平成26年度"/>
    <n v="86550"/>
    <x v="29"/>
    <s v="比較的高単価の作業には、施設外や立ちっぱなしでの作業等体力を要する為、利用者の高齢化等により作業に取り組める利用者が減少している。現利用者とマッチングした作業の受注の確保が課題である。"/>
    <m/>
    <m/>
    <m/>
    <m/>
    <m/>
    <s v="○"/>
    <s v="○"/>
    <m/>
    <m/>
    <m/>
    <m/>
    <m/>
    <s v="令和5年度も歳入目標は達成されているが、歳入実績を昨年度と比較すると3％減少している。要因として令和3年度より受託している作業が、企業側の都合により、令和5年度は半減している。また、経費（水道光熱費、修繕費）等の増大により年間工賃支払総額が減少した。次年度以降についても、安定した収益性の高い事業について検討する必要がある。"/>
    <s v="○"/>
    <m/>
    <m/>
    <m/>
    <s v="○"/>
    <s v="○"/>
    <m/>
    <m/>
    <s v="○"/>
    <m/>
    <m/>
    <m/>
    <s v="高単価な作業の受注量増の取組"/>
    <s v="⑥作業工程の見直し"/>
    <s v="現状入れていない利用者でも、環境を整えて（例えば、座ってでもできるように）高単価な作業に関われるようにしていき、収益が上がるようにしていく。"/>
    <s v="視察研修"/>
    <s v="⑤他事業所とのネットワークの構築"/>
    <s v="他事業所との連携やネットワークの構築を図り、新規で取り組める生産活動について視察研修等含めて検討していく。"/>
    <s v="新たな生産活動の検討"/>
    <s v="①商品企画力の向上"/>
    <s v="市場や消費者のニーズにあった生産活動について検討し計画していく。"/>
    <s v="高単価作業である作業場の環境整備をし、作業に入れる利用者を増やしていく。_x000a_また、経費削減に取り組めるよう、管理者、職員の意識付けをしていく。"/>
    <s v="他事業所の好事例の取組や平均工賃等の上位事業所等の視察研修等を実施し、事業所での展開について検討する。_x000a_"/>
    <s v="視察研修等を通じて新たに検討する生産活動における市場調査等を行い、具体的な予算等を検討する。"/>
    <s v="共有していない"/>
    <s v="共有していない"/>
    <s v="統括責任者"/>
    <s v="古石　祥章"/>
    <s v="管理者"/>
    <s v="個別支援計画の作成"/>
    <s v="茅本　紀子"/>
    <s v="サービス管理責任者"/>
    <s v="受注管理全般"/>
    <s v="中尾　真理"/>
    <s v="生活支援員"/>
    <s v="日常生活の相談支援"/>
    <s v="田中　泉"/>
    <s v="生活支援員"/>
    <s v="営業、作業工程等"/>
    <s v="吉岡　節夫"/>
    <s v="職業指導員"/>
    <m/>
    <m/>
    <m/>
    <m/>
    <m/>
    <m/>
    <m/>
    <m/>
    <m/>
    <m/>
    <m/>
    <m/>
    <m/>
    <m/>
    <m/>
    <x v="1"/>
    <n v="2"/>
    <n v="9"/>
    <n v="14"/>
    <m/>
    <m/>
    <n v="25"/>
    <x v="65"/>
    <x v="111"/>
    <x v="103"/>
    <x v="0"/>
    <x v="0"/>
    <n v="7"/>
    <n v="17"/>
    <n v="1"/>
    <n v="25"/>
    <n v="0"/>
    <n v="3"/>
    <n v="7"/>
    <n v="2"/>
    <n v="1"/>
    <n v="0"/>
    <n v="12"/>
    <n v="25"/>
    <n v="0"/>
    <n v="0"/>
    <n v="2"/>
    <n v="1"/>
    <n v="4"/>
    <n v="13"/>
    <n v="5"/>
    <n v="25"/>
    <n v="15"/>
    <n v="4"/>
    <n v="6"/>
    <n v="25"/>
    <n v="0.6"/>
    <n v="17"/>
    <n v="3"/>
    <n v="5"/>
    <n v="25"/>
    <n v="0.68"/>
    <n v="23"/>
    <n v="0"/>
    <n v="2"/>
    <n v="25"/>
    <n v="0.92"/>
    <n v="18"/>
    <n v="2"/>
    <n v="5"/>
    <n v="25"/>
    <n v="0.72"/>
    <n v="20"/>
    <n v="0"/>
    <n v="5"/>
    <n v="25"/>
    <n v="0.8"/>
    <n v="19"/>
    <n v="1"/>
    <n v="5"/>
    <n v="25"/>
    <x v="91"/>
    <n v="112"/>
    <n v="10"/>
    <n v="28"/>
    <n v="150"/>
    <n v="0.7466666666666667"/>
  </r>
  <r>
    <d v="2024-04-26T00:00:00"/>
    <n v="200"/>
    <x v="1"/>
    <s v="社会福祉法人「ゼノ」少年牧場"/>
    <s v="寳子丸　周吾"/>
    <n v="3411502051"/>
    <s v="ゆめサポート・バク"/>
    <n v="7202102"/>
    <x v="6"/>
    <s v="〒720-2102 福山市神辺町字東中条７３０１番地６"/>
    <x v="8"/>
    <s v="田頭　聖司"/>
    <s v="木村　英信"/>
    <s v="084-960-2256"/>
    <s v="baku@violin.ocn.ne.jp"/>
    <s v="月額"/>
    <n v="25000"/>
    <x v="150"/>
    <n v="351"/>
    <n v="26353"/>
    <n v="27422"/>
    <n v="28490"/>
    <n v="36719427"/>
    <n v="36719427"/>
    <n v="0"/>
    <n v="0"/>
    <n v="0"/>
    <n v="36719427"/>
    <x v="150"/>
    <n v="29060078"/>
    <n v="100000"/>
    <n v="4000000"/>
    <n v="0"/>
    <n v="142"/>
    <n v="2798"/>
    <x v="145"/>
    <n v="241"/>
    <n v="12"/>
    <n v="3559349"/>
    <x v="148"/>
    <x v="150"/>
    <n v="243"/>
    <n v="35000000"/>
    <n v="35000000"/>
    <n v="0"/>
    <n v="0"/>
    <n v="0"/>
    <n v="35000000"/>
    <n v="3700000"/>
    <n v="30250000"/>
    <n v="50000"/>
    <n v="1000000"/>
    <n v="0"/>
    <n v="2820"/>
    <n v="17000"/>
    <n v="242"/>
    <n v="12"/>
    <n v="3700000"/>
    <n v="26353"/>
    <n v="218"/>
    <n v="35250000"/>
    <n v="35250000"/>
    <n v="0"/>
    <n v="0"/>
    <n v="0"/>
    <n v="35250000"/>
    <n v="3850000"/>
    <n v="30370000"/>
    <n v="30000"/>
    <n v="1000000"/>
    <n v="0"/>
    <n v="2820"/>
    <n v="17000"/>
    <n v="242"/>
    <n v="12"/>
    <n v="3850000"/>
    <n v="27422"/>
    <n v="226"/>
    <n v="35500000"/>
    <n v="35500000"/>
    <n v="0"/>
    <n v="0"/>
    <n v="0"/>
    <n v="35500000"/>
    <n v="4000000"/>
    <n v="30470000"/>
    <n v="30000"/>
    <n v="1000000"/>
    <n v="0"/>
    <n v="2820"/>
    <n v="17000"/>
    <n v="242"/>
    <n v="12"/>
    <n v="4000000"/>
    <n v="28490"/>
    <n v="235"/>
    <m/>
    <m/>
    <s v="○"/>
    <s v="○"/>
    <s v="○"/>
    <m/>
    <m/>
    <m/>
    <m/>
    <m/>
    <m/>
    <m/>
    <m/>
    <m/>
    <m/>
    <m/>
    <s v="○"/>
    <s v="工業用ウエス製造"/>
    <x v="6"/>
    <n v="16214946"/>
    <s v="工業用（造船・鉄鋼業など）ウエスの製造販売"/>
    <s v="－"/>
    <x v="5"/>
    <n v="14419250"/>
    <s v="仕出し弁当の製造販売"/>
    <s v="－"/>
    <x v="1"/>
    <n v="5506360"/>
    <s v="ジェラートの製造販売_x000a_移動販売車でのイベント出店販売"/>
    <s v="－"/>
    <x v="1"/>
    <s v=""/>
    <x v="0"/>
    <x v="0"/>
    <n v="1"/>
    <x v="1"/>
    <m/>
    <s v="平成27年度"/>
    <n v="578871"/>
    <x v="30"/>
    <s v="・コロナ5類移行後に人の動きが活発になった結果、企業や卸し先からの受注が増加した。_x000a_・高騰する原材料費や、その他経費の全てを販売価格に転嫁することが難しい。_x000a_・環境改善・各種作業機器の入れ替えなどの費用を就労支援会計で負担することが難しくなりつつある。_x000a_・年齢を重ねた利用者の方が、納期や生産性を求められる中で力を発揮することが難しくなっている。_x000a_・障がいの比較的重たい方の利用が増え、作業支援を必要とする場面が増えている。_x000a_・人材不足による作業継承の課題が顕在化している。"/>
    <m/>
    <s v="○"/>
    <m/>
    <s v="○"/>
    <m/>
    <s v="○"/>
    <s v="○"/>
    <s v="○"/>
    <m/>
    <m/>
    <m/>
    <m/>
    <s v="・目標工賃は上回ることができたが、ウエス・仕出し弁当・ジェラート各事業では販路拡大や生産性の向上が課題である。_x000a_・新たな販路拡大や原材料仕入れ先に見直しなど、既存事業の中で売上UPやコスト削減が必要である。_x000a_・農福連携部署については農業技術を持った職員不足に加え、年齢を重ねた利用者の方が体力的に作業を続けることが難しく部署を廃止した。_x000a_・環境の変化や年齢を重ねた利用者の方達が、継続して作業に入ることが難しくなっている。"/>
    <m/>
    <s v="○"/>
    <m/>
    <m/>
    <m/>
    <s v="○"/>
    <m/>
    <m/>
    <m/>
    <m/>
    <m/>
    <m/>
    <s v="工業用ウエスの製造・販売"/>
    <s v="⑥作業工程の見直し"/>
    <s v="生産性向上に向行けた、3M（ムリ・ムダ・ムラ）の改善。_x000a_利用者の状態に合わせた役割の調整。"/>
    <s v="仕出し弁当の製造・販売"/>
    <s v="②販路開拓"/>
    <s v="既存顧客のインストアシェアアップ、配達エリア拡大により新規顧客獲得を目指す。_x000a_利用者の状態に合わせた役割の調整。"/>
    <s v="ジェラート製造・販売"/>
    <s v="②販路開拓"/>
    <s v="Instagramを活用し継続した情報発信で認知度向上からOEM開発やネット販売に繋げる。_x000a_オンラインショップの運営方法の改善と検討。"/>
    <s v="・ウエス＝工業内の整理整頓・製造工程の見直し。_x000a_・仕出し＝地域企業や一般顧客にチラシ配布等の営業活動を強化する。_x000a_・ジェラート＝Instagramでの定期的な情報発信の継続。"/>
    <s v="・ウエス＝個々の利用者に合わせた役割の見直しで利用者ができる作業を増やす。_x000a_・仕出し＝営業活動・配達エリア拡大により売上増を目指す。_x000a_・ジェラート＝OEM開発の強化、オンラインショップの見直し。"/>
    <s v="・ウエス＝作業環境改善による生産性の向上で短納期化を図る。_x000a_・仕出し＝営業活動・配達エリア拡大により売上増を目指す。_x000a_・ジェラート＝連携企業を増やしOEM開発による売上増を目指す。"/>
    <s v="共有した"/>
    <s v="共有した"/>
    <s v="統括責任者"/>
    <s v="田頭　聖司"/>
    <s v="管理者"/>
    <s v="職員配置・作業工程管理"/>
    <s v="土井　政樹"/>
    <s v="主任"/>
    <s v="予算管理・作業工程管理"/>
    <s v="木村　英信"/>
    <s v="副主任・目標工賃達成指導員"/>
    <s v="個別支援計画の作成"/>
    <s v="松岡　肖幸"/>
    <s v="サービス管理責任者"/>
    <s v="技術指導や職業訓練"/>
    <s v="柴垣　瑞穂"/>
    <s v="職業指導員"/>
    <m/>
    <m/>
    <m/>
    <m/>
    <m/>
    <m/>
    <m/>
    <m/>
    <m/>
    <m/>
    <m/>
    <m/>
    <m/>
    <m/>
    <m/>
    <x v="1"/>
    <n v="1"/>
    <n v="11"/>
    <n v="1"/>
    <m/>
    <m/>
    <n v="13"/>
    <x v="19"/>
    <x v="109"/>
    <x v="104"/>
    <x v="0"/>
    <x v="0"/>
    <n v="1"/>
    <n v="12"/>
    <n v="0"/>
    <n v="13"/>
    <n v="0"/>
    <n v="0"/>
    <n v="3"/>
    <n v="9"/>
    <n v="0"/>
    <n v="0"/>
    <n v="1"/>
    <n v="13"/>
    <n v="0"/>
    <n v="1"/>
    <n v="4"/>
    <n v="7"/>
    <n v="1"/>
    <n v="0"/>
    <n v="0"/>
    <n v="13"/>
    <n v="8"/>
    <n v="2"/>
    <n v="2"/>
    <n v="12"/>
    <n v="0.66666666666666663"/>
    <n v="9"/>
    <n v="2"/>
    <n v="1"/>
    <n v="12"/>
    <n v="0.75"/>
    <n v="10"/>
    <n v="1"/>
    <n v="1"/>
    <n v="12"/>
    <n v="0.83333333333333337"/>
    <n v="11"/>
    <n v="0"/>
    <n v="1"/>
    <n v="12"/>
    <n v="0.91666666666666663"/>
    <n v="12"/>
    <n v="0"/>
    <n v="0"/>
    <n v="12"/>
    <n v="1"/>
    <n v="12"/>
    <n v="0"/>
    <n v="0"/>
    <n v="12"/>
    <x v="8"/>
    <n v="62"/>
    <n v="5"/>
    <n v="5"/>
    <n v="72"/>
    <n v="0.86111111111111116"/>
  </r>
  <r>
    <d v="2024-04-11T00:00:00"/>
    <n v="201"/>
    <x v="0"/>
    <s v="特定非営利活動法人あいあいの会"/>
    <s v="武地　成章"/>
    <n v="3412700373"/>
    <s v="あいあい作業所"/>
    <n v="7390437"/>
    <x v="9"/>
    <s v="〒739-0437 廿日市市大野中央2丁目6番9号"/>
    <x v="0"/>
    <s v="管理者　（武地成章）"/>
    <s v="武地成章"/>
    <s v="090-4740-4608"/>
    <s v="aiai@kvp.biglobe.ne.jp"/>
    <s v="月額"/>
    <m/>
    <x v="151"/>
    <n v="29532"/>
    <n v="32917"/>
    <n v="35000"/>
    <n v="37083"/>
    <n v="7513000"/>
    <n v="5088670"/>
    <n v="0"/>
    <n v="0"/>
    <n v="2424330"/>
    <n v="7513000"/>
    <x v="151"/>
    <n v="0"/>
    <n v="0"/>
    <n v="0"/>
    <n v="0"/>
    <n v="333"/>
    <n v="5691"/>
    <x v="146"/>
    <n v="269"/>
    <n v="12"/>
    <n v="7513000"/>
    <x v="149"/>
    <x v="151"/>
    <n v="387"/>
    <n v="7900000"/>
    <n v="5500000"/>
    <n v="0"/>
    <n v="0"/>
    <n v="2400000"/>
    <n v="7900000"/>
    <n v="7900000"/>
    <n v="0"/>
    <n v="0"/>
    <n v="0"/>
    <n v="0"/>
    <n v="5380"/>
    <n v="20000"/>
    <n v="269"/>
    <n v="12"/>
    <n v="7900000"/>
    <n v="32917"/>
    <n v="395"/>
    <n v="8400000"/>
    <n v="6000000"/>
    <n v="0"/>
    <n v="0"/>
    <n v="2400000"/>
    <n v="8400000"/>
    <n v="8400000"/>
    <n v="0"/>
    <n v="0"/>
    <n v="0"/>
    <n v="0"/>
    <n v="5380"/>
    <n v="20500"/>
    <n v="269"/>
    <n v="12"/>
    <n v="8400000"/>
    <n v="35000"/>
    <n v="410"/>
    <n v="8900000"/>
    <n v="6500000"/>
    <n v="0"/>
    <n v="0"/>
    <n v="2400000"/>
    <n v="8900000"/>
    <n v="8900000"/>
    <n v="0"/>
    <n v="0"/>
    <n v="0"/>
    <n v="0"/>
    <n v="5380"/>
    <n v="21000"/>
    <n v="269"/>
    <n v="12"/>
    <n v="8900000"/>
    <n v="37083"/>
    <n v="424"/>
    <m/>
    <m/>
    <m/>
    <m/>
    <m/>
    <s v="○"/>
    <m/>
    <m/>
    <m/>
    <m/>
    <s v="○"/>
    <m/>
    <s v="○"/>
    <m/>
    <m/>
    <m/>
    <s v="○"/>
    <s v="ポスティング（配布）"/>
    <x v="14"/>
    <n v="2348212"/>
    <s v="手芸品の製造・販売"/>
    <s v="－"/>
    <x v="3"/>
    <n v="1272216"/>
    <s v="ダンボール箱加工組立、袋加工製造、袋詰め、シール貼り"/>
    <s v="－"/>
    <x v="5"/>
    <n v="397300"/>
    <s v="社協広報誌等ポスティング（配布）"/>
    <s v="－"/>
    <x v="1"/>
    <s v=""/>
    <x v="0"/>
    <x v="0"/>
    <s v=""/>
    <x v="0"/>
    <m/>
    <m/>
    <m/>
    <x v="0"/>
    <s v="コロナ過が明けて、下請けの軽作業は復活した。自主製品の手芸品の製造・販売が堅調。配布活動も拡大した。しかしながら、自主財源の受取寄付金に頼らなくては工賃を捻出できない現状に変わりない。"/>
    <m/>
    <s v="○"/>
    <m/>
    <s v="○"/>
    <s v="○"/>
    <s v="○"/>
    <m/>
    <s v="○"/>
    <m/>
    <m/>
    <m/>
    <m/>
    <s v="目標工賃は達成できた。受注先も堅調に伸びた。ただし、自主財源の受取寄付金無くして、一定の工賃を支給はできない現状に変わりはない。"/>
    <s v="○"/>
    <s v="○"/>
    <s v="○"/>
    <m/>
    <s v="○"/>
    <s v="○"/>
    <m/>
    <m/>
    <s v="○"/>
    <s v="○"/>
    <m/>
    <m/>
    <s v="雑貨製造販売"/>
    <s v="①商品企画力の向上"/>
    <s v="他施設の魅力ある商品化に学ぶ。"/>
    <s v="軽作業(部品組み立て、袋詰め、シール貼り）"/>
    <s v="⑥作業工程の見直し"/>
    <s v="作業工程を利用者個々人の特性に応じた配置換えの検討。"/>
    <s v="ポスティング(配布）"/>
    <s v="②販路開拓"/>
    <s v="受注先の開拓。"/>
    <s v="工賃向上計画の職員への徹底。受注先の開拓。"/>
    <s v="工賃向上計画の職員への徹底。受注先の開拓。"/>
    <s v="工賃向上計画の職員への徹底。受注先の開拓。"/>
    <s v="共有した"/>
    <s v="共有していない"/>
    <s v="統括責任者"/>
    <s v="武地成章"/>
    <s v="管理者"/>
    <s v="統括副責任者"/>
    <s v="奥村弘"/>
    <s v="職業指導員"/>
    <s v="主任"/>
    <s v="吉田庸子"/>
    <s v="生活支援員"/>
    <m/>
    <m/>
    <m/>
    <m/>
    <m/>
    <m/>
    <m/>
    <m/>
    <m/>
    <m/>
    <m/>
    <m/>
    <m/>
    <m/>
    <m/>
    <m/>
    <m/>
    <m/>
    <m/>
    <m/>
    <m/>
    <x v="8"/>
    <n v="2"/>
    <n v="7"/>
    <n v="16"/>
    <n v="6"/>
    <m/>
    <n v="31"/>
    <x v="63"/>
    <x v="112"/>
    <x v="105"/>
    <x v="38"/>
    <x v="0"/>
    <n v="11"/>
    <n v="14"/>
    <n v="6"/>
    <n v="31"/>
    <n v="1"/>
    <n v="3"/>
    <n v="7"/>
    <n v="1"/>
    <n v="1"/>
    <n v="0"/>
    <n v="18"/>
    <n v="31"/>
    <n v="0"/>
    <n v="0"/>
    <n v="5"/>
    <n v="4"/>
    <n v="4"/>
    <n v="8"/>
    <n v="10"/>
    <n v="31"/>
    <n v="9"/>
    <n v="0"/>
    <n v="8"/>
    <n v="17"/>
    <n v="0.52941176470588236"/>
    <n v="15"/>
    <n v="0"/>
    <n v="2"/>
    <n v="17"/>
    <n v="0.88235294117647056"/>
    <n v="14"/>
    <n v="0"/>
    <n v="3"/>
    <n v="17"/>
    <n v="0.82352941176470584"/>
    <n v="13"/>
    <n v="0"/>
    <n v="4"/>
    <n v="17"/>
    <n v="0.76470588235294112"/>
    <n v="11"/>
    <n v="0"/>
    <n v="6"/>
    <n v="17"/>
    <n v="0.6470588235294118"/>
    <n v="14"/>
    <n v="0"/>
    <n v="3"/>
    <n v="17"/>
    <x v="92"/>
    <n v="76"/>
    <n v="0"/>
    <n v="26"/>
    <n v="102"/>
    <n v="0.74509803921568629"/>
  </r>
  <r>
    <d v="2024-04-30T00:00:00"/>
    <n v="202"/>
    <x v="5"/>
    <s v="公益社団法人広島県就労振興センター"/>
    <s v="山田　正史"/>
    <n v="3410207892"/>
    <s v="すまいるスタジオ"/>
    <n v="7300051"/>
    <x v="2"/>
    <s v="〒730-0051 広島市中区大手町一丁目４番１６号"/>
    <x v="0"/>
    <s v="河東侑香里"/>
    <s v="村上千明"/>
    <s v="082-240-9400"/>
    <s v="smile-studio@seagreen.ocn.ne.jp"/>
    <s v="月額"/>
    <n v="13000"/>
    <x v="152"/>
    <n v="2136"/>
    <n v="18373"/>
    <n v="19720"/>
    <n v="20988"/>
    <n v="20483161"/>
    <n v="20170989"/>
    <n v="0"/>
    <n v="0"/>
    <n v="312172"/>
    <n v="20483161"/>
    <x v="152"/>
    <n v="18303526"/>
    <n v="0"/>
    <n v="0"/>
    <n v="0"/>
    <n v="235"/>
    <n v="3094"/>
    <x v="147"/>
    <n v="259"/>
    <n v="12"/>
    <n v="2179635"/>
    <x v="150"/>
    <x v="152"/>
    <n v="191"/>
    <n v="21200000"/>
    <n v="21200000"/>
    <n v="0"/>
    <n v="0"/>
    <n v="0"/>
    <n v="21200000"/>
    <n v="2800000"/>
    <n v="18400000"/>
    <n v="0"/>
    <n v="0"/>
    <n v="0"/>
    <n v="3200"/>
    <n v="12000"/>
    <n v="252"/>
    <n v="12"/>
    <n v="2800000"/>
    <n v="18373"/>
    <n v="233"/>
    <n v="21600000"/>
    <n v="21600000"/>
    <n v="0"/>
    <n v="0"/>
    <n v="0"/>
    <n v="21600000"/>
    <n v="3100000"/>
    <n v="18500000"/>
    <n v="0"/>
    <n v="0"/>
    <n v="0"/>
    <n v="3300"/>
    <n v="13000"/>
    <n v="252"/>
    <n v="12"/>
    <n v="3100000"/>
    <n v="19720"/>
    <n v="238"/>
    <n v="22000000"/>
    <n v="22000000"/>
    <n v="0"/>
    <n v="0"/>
    <n v="0"/>
    <n v="22000000"/>
    <n v="3400000"/>
    <n v="18600000"/>
    <n v="0"/>
    <n v="0"/>
    <n v="0"/>
    <n v="3400"/>
    <n v="14000"/>
    <n v="252"/>
    <n v="12"/>
    <n v="3400000"/>
    <n v="20988"/>
    <n v="243"/>
    <m/>
    <m/>
    <m/>
    <m/>
    <m/>
    <s v="○"/>
    <s v="○"/>
    <m/>
    <s v="○"/>
    <m/>
    <s v="○"/>
    <m/>
    <s v="○"/>
    <m/>
    <m/>
    <m/>
    <m/>
    <m/>
    <x v="14"/>
    <n v="18591541"/>
    <s v="千羽鶴再生紙グッズの製作・販売"/>
    <s v="－"/>
    <x v="13"/>
    <n v="1457655"/>
    <s v="喫茶運営"/>
    <s v="－"/>
    <x v="7"/>
    <n v="97500"/>
    <s v="・貸し会議室の清掃（月1～２回）_x000a_・トイレ清掃（週1回）"/>
    <s v="－"/>
    <x v="1"/>
    <s v=""/>
    <x v="0"/>
    <x v="0"/>
    <s v=""/>
    <x v="0"/>
    <m/>
    <m/>
    <m/>
    <x v="0"/>
    <s v="・コロナ渦が明け、千羽鶴再生紙グッズ販売、喫茶の売り上げは高くなっているが、できることが限られる利用者が多く、特定の利用者や職員の負担が増えているため、作業に携わることができる利用者を新規に獲得していく必要がある。_x000a_・できるだけ利用者が携わることができるよう作業工程を見直すと共に、利用者の力を生かした作業を新たに生み出す必要がある。"/>
    <m/>
    <m/>
    <m/>
    <s v="○"/>
    <m/>
    <s v="○"/>
    <m/>
    <s v="○"/>
    <s v="○"/>
    <m/>
    <m/>
    <m/>
    <s v="工賃規定を見直したことで目標工賃を達成することができた。_x000a_できることが限られる利用者が増えており、利用者の能力によって作業量の差が目立つようになってきたため、利用者それぞれの力を生かした作業を生み出し、一人ひとりが作業に意欲的に取り組むことができるよう考えていく必要がある。_x000a_大型の受注に対応するために、当事業所の利用者だけでなく、他事業所と連携を取りながらグッズの製作を進めていきたい。"/>
    <m/>
    <m/>
    <m/>
    <m/>
    <s v="○"/>
    <s v="○"/>
    <m/>
    <m/>
    <m/>
    <s v="○"/>
    <s v="○"/>
    <s v="新規の利用者獲得"/>
    <s v="千羽鶴再生紙グッズの製作・販売"/>
    <s v="⑤他事業所とのネットワークの構築"/>
    <s v="協力していただける事業所を募り、作業分担をしていくことで、大型の注文にもできる限り対応できるようにしていく。"/>
    <s v="喫茶運営"/>
    <s v="⑪その他"/>
    <s v="喫茶運営に携わることができる利用者が少ないため、作業するために必要な力を持っている利用者を新規で獲得できるよう、オープン見学会を開催するなど、利用者獲得に向けて動いていく。"/>
    <s v="千羽鶴再生紙グッズの製作・販売"/>
    <s v="⑪その他"/>
    <s v="限られた作業しかできない利用者が増えているため、作業するために必要な力を持っている利用者を新規で獲得できるよう、オープン見学会を開催するなど、利用者獲得に向けて動いていく。"/>
    <s v="他事業所と連携を取りながら、千羽鶴再生紙グッズの製作を進め、大型の注文にも対応できる体制を作っていく。_x000a_オープン見学会の実施など、新規の利用者獲得に向けた活動を積極的に行っていく。"/>
    <s v="他事業所と連携を取りながら、千羽鶴再生紙グッズの製作を進め、大型の注文にも対応できる体制を作っていく。_x000a_オープン見学会の実施など、新規の利用者獲得に向けた活動を積極的に行っていく。"/>
    <s v="他事業所と連携を取りながら、千羽鶴再生紙グッズの製作を進め、大型の注文にも対応できる体制を作っていく。_x000a_オープン見学会の実施など、新規の利用者獲得に向けた活動を積極的に行っていく。"/>
    <s v="共有していない"/>
    <s v="共有していない"/>
    <s v="統括責任者"/>
    <s v="河東侑香里"/>
    <s v="管理者"/>
    <s v="日常生活の相談・指導"/>
    <s v="村上千明"/>
    <s v="生活支援員"/>
    <s v="技術指導・職業訓練"/>
    <s v="小下朋美"/>
    <s v="職業指導員"/>
    <s v="日常生活の相談・指導"/>
    <s v="生駒智子"/>
    <s v="目標工賃達成指導員"/>
    <m/>
    <m/>
    <m/>
    <m/>
    <m/>
    <m/>
    <m/>
    <m/>
    <m/>
    <m/>
    <m/>
    <m/>
    <m/>
    <m/>
    <m/>
    <m/>
    <m/>
    <m/>
    <x v="0"/>
    <n v="2"/>
    <n v="6"/>
    <n v="12"/>
    <n v="5"/>
    <m/>
    <n v="25"/>
    <x v="65"/>
    <x v="113"/>
    <x v="106"/>
    <x v="39"/>
    <x v="0"/>
    <n v="8"/>
    <n v="16"/>
    <n v="1"/>
    <n v="25"/>
    <n v="0"/>
    <n v="5"/>
    <n v="3"/>
    <n v="2"/>
    <n v="0"/>
    <n v="0"/>
    <n v="15"/>
    <n v="25"/>
    <n v="0"/>
    <n v="3"/>
    <n v="7"/>
    <n v="4"/>
    <n v="5"/>
    <n v="6"/>
    <n v="0"/>
    <n v="25"/>
    <n v="9"/>
    <n v="0"/>
    <n v="8"/>
    <n v="17"/>
    <n v="0.52941176470588236"/>
    <n v="9"/>
    <n v="1"/>
    <n v="7"/>
    <n v="17"/>
    <n v="0.52941176470588236"/>
    <n v="16"/>
    <n v="0"/>
    <n v="1"/>
    <n v="17"/>
    <n v="0.94117647058823528"/>
    <n v="16"/>
    <n v="0"/>
    <n v="1"/>
    <n v="17"/>
    <n v="0.94117647058823528"/>
    <n v="16"/>
    <n v="0"/>
    <n v="1"/>
    <n v="17"/>
    <n v="0.94117647058823528"/>
    <n v="16"/>
    <n v="0"/>
    <n v="1"/>
    <n v="17"/>
    <x v="93"/>
    <n v="82"/>
    <n v="1"/>
    <n v="19"/>
    <n v="102"/>
    <n v="0.80392156862745101"/>
  </r>
  <r>
    <d v="2024-04-20T00:00:00"/>
    <n v="203"/>
    <x v="5"/>
    <s v="一般社団法人レインボー"/>
    <s v="伊藤　めぐみ"/>
    <n v="3410207991"/>
    <s v="デリカ・シャンテ"/>
    <n v="7313271"/>
    <x v="2"/>
    <s v="〒731-3271 広島市安佐南区沼田町阿戸１４９８番地"/>
    <x v="0"/>
    <s v="山迫光博"/>
    <s v="伊藤めぐみ"/>
    <s v="０８０－２９２４－３７５５"/>
    <s v="tutuji3@marble.ocn.ne.jp"/>
    <s v="月額"/>
    <n v="5000"/>
    <x v="153"/>
    <n v="-453"/>
    <n v="5000"/>
    <n v="5833"/>
    <n v="6667"/>
    <n v="7751162"/>
    <n v="7751162"/>
    <n v="0"/>
    <n v="0"/>
    <n v="0"/>
    <n v="7751162"/>
    <x v="153"/>
    <n v="6605509"/>
    <n v="200000"/>
    <n v="400000"/>
    <n v="0"/>
    <n v="120"/>
    <n v="2690"/>
    <x v="148"/>
    <n v="270"/>
    <n v="12"/>
    <n v="545653"/>
    <x v="151"/>
    <x v="153"/>
    <n v="52"/>
    <n v="7800000"/>
    <n v="7800000"/>
    <n v="0"/>
    <n v="0"/>
    <n v="0"/>
    <n v="7800000"/>
    <n v="600000"/>
    <n v="6600000"/>
    <n v="200000"/>
    <n v="400000"/>
    <n v="0"/>
    <n v="2690"/>
    <n v="10000"/>
    <n v="270"/>
    <n v="12"/>
    <n v="600000"/>
    <n v="5000"/>
    <n v="60"/>
    <n v="7900000"/>
    <n v="7900000"/>
    <n v="0"/>
    <n v="0"/>
    <n v="0"/>
    <n v="7900000"/>
    <n v="700000"/>
    <n v="6600000"/>
    <n v="200000"/>
    <n v="400000"/>
    <n v="0"/>
    <n v="2690"/>
    <n v="10000"/>
    <n v="270"/>
    <n v="12"/>
    <n v="700000"/>
    <n v="5833"/>
    <n v="70"/>
    <n v="8000000"/>
    <n v="8000000"/>
    <n v="0"/>
    <n v="0"/>
    <n v="0"/>
    <n v="8000000"/>
    <n v="800000"/>
    <n v="6600000"/>
    <n v="200000"/>
    <n v="400000"/>
    <n v="0"/>
    <n v="2690"/>
    <n v="10000"/>
    <n v="270"/>
    <n v="12"/>
    <n v="800000"/>
    <n v="6667"/>
    <n v="80"/>
    <m/>
    <s v="○"/>
    <m/>
    <m/>
    <s v="○"/>
    <m/>
    <m/>
    <m/>
    <s v="○"/>
    <m/>
    <m/>
    <m/>
    <s v="○"/>
    <m/>
    <m/>
    <m/>
    <m/>
    <m/>
    <x v="2"/>
    <n v="7049610"/>
    <s v="パンを製造し販売している"/>
    <s v="－"/>
    <x v="4"/>
    <n v="600000"/>
    <s v="各ホームや施設内の清掃をしている"/>
    <s v="－"/>
    <x v="4"/>
    <n v="56000"/>
    <s v="畑で農作物を作り販売している"/>
    <s v="－"/>
    <x v="1"/>
    <s v=""/>
    <x v="0"/>
    <x v="0"/>
    <s v=""/>
    <x v="0"/>
    <m/>
    <m/>
    <m/>
    <x v="0"/>
    <s v="パンなど生産し販売しているが、材料費、光熱水費が高騰しているため、利益が上がらない。また内職は受注が減ってきている。今後は農作物を作り販売や調理などに利用できるように工夫する。"/>
    <m/>
    <m/>
    <m/>
    <s v="○"/>
    <m/>
    <s v="○"/>
    <m/>
    <s v="○"/>
    <m/>
    <m/>
    <m/>
    <m/>
    <s v="自主製品の売上が伸び悩んだ事と材料費や光熱水費の高騰により思うように利用やの工賃向上が果たせなかった。"/>
    <m/>
    <s v="○"/>
    <m/>
    <s v="○"/>
    <m/>
    <s v="○"/>
    <m/>
    <s v="○"/>
    <m/>
    <m/>
    <m/>
    <m/>
    <s v="濃厚園芸"/>
    <s v="⑩市町・企業、他事業所との連携"/>
    <s v="農業の知識の向上を図り、機材や工程を見直し利用者がやりがいを持って作業できるように取り組む"/>
    <m/>
    <m/>
    <m/>
    <m/>
    <n v="0"/>
    <n v="0"/>
    <s v="農協などに協力して頂き、農地の改善から行い、収益性のある野菜や果物などの開発に取り組む。"/>
    <s v="商品開発を行うのと同時に、販路の開拓を行う。（常に企業などに協力して頂けるように働きかける）"/>
    <s v="希望の受注を受けそれに答えられるように生産する。（常に企業などと連携していく）"/>
    <s v="共有した"/>
    <s v="共有した"/>
    <s v="統括責任者"/>
    <s v="山迫光博"/>
    <s v="管理者"/>
    <s v="農地などの開拓"/>
    <s v="富田貴明"/>
    <s v="職業指導員"/>
    <s v="販路開拓"/>
    <s v="伊藤めぐみ"/>
    <s v="工賃目標達成指導員"/>
    <m/>
    <m/>
    <m/>
    <m/>
    <m/>
    <m/>
    <m/>
    <m/>
    <m/>
    <m/>
    <m/>
    <m/>
    <m/>
    <m/>
    <m/>
    <m/>
    <m/>
    <m/>
    <m/>
    <m/>
    <m/>
    <x v="8"/>
    <m/>
    <n v="11"/>
    <m/>
    <m/>
    <m/>
    <n v="11"/>
    <x v="2"/>
    <x v="5"/>
    <x v="3"/>
    <x v="0"/>
    <x v="0"/>
    <n v="0"/>
    <n v="0"/>
    <n v="11"/>
    <n v="11"/>
    <n v="0"/>
    <n v="2"/>
    <n v="3"/>
    <n v="6"/>
    <n v="0"/>
    <n v="0"/>
    <n v="0"/>
    <n v="11"/>
    <n v="0"/>
    <n v="0"/>
    <n v="3"/>
    <n v="3"/>
    <n v="1"/>
    <n v="2"/>
    <n v="2"/>
    <n v="11"/>
    <n v="4"/>
    <n v="2"/>
    <n v="5"/>
    <n v="11"/>
    <n v="0.36363636363636365"/>
    <n v="9"/>
    <n v="1"/>
    <n v="1"/>
    <n v="11"/>
    <n v="0.81818181818181823"/>
    <n v="10"/>
    <n v="0"/>
    <n v="1"/>
    <n v="11"/>
    <n v="0.90909090909090906"/>
    <n v="7"/>
    <n v="0"/>
    <n v="4"/>
    <n v="11"/>
    <n v="0.63636363636363635"/>
    <n v="10"/>
    <n v="0"/>
    <n v="1"/>
    <n v="11"/>
    <n v="0.90909090909090906"/>
    <n v="10"/>
    <n v="0"/>
    <n v="1"/>
    <n v="11"/>
    <x v="55"/>
    <n v="50"/>
    <n v="3"/>
    <n v="13"/>
    <n v="66"/>
    <n v="0.75757575757575757"/>
  </r>
  <r>
    <d v="2024-04-17T00:00:00"/>
    <n v="206"/>
    <x v="1"/>
    <s v="社会福祉法人交響"/>
    <s v="安部　倫久"/>
    <n v="3410108082"/>
    <s v="ＳＯＡＲきつつき"/>
    <n v="7320053"/>
    <x v="2"/>
    <s v="〒732-0053 広島市東区若草町１５番２０号"/>
    <x v="13"/>
    <s v="丸本哲也"/>
    <s v="丸本哲也"/>
    <s v="082-236-7380"/>
    <s v="maru@koukyou.or.jp"/>
    <s v="月額"/>
    <n v="14000"/>
    <x v="154"/>
    <n v="4980"/>
    <n v="20810"/>
    <n v="21389"/>
    <n v="21937"/>
    <n v="24181848"/>
    <n v="24181848"/>
    <n v="0"/>
    <n v="0"/>
    <n v="0"/>
    <n v="24181848"/>
    <x v="154"/>
    <n v="18696332"/>
    <n v="0"/>
    <n v="0"/>
    <n v="1659116"/>
    <n v="265"/>
    <n v="4511"/>
    <x v="149"/>
    <n v="269"/>
    <n v="12"/>
    <n v="3826400"/>
    <x v="152"/>
    <x v="154"/>
    <n v="187"/>
    <n v="24500000"/>
    <n v="24500000"/>
    <n v="0"/>
    <n v="0"/>
    <n v="0"/>
    <n v="24500000"/>
    <n v="4370000"/>
    <n v="18800000"/>
    <n v="0"/>
    <n v="0"/>
    <n v="1330000"/>
    <n v="4725"/>
    <n v="23625"/>
    <n v="270"/>
    <n v="12"/>
    <n v="4370000"/>
    <n v="20810"/>
    <n v="185"/>
    <n v="25000000"/>
    <n v="25000000"/>
    <n v="0"/>
    <n v="0"/>
    <n v="0"/>
    <n v="25000000"/>
    <n v="4620000"/>
    <n v="19100000"/>
    <n v="0"/>
    <n v="0"/>
    <n v="1280000"/>
    <n v="4860"/>
    <n v="24300"/>
    <n v="270"/>
    <n v="12"/>
    <n v="4620000"/>
    <n v="21389"/>
    <n v="190"/>
    <n v="25500000"/>
    <n v="25500000"/>
    <n v="0"/>
    <n v="0"/>
    <n v="0"/>
    <n v="25500000"/>
    <n v="4870000"/>
    <n v="19400000"/>
    <n v="0"/>
    <n v="0"/>
    <n v="1230000"/>
    <n v="4995"/>
    <n v="24975"/>
    <n v="270"/>
    <n v="12"/>
    <n v="4870000"/>
    <n v="21937"/>
    <n v="195"/>
    <m/>
    <s v="○"/>
    <m/>
    <m/>
    <m/>
    <m/>
    <m/>
    <m/>
    <m/>
    <m/>
    <m/>
    <m/>
    <m/>
    <m/>
    <m/>
    <m/>
    <m/>
    <m/>
    <x v="2"/>
    <n v="24181848"/>
    <s v="店舗または外販によるパンの製造および販売"/>
    <s v="－"/>
    <x v="2"/>
    <m/>
    <m/>
    <m/>
    <x v="2"/>
    <m/>
    <m/>
    <m/>
    <x v="1"/>
    <s v=""/>
    <x v="0"/>
    <x v="0"/>
    <s v=""/>
    <x v="0"/>
    <m/>
    <m/>
    <m/>
    <x v="0"/>
    <s v="店舗集客数がコロナ禍で減少したままほとんど回復していない。外販を増やすことで対応してきたが、職員体制や車両が1台しかないこともあり、今以上の増加の難しさがある。_x000a_利用者のスキルアップに対し、販売数の伸び率や職員体制が追いついていないため、仕事の設定が追い付かなくなってきており、パンの製造販売以外の仕事の確保が必要となっているが、建物にこれ以上作業を行える部屋が確保できない状況。"/>
    <s v="○"/>
    <m/>
    <s v="○"/>
    <s v="○"/>
    <m/>
    <m/>
    <m/>
    <s v="○"/>
    <m/>
    <m/>
    <s v="○"/>
    <s v="職員の勤務時間、体制の問題。商用車、駐車スペースの問題"/>
    <s v="＊最大の要因は水光熱費の減少（前年度比約95万減）_x000a_＊コロナが5類となったことによる集客の微増_x000a_＊観光客が増えたことによる近隣のホテルから外国人観光客の来店増_x000a_＊キャッシュレス決済が増えてきたことによる客単価増（約50円）_x000a_＊年3回実施した計9日間の10周年フェアの成功（平時比約140％売上増）_x000a_＊外販箇所増　＊宅配サービスの利用（1万円弱増/週）　＊SNS活用（インスタ）についての学習_x000a_"/>
    <s v="○"/>
    <m/>
    <s v="○"/>
    <s v="○"/>
    <m/>
    <m/>
    <m/>
    <m/>
    <m/>
    <m/>
    <m/>
    <s v="新規事業の企画"/>
    <s v="店舗集客、および売り上げ増"/>
    <s v="①商品企画力の向上"/>
    <s v="モーニングサービスの実施"/>
    <s v="新規事業の開発（食品以外の商品開発）"/>
    <s v="⑪その他"/>
    <s v="作業スペースの検討　事業内容の検討　検討事業についての学習、見学_x000a_機材についての検討　助成の申請"/>
    <s v="店舗改装"/>
    <s v="⑪その他"/>
    <s v="改装期間中の販売方法の検討　改装後のオペレーション_x000a_（法人内他事業の関係による延期の場合）助成の再申請"/>
    <s v="＊モーニングサービスの実施（5月開始予定：メニュー決めとオペレーションの検討）_x000a_＊推し商品のPR活動（SNS）＊人気商品の目玉化のための県産使用の食材探し_x000a_＊店舗改装（次年度持越しの可能性あり）_x000a_＊パン以外の新規事業（雑貨、布製品）の検討および実施（場所の検討、機材購入のための助成申請）_x000a_"/>
    <s v="＊店舗改装（持ち越された場合）_x000a_＊パン以外の新規事業（場所の確保ができなかった場合、布製品については機材の購入の助成が通らなかった場合助成の再申請）_x000a_＊引き続き店舗代表商品となるような商品の開発"/>
    <s v="＊パン以外の新規事業（場所の確保ができなかった場合、布製品については機材の購入の助成が通らなかった場合助成の再申請）の販路拡大（ネットを利用した販売の検討）_x000a_＊引き続き店舗代表商品となるような商品の開発"/>
    <s v="共有していない"/>
    <s v="共有していない"/>
    <s v="統括責任者"/>
    <s v="丸本哲也"/>
    <s v="管理者"/>
    <s v="店舗販売・利用者支援"/>
    <s v="川惠知保"/>
    <s v="職業指導員"/>
    <s v="衛生担当・利用者支援"/>
    <s v="中村菜津美"/>
    <s v="生活支援員"/>
    <s v="店長・製造責任及び支援"/>
    <s v="平野仗"/>
    <s v="目標工賃達成支援員"/>
    <s v="店舗販売・外販"/>
    <s v="沖村保江"/>
    <s v="生活支援員"/>
    <s v="外販・広報・衛生担当"/>
    <s v="岩田千尋"/>
    <s v="生活支援員"/>
    <s v="事務手続き等"/>
    <s v="ヒゴバシ淳子"/>
    <s v="生活支援員兼事務員"/>
    <m/>
    <m/>
    <m/>
    <m/>
    <m/>
    <m/>
    <m/>
    <m/>
    <m/>
    <x v="3"/>
    <n v="1"/>
    <n v="20"/>
    <n v="6"/>
    <n v="1"/>
    <m/>
    <n v="28"/>
    <x v="22"/>
    <x v="30"/>
    <x v="107"/>
    <x v="40"/>
    <x v="0"/>
    <n v="2"/>
    <n v="26"/>
    <n v="0"/>
    <n v="28"/>
    <n v="0"/>
    <n v="5"/>
    <n v="6"/>
    <n v="7"/>
    <n v="0"/>
    <n v="0"/>
    <n v="10"/>
    <n v="28"/>
    <n v="0"/>
    <n v="3"/>
    <n v="14"/>
    <n v="9"/>
    <n v="2"/>
    <n v="0"/>
    <n v="0"/>
    <n v="28"/>
    <n v="16"/>
    <n v="0"/>
    <n v="3"/>
    <n v="19"/>
    <n v="0.84210526315789469"/>
    <n v="10"/>
    <n v="3"/>
    <n v="6"/>
    <n v="19"/>
    <n v="0.52631578947368418"/>
    <n v="17"/>
    <n v="0"/>
    <n v="2"/>
    <n v="19"/>
    <n v="0.89473684210526316"/>
    <n v="16"/>
    <n v="1"/>
    <n v="2"/>
    <n v="19"/>
    <n v="0.84210526315789469"/>
    <n v="15"/>
    <n v="1"/>
    <n v="3"/>
    <n v="19"/>
    <n v="0.78947368421052633"/>
    <n v="15"/>
    <n v="2"/>
    <n v="2"/>
    <n v="19"/>
    <x v="94"/>
    <n v="89"/>
    <n v="7"/>
    <n v="18"/>
    <n v="114"/>
    <n v="0.7807017543859649"/>
  </r>
  <r>
    <d v="2024-04-25T00:00:00"/>
    <n v="207"/>
    <x v="0"/>
    <s v="特定非営利活動法人ふたば"/>
    <s v="沢田　かおる"/>
    <n v="3410208262"/>
    <s v="就労継続支援B型事業所ふたば"/>
    <n v="7330823"/>
    <x v="2"/>
    <s v="〒733-0823 広島市西区庚午南一丁目３２番１９号"/>
    <x v="0"/>
    <s v="石井　剛"/>
    <s v="沢田　かおる"/>
    <s v="082-533-7460"/>
    <s v="futaba_npo@ybb.ne.jp"/>
    <s v="月額"/>
    <n v="6000"/>
    <x v="155"/>
    <n v="-1282"/>
    <n v="6575"/>
    <n v="6575"/>
    <n v="6575"/>
    <n v="1508000"/>
    <n v="1405087"/>
    <n v="99344"/>
    <n v="0"/>
    <n v="3569"/>
    <n v="1508000"/>
    <x v="155"/>
    <n v="679698"/>
    <n v="1662"/>
    <n v="0"/>
    <n v="0"/>
    <n v="192"/>
    <n v="3442"/>
    <x v="150"/>
    <n v="237"/>
    <n v="12"/>
    <n v="826640"/>
    <x v="153"/>
    <x v="155"/>
    <n v="48"/>
    <n v="2400000"/>
    <n v="2391000"/>
    <n v="0"/>
    <n v="0"/>
    <n v="9000"/>
    <n v="2400000"/>
    <n v="1152000"/>
    <n v="1248000"/>
    <n v="0"/>
    <n v="0"/>
    <n v="0"/>
    <n v="3442"/>
    <n v="17210"/>
    <n v="237"/>
    <n v="12"/>
    <n v="1152000"/>
    <n v="6575"/>
    <n v="67"/>
    <n v="2400000"/>
    <n v="2391000"/>
    <n v="0"/>
    <n v="0"/>
    <n v="9000"/>
    <n v="2400000"/>
    <n v="1152000"/>
    <n v="1248000"/>
    <n v="0"/>
    <n v="0"/>
    <n v="0"/>
    <n v="3442"/>
    <n v="17210"/>
    <n v="237"/>
    <n v="12"/>
    <n v="1152000"/>
    <n v="6575"/>
    <n v="67"/>
    <n v="2400000"/>
    <n v="2391000"/>
    <n v="0"/>
    <n v="0"/>
    <n v="9000"/>
    <n v="2400000"/>
    <n v="1152000"/>
    <n v="1248000"/>
    <n v="0"/>
    <n v="0"/>
    <n v="0"/>
    <n v="3442"/>
    <n v="17210"/>
    <n v="237"/>
    <n v="12"/>
    <n v="1152000"/>
    <n v="6575"/>
    <n v="67"/>
    <s v="○"/>
    <m/>
    <m/>
    <m/>
    <m/>
    <m/>
    <m/>
    <m/>
    <m/>
    <m/>
    <m/>
    <m/>
    <s v="○"/>
    <m/>
    <m/>
    <m/>
    <s v="○"/>
    <s v="仕入れ商品販売手数料"/>
    <x v="9"/>
    <n v="809010"/>
    <s v="焼き菓子、ジャム等の製造販売"/>
    <s v="－"/>
    <x v="0"/>
    <n v="335663"/>
    <s v="仕入れ商品販売手数料"/>
    <s v="－"/>
    <x v="0"/>
    <n v="260414"/>
    <s v="サンプル貼り、千羽鶴解体仕分け、自主製品"/>
    <s v="－"/>
    <x v="1"/>
    <s v=""/>
    <x v="0"/>
    <x v="0"/>
    <s v=""/>
    <x v="0"/>
    <m/>
    <m/>
    <m/>
    <x v="0"/>
    <s v="職員不足から作業指導に影響あり。外注内職が減。"/>
    <m/>
    <m/>
    <m/>
    <s v="○"/>
    <m/>
    <m/>
    <m/>
    <s v="○"/>
    <m/>
    <m/>
    <s v="○"/>
    <s v="職員不足から作業指導に影響"/>
    <s v="目標工賃に対して達成率69％。職員不足から、食品加工を実施する事が困難で原材料高騰も大きく影響している。"/>
    <s v="○"/>
    <m/>
    <m/>
    <s v="○"/>
    <m/>
    <s v="○"/>
    <m/>
    <m/>
    <m/>
    <m/>
    <s v="○"/>
    <s v="職員確保"/>
    <s v="食品加工作業"/>
    <s v="⑪その他"/>
    <s v="食品加工作業が実施出来るよう職員を確保していく。"/>
    <s v="食品加工作業"/>
    <s v="④販売価格の見直し"/>
    <s v="原材料高騰から販売価格を見直すために原材料や配合等を工夫する。"/>
    <s v="食品加工作業"/>
    <s v="①商品企画力の向上"/>
    <s v="利益率の高い商品を開発し工賃向上へ繋げる。"/>
    <s v="職員確保が課題である事から、不足の状況でも目標工賃により近づけるように作業環境の整備や業務内容を検討する。"/>
    <s v="職員確保達成後は、商品開発に力を入れスキルアップ研修等へ積極的に参加していく。"/>
    <s v="職員確保達成後は、地域イベント等へ積極的に参加し販路拡大へ繋げていく。"/>
    <s v="共有した"/>
    <s v="共有した"/>
    <s v="統括責任者"/>
    <s v="石井　剛"/>
    <s v="管理者"/>
    <s v="個別支援計画の作成"/>
    <s v="石井　剛"/>
    <s v="サービス管理責任者"/>
    <s v="技術指導"/>
    <s v="沢田　かおる"/>
    <s v="職業指導員"/>
    <s v="日常生活支援"/>
    <s v="吉田　桜子"/>
    <s v="生活支援員"/>
    <m/>
    <m/>
    <m/>
    <m/>
    <m/>
    <m/>
    <m/>
    <m/>
    <m/>
    <m/>
    <m/>
    <m/>
    <m/>
    <m/>
    <m/>
    <m/>
    <m/>
    <m/>
    <x v="0"/>
    <m/>
    <n v="16"/>
    <m/>
    <m/>
    <m/>
    <n v="16"/>
    <x v="2"/>
    <x v="5"/>
    <x v="3"/>
    <x v="0"/>
    <x v="0"/>
    <n v="0"/>
    <n v="16"/>
    <n v="0"/>
    <n v="16"/>
    <n v="0"/>
    <n v="0"/>
    <n v="4"/>
    <n v="6"/>
    <n v="5"/>
    <n v="0"/>
    <n v="1"/>
    <n v="16"/>
    <n v="0"/>
    <n v="1"/>
    <n v="7"/>
    <n v="8"/>
    <n v="0"/>
    <n v="0"/>
    <n v="0"/>
    <n v="16"/>
    <n v="16"/>
    <n v="0"/>
    <n v="0"/>
    <n v="16"/>
    <n v="1"/>
    <n v="16"/>
    <n v="0"/>
    <n v="0"/>
    <n v="16"/>
    <n v="1"/>
    <n v="16"/>
    <n v="0"/>
    <n v="0"/>
    <n v="16"/>
    <n v="1"/>
    <n v="16"/>
    <n v="0"/>
    <n v="0"/>
    <n v="16"/>
    <n v="1"/>
    <n v="16"/>
    <n v="0"/>
    <n v="0"/>
    <n v="16"/>
    <n v="1"/>
    <n v="16"/>
    <n v="0"/>
    <n v="0"/>
    <n v="16"/>
    <x v="8"/>
    <n v="96"/>
    <n v="0"/>
    <n v="0"/>
    <n v="96"/>
    <n v="1"/>
  </r>
  <r>
    <d v="2024-04-22T00:00:00"/>
    <n v="208"/>
    <x v="4"/>
    <s v="株式会社巣だち"/>
    <s v="梶　勇二郎"/>
    <n v="3410500890"/>
    <s v="株式会社　巣だち　呉事業所"/>
    <n v="7370831"/>
    <x v="3"/>
    <s v="〒737-0831 呉市光町７－４"/>
    <x v="2"/>
    <s v="平本　美香"/>
    <s v="平本　美香"/>
    <s v="0823-32-1233"/>
    <s v="sudachi.kurehikari@eos.ocn.ne.jp"/>
    <s v="月額"/>
    <n v="19000"/>
    <x v="156"/>
    <n v="6978"/>
    <n v="26055"/>
    <n v="26074"/>
    <n v="26092"/>
    <n v="5019002"/>
    <n v="5019002"/>
    <n v="0"/>
    <n v="0"/>
    <n v="0"/>
    <n v="5019002"/>
    <x v="156"/>
    <n v="0"/>
    <n v="0"/>
    <n v="0"/>
    <n v="0"/>
    <n v="259"/>
    <n v="4736"/>
    <x v="151"/>
    <n v="295"/>
    <n v="12"/>
    <n v="5019002"/>
    <x v="154"/>
    <x v="156"/>
    <n v="265"/>
    <n v="5065000"/>
    <n v="5065000"/>
    <n v="0"/>
    <n v="0"/>
    <n v="0"/>
    <n v="5065000"/>
    <n v="5065000"/>
    <n v="0"/>
    <n v="0"/>
    <n v="0"/>
    <n v="0"/>
    <n v="4750"/>
    <n v="19000"/>
    <n v="294"/>
    <n v="12"/>
    <n v="5065000"/>
    <n v="26055"/>
    <n v="267"/>
    <n v="5100000"/>
    <n v="5100000"/>
    <n v="0"/>
    <n v="0"/>
    <n v="0"/>
    <n v="5100000"/>
    <n v="5100000"/>
    <n v="0"/>
    <n v="0"/>
    <n v="0"/>
    <n v="0"/>
    <n v="4780"/>
    <n v="19120"/>
    <n v="295"/>
    <n v="12"/>
    <n v="5100000"/>
    <n v="26074"/>
    <n v="267"/>
    <n v="5135000"/>
    <n v="5135000"/>
    <n v="0"/>
    <n v="0"/>
    <n v="0"/>
    <n v="5135000"/>
    <n v="5135000"/>
    <n v="0"/>
    <n v="0"/>
    <n v="0"/>
    <n v="0"/>
    <n v="4800"/>
    <n v="19200"/>
    <n v="294"/>
    <n v="12"/>
    <n v="5135000"/>
    <n v="26092"/>
    <n v="267"/>
    <m/>
    <m/>
    <m/>
    <m/>
    <m/>
    <m/>
    <m/>
    <m/>
    <m/>
    <m/>
    <m/>
    <m/>
    <s v="○"/>
    <m/>
    <m/>
    <m/>
    <s v="○"/>
    <s v="食品加工工場実習　　　　　　　　　　　　　資源回収"/>
    <x v="6"/>
    <n v="2738441"/>
    <s v="食品加工工場実習、ギフト作成"/>
    <s v="○"/>
    <x v="3"/>
    <n v="381473"/>
    <s v="ボールペン組立、シール貼り"/>
    <s v="－"/>
    <x v="5"/>
    <n v="14080"/>
    <s v="資源回収"/>
    <s v="－"/>
    <x v="0"/>
    <s v=""/>
    <x v="0"/>
    <x v="0"/>
    <s v=""/>
    <x v="0"/>
    <m/>
    <m/>
    <m/>
    <x v="0"/>
    <s v="施設外の実習は、行くことができる利用者さんが限られる。　　　　　　　　　　　　　　　　　　　　　　利用者さんの工賃の金額にバラつきがあるので、なるべく差をなくしたい。　　　　　　　　　　　　　　　　スタッフのスキルをあげ、効率よくしたい。　　　　　　　　　　　　　　　　　　　　　　　　　　　"/>
    <m/>
    <m/>
    <m/>
    <m/>
    <m/>
    <m/>
    <m/>
    <m/>
    <s v="○"/>
    <m/>
    <s v="○"/>
    <s v="作業の受注が安定していない"/>
    <s v="令和５年度は、目標工賃の達成は出来たが、安定は出来ていないので、令和６年度からも引き続き作業の確保が必要である。"/>
    <m/>
    <m/>
    <m/>
    <m/>
    <m/>
    <m/>
    <m/>
    <m/>
    <s v="○"/>
    <s v="○"/>
    <m/>
    <m/>
    <s v="軽作業"/>
    <s v="⑩市町・企業、他事業所との連携"/>
    <s v="施設外の実習に行くことが出来ない利用者の作業としては、軽作業（ボールペン組立、シール貼り等）になるため、作業の依頼を拡大する。"/>
    <s v="研修に参加"/>
    <s v="⑨管理者・職員への意識啓発"/>
    <s v="目標工賃達成指導員を配置する。職員の知識や技術を高め、作業の効率化を図る。"/>
    <m/>
    <m/>
    <m/>
    <s v="継続的な作業の確保や取引先の開拓。"/>
    <s v="継続的な作業の確保。　　　　　　　　　　　　　　　　　　　　　　　　　　　　　　　　　　　　　　　職員全員が工賃向上に向けてスキルを上げ、利用者の作業能力を高める。　　　　　　　　　　　　　　　　工賃の高低差を出来る限り少なくする。"/>
    <s v="継続的な作業の確保。　　　　　　　　　　　　　　　　　　　　　　　　　　　　　　　　　　　　　　　取引先に単価の交渉。"/>
    <s v="共有した"/>
    <s v="共有した"/>
    <s v="責任者"/>
    <s v="平本　美香"/>
    <s v="管理者"/>
    <s v="個別支援計画の作成"/>
    <s v="平本　美香"/>
    <s v="サービス管理責任者"/>
    <s v="技術指導や職業訓練"/>
    <s v="小島　勝"/>
    <s v="職業指導員"/>
    <s v="作業工程管理"/>
    <s v="小屋　佳寿美"/>
    <s v="目標工賃達成指導員"/>
    <s v="日常生活の相談・指導"/>
    <s v="川上　清美"/>
    <s v="生活支援員"/>
    <s v="日常生活の相談・指導"/>
    <s v="吉山　美玖"/>
    <s v="生活支援員"/>
    <m/>
    <m/>
    <m/>
    <m/>
    <m/>
    <m/>
    <m/>
    <m/>
    <m/>
    <m/>
    <m/>
    <m/>
    <x v="7"/>
    <n v="1"/>
    <n v="16"/>
    <n v="7"/>
    <n v="1"/>
    <m/>
    <n v="25"/>
    <x v="66"/>
    <x v="103"/>
    <x v="108"/>
    <x v="15"/>
    <x v="0"/>
    <n v="1"/>
    <n v="22"/>
    <n v="2"/>
    <n v="25"/>
    <n v="0"/>
    <n v="5"/>
    <n v="3"/>
    <n v="1"/>
    <n v="0"/>
    <n v="0"/>
    <n v="16"/>
    <n v="25"/>
    <n v="0"/>
    <n v="4"/>
    <n v="8"/>
    <n v="9"/>
    <n v="3"/>
    <n v="1"/>
    <n v="0"/>
    <n v="25"/>
    <n v="20"/>
    <n v="0"/>
    <n v="1"/>
    <n v="21"/>
    <n v="0.95238095238095233"/>
    <n v="18"/>
    <n v="0"/>
    <n v="3"/>
    <n v="21"/>
    <n v="0.8571428571428571"/>
    <n v="19"/>
    <n v="0"/>
    <n v="2"/>
    <n v="21"/>
    <n v="0.90476190476190477"/>
    <n v="18"/>
    <n v="1"/>
    <n v="2"/>
    <n v="21"/>
    <n v="0.8571428571428571"/>
    <n v="19"/>
    <n v="0"/>
    <n v="2"/>
    <n v="21"/>
    <n v="0.90476190476190477"/>
    <n v="17"/>
    <n v="0"/>
    <n v="4"/>
    <n v="21"/>
    <x v="95"/>
    <n v="111"/>
    <n v="1"/>
    <n v="14"/>
    <n v="126"/>
    <n v="0.88095238095238093"/>
  </r>
  <r>
    <d v="2024-04-10T00:00:00"/>
    <n v="209"/>
    <x v="1"/>
    <s v="社会福祉法人あづみの森"/>
    <s v="宇根　幸治"/>
    <n v="3411100591"/>
    <s v="障がい者サポートセンターあおぎり"/>
    <n v="7290141"/>
    <x v="0"/>
    <s v="〒729-0141 尾道市高須町4754番地１"/>
    <x v="5"/>
    <s v="榎本雅允"/>
    <s v="榎本雅允"/>
    <s v="0848-38-2221"/>
    <s v="job-support-aogiri@aduminomori.or.jp"/>
    <s v="月額"/>
    <n v="21000"/>
    <x v="157"/>
    <n v="22953"/>
    <n v="45045"/>
    <n v="45504"/>
    <n v="45940"/>
    <n v="34113116"/>
    <n v="31225345"/>
    <n v="0"/>
    <n v="0"/>
    <n v="2887771"/>
    <n v="34113116"/>
    <x v="157"/>
    <n v="26465215"/>
    <n v="0"/>
    <n v="0"/>
    <n v="0"/>
    <n v="380"/>
    <n v="5160"/>
    <x v="152"/>
    <n v="356"/>
    <n v="12"/>
    <n v="7647901"/>
    <x v="155"/>
    <x v="157"/>
    <n v="404"/>
    <n v="32045000"/>
    <n v="32045000"/>
    <n v="0"/>
    <n v="0"/>
    <n v="0"/>
    <n v="32045000"/>
    <n v="8000000"/>
    <n v="24045000"/>
    <n v="0"/>
    <n v="0"/>
    <n v="0"/>
    <n v="5250"/>
    <n v="19200"/>
    <n v="356"/>
    <n v="12"/>
    <n v="8000000"/>
    <n v="45045"/>
    <n v="417"/>
    <n v="33000000"/>
    <n v="33000000"/>
    <n v="0"/>
    <n v="0"/>
    <n v="0"/>
    <n v="33000000"/>
    <n v="8300000"/>
    <n v="24700000"/>
    <n v="0"/>
    <n v="0"/>
    <n v="0"/>
    <n v="5400"/>
    <n v="19400"/>
    <n v="356"/>
    <n v="12"/>
    <n v="8300000"/>
    <n v="45504"/>
    <n v="428"/>
    <n v="35000000"/>
    <n v="35000000"/>
    <n v="0"/>
    <n v="0"/>
    <n v="0"/>
    <n v="35000000"/>
    <n v="8600000"/>
    <n v="26400000"/>
    <n v="0"/>
    <n v="0"/>
    <n v="0"/>
    <n v="5540"/>
    <n v="20000"/>
    <n v="356"/>
    <n v="12"/>
    <n v="8600000"/>
    <n v="45940"/>
    <n v="430"/>
    <s v="○"/>
    <m/>
    <m/>
    <s v="○"/>
    <m/>
    <m/>
    <m/>
    <m/>
    <s v="○"/>
    <m/>
    <m/>
    <m/>
    <s v="○"/>
    <m/>
    <m/>
    <m/>
    <m/>
    <m/>
    <x v="9"/>
    <n v="19137506"/>
    <s v="チョコレートの製造・販売"/>
    <s v="－"/>
    <x v="12"/>
    <n v="9137120"/>
    <s v="クラフトビールの製造・販売"/>
    <s v="－"/>
    <x v="7"/>
    <n v="1030501"/>
    <s v="出張洗車"/>
    <s v="－"/>
    <x v="0"/>
    <n v="1"/>
    <x v="1"/>
    <x v="7"/>
    <s v=""/>
    <x v="0"/>
    <m/>
    <m/>
    <m/>
    <x v="0"/>
    <s v="支援度が高い利用者が増えたため、製造・販売等への支援よりも直接的な支援（準備含む）に時間が割かれている。そのため、新規事業（アップサイクル焼菓子の製造・販売）を始めたものの、営業・開拓が全く行えなかった。また、原材料・資材等の相次ぐ値上げで、当初想定していた利益を出せなかった。"/>
    <m/>
    <s v="○"/>
    <m/>
    <m/>
    <m/>
    <s v="○"/>
    <m/>
    <m/>
    <m/>
    <m/>
    <m/>
    <m/>
    <s v="数カ月毎に原材料・資材の値上げがあり、それに対する対策が全くできなかった。また、新規事業を始めたものの、直接的な支援（準備含む）に時間が割かれ、営業・開拓が行えなかった。"/>
    <m/>
    <s v="○"/>
    <s v="○"/>
    <s v="○"/>
    <m/>
    <s v="○"/>
    <m/>
    <m/>
    <m/>
    <m/>
    <m/>
    <m/>
    <s v="新規事業が軌道に乗る。"/>
    <s v="②販路開拓"/>
    <s v="2024年度より移動販売を始める。販路開拓はもちろん、地域との交流・障害福祉の啓蒙・啓発を目指す。"/>
    <s v="業務の効率化・ロスの削減"/>
    <s v="⑥作業工程の見直し"/>
    <s v="マニュアル等を作り、業務の効率化を行う。その上で、余力ができた職員が移動販売を始める。"/>
    <s v="上記1，2の強化"/>
    <s v="⑪その他"/>
    <s v="上記1，2を重点的に行う。"/>
    <s v="移動販売を始め、アップサイクル焼菓子だけでなく、既存の商品の販路拡大を目指す。また、焼菓子等と親和性の高いパンを仕入れ（すでに提携済）、会社等へ定期的に訪問できる仕組みを作る。"/>
    <s v="移動販売先50件を目指す（週2回の移動販売。1日2件、3か月に1回程度訪問）"/>
    <s v="移動販売先100件を目指す（週2回の移動販売。1日4件　3か月に1回程度訪問）"/>
    <s v="共有した"/>
    <s v="共有した"/>
    <s v="統括責任者"/>
    <s v="榎本雅允"/>
    <s v="管理者"/>
    <s v="副責任者・サービスの質向上"/>
    <s v="坂本宏"/>
    <s v="サービス管理責任者"/>
    <s v="自部門の体制整備・営業等"/>
    <s v="谷本勝己"/>
    <s v="生活支援員"/>
    <s v="自部門の体制整備・営業等"/>
    <s v="榎本賢治"/>
    <s v="生活支援員"/>
    <s v="自部門の体制整備・営業等"/>
    <s v="實政杏紗"/>
    <s v="生活支援員"/>
    <s v="自部門の体制整備・営業等"/>
    <s v="奥平麻耶"/>
    <s v="生活支援員"/>
    <s v="自部門の体制整備・営業等"/>
    <s v="松岡篤彦"/>
    <s v="職業指導員"/>
    <s v="自部門の体制整備・営業等"/>
    <s v="田上誠"/>
    <s v="目標工賃達成指導員"/>
    <m/>
    <m/>
    <m/>
    <m/>
    <m/>
    <m/>
    <x v="6"/>
    <n v="9"/>
    <n v="14"/>
    <n v="10"/>
    <n v="5"/>
    <m/>
    <n v="38"/>
    <x v="67"/>
    <x v="114"/>
    <x v="109"/>
    <x v="41"/>
    <x v="0"/>
    <n v="5"/>
    <n v="28"/>
    <n v="5"/>
    <n v="38"/>
    <n v="0"/>
    <n v="2"/>
    <n v="6"/>
    <n v="6"/>
    <n v="2"/>
    <n v="0"/>
    <n v="22"/>
    <n v="38"/>
    <n v="0"/>
    <n v="8"/>
    <n v="8"/>
    <n v="4"/>
    <n v="10"/>
    <n v="5"/>
    <n v="3"/>
    <n v="38"/>
    <n v="26"/>
    <n v="2"/>
    <n v="5"/>
    <n v="33"/>
    <n v="0.78787878787878785"/>
    <n v="13"/>
    <n v="10"/>
    <n v="10"/>
    <n v="33"/>
    <n v="0.39393939393939392"/>
    <n v="30"/>
    <n v="0"/>
    <n v="3"/>
    <n v="33"/>
    <n v="0.90909090909090906"/>
    <n v="30"/>
    <n v="0"/>
    <n v="3"/>
    <n v="33"/>
    <n v="0.90909090909090906"/>
    <n v="31"/>
    <n v="0"/>
    <n v="2"/>
    <n v="33"/>
    <n v="0.93939393939393945"/>
    <n v="25"/>
    <n v="3"/>
    <n v="5"/>
    <n v="33"/>
    <x v="64"/>
    <n v="155"/>
    <n v="15"/>
    <n v="28"/>
    <n v="198"/>
    <n v="0.78282828282828287"/>
  </r>
  <r>
    <d v="2024-04-30T00:00:00"/>
    <n v="210"/>
    <x v="1"/>
    <s v="社会福祉法人庄原さくら学園"/>
    <s v="八谷　文策"/>
    <n v="3412100194"/>
    <s v="青空"/>
    <n v="7296141"/>
    <x v="12"/>
    <s v="〒729-6141 庄原市水越町808番地２"/>
    <x v="6"/>
    <s v="藤本裕樹"/>
    <s v="藤本裕樹"/>
    <s v="0824-75-2822"/>
    <s v="aozora@mountain.ocn.ne.jp"/>
    <s v="月額"/>
    <n v="15000"/>
    <x v="158"/>
    <n v="3499"/>
    <n v="18595"/>
    <n v="18767"/>
    <n v="18939"/>
    <n v="15287140"/>
    <n v="15287140"/>
    <n v="0"/>
    <n v="0"/>
    <n v="0"/>
    <n v="15287140"/>
    <x v="158"/>
    <n v="9892872"/>
    <n v="0"/>
    <n v="0"/>
    <n v="0"/>
    <n v="345"/>
    <n v="6463"/>
    <x v="153"/>
    <n v="267"/>
    <n v="12"/>
    <n v="5394268"/>
    <x v="156"/>
    <x v="158"/>
    <n v="195"/>
    <n v="15200000"/>
    <n v="15200000"/>
    <n v="0"/>
    <n v="0"/>
    <n v="0"/>
    <n v="15200000"/>
    <n v="5400000"/>
    <n v="9800000"/>
    <n v="0"/>
    <n v="0"/>
    <n v="0"/>
    <n v="6456"/>
    <n v="27000"/>
    <n v="267"/>
    <n v="12"/>
    <n v="5400000"/>
    <n v="18595"/>
    <n v="200"/>
    <n v="15300000"/>
    <n v="15300000"/>
    <n v="0"/>
    <n v="0"/>
    <n v="0"/>
    <n v="15300000"/>
    <n v="5450000"/>
    <n v="9850000"/>
    <n v="0"/>
    <n v="0"/>
    <n v="0"/>
    <n v="6456"/>
    <n v="27000"/>
    <n v="267"/>
    <n v="12"/>
    <n v="5450000"/>
    <n v="18767"/>
    <n v="202"/>
    <n v="15400000"/>
    <n v="15400000"/>
    <n v="0"/>
    <n v="0"/>
    <n v="0"/>
    <n v="15400000"/>
    <n v="5500000"/>
    <n v="9900000"/>
    <n v="0"/>
    <n v="0"/>
    <n v="0"/>
    <n v="6456"/>
    <n v="27000"/>
    <n v="267"/>
    <n v="12"/>
    <n v="5500000"/>
    <n v="18939"/>
    <n v="204"/>
    <s v="○"/>
    <m/>
    <s v="○"/>
    <m/>
    <s v="○"/>
    <m/>
    <m/>
    <m/>
    <m/>
    <m/>
    <s v="○"/>
    <m/>
    <s v="○"/>
    <m/>
    <m/>
    <m/>
    <m/>
    <m/>
    <x v="13"/>
    <n v="9087312"/>
    <s v="地域注文・希望利用者への昼食の配食"/>
    <s v="－"/>
    <x v="11"/>
    <n v="3771846"/>
    <s v="原木椎茸の製造・販売　生椎茸・乾燥椎茸"/>
    <s v="－"/>
    <x v="12"/>
    <n v="1016791"/>
    <s v="菓子製造・販売"/>
    <s v="－"/>
    <x v="1"/>
    <s v=""/>
    <x v="0"/>
    <x v="0"/>
    <s v=""/>
    <x v="0"/>
    <m/>
    <m/>
    <m/>
    <x v="0"/>
    <s v="利用者・職員の高齢化により今までできていた力仕事などに従事できる利用者の方が減ってきている。作業場の広さ等により生産できる量がいっぱいになりつつある。_x000a_作業種によっては、売り上げの限界にきている部分があり、収支の部分での改善が必要。また、作業種の選別を行っていきながら、売り上げの維持を行っていく必要がある。しかし、利用者やスタッフに負担がかかりすぎないように配慮する必要がある。"/>
    <s v="○"/>
    <s v="○"/>
    <m/>
    <s v="○"/>
    <m/>
    <s v="○"/>
    <s v="○"/>
    <m/>
    <m/>
    <m/>
    <m/>
    <m/>
    <s v="令和5年度は、工賃15000円の目標に対して、18730円と大幅に達成することが出来た。要因として大きなものは、新たな工賃計算方法により、毎日利用できない方が以前は含まれていたが、延べ人数となったことで休みをカウントしなくなったこと。_x000a_仕出し弁当の注文が、月による増減はあったが、年間概ね100食平均販売することが出来たこと。_x000a_菓子の販売機会が減少し、売り上げが下がった。"/>
    <s v="○"/>
    <s v="○"/>
    <s v="○"/>
    <s v="○"/>
    <m/>
    <s v="○"/>
    <m/>
    <m/>
    <m/>
    <m/>
    <m/>
    <m/>
    <s v="菓子製造"/>
    <s v="③販売力の向上"/>
    <s v="七塚出張所でのイベント検討・積極的なイベント参加や販売機会の確保・高野道の駅との商品開発　ネット販売の検討"/>
    <s v="仕出し弁当"/>
    <s v="④販売価格の見直し"/>
    <s v="原価高騰による販売価格の検討・地域販売の促進・外部行事注文での仕出し対応"/>
    <s v="椎茸製造販売"/>
    <s v="⑥作業工程の見直し"/>
    <s v="生産量が限界となってきているため、原木本数を減らしていく中で、植菌数なども減らして支出とのバランスをとっていく。パルプ出荷の強化"/>
    <s v="新規作業　農福連携の検討（三次ブドウ農園）　販売物(菓子・椎茸)の販売機会を増やして、売り上げの増加を図る。パッケージデザインの変更を行い、菓子のリニューアルを図る　道の駅たかのとの商品開発。七塚出張所の有効活用（販売・交流等）　販売物の適正価格の検討　丘陵公園の請負作業の再開　ブドウのパック詰め請負の安定化　作業種の選別"/>
    <s v="令和6年度の取り組みを継続して行うとともに新たな作業種の検討を行う。_x000a_椎茸作業に代わる新規作業の検討　ネット販売の検討　施設外就労の検討_x000a_仕出し弁当の食数の安定・増加のための営業"/>
    <s v="令和7年度の取り組みを行うともに売り上げの安定を図る（1500万円以上の売り上げ目標）。_x000a_椎茸作業に代わる新規作業へ向けての取り組み・準備　パルプ出荷の強化"/>
    <s v="共有した"/>
    <s v="共有した"/>
    <s v="統括責任者　個別支援計画の作成"/>
    <s v="藤本裕樹"/>
    <s v="管理者・サービス管理責任者"/>
    <s v="販売企画担当"/>
    <s v="渡部鮎美"/>
    <s v="主任生活支援員"/>
    <s v="椎茸部門責任者"/>
    <s v="山口啓二"/>
    <s v="職業指導員"/>
    <s v="仕出し弁当責任者"/>
    <s v="佐倉直貴"/>
    <s v="職業指導員"/>
    <s v="菓子製造責任者・工賃規程管理"/>
    <s v="原田勝弘"/>
    <s v="目標工賃達成指導員"/>
    <s v="内職・施設外作業等担当"/>
    <s v="石原望実"/>
    <s v="職業指導員"/>
    <m/>
    <m/>
    <m/>
    <m/>
    <m/>
    <m/>
    <m/>
    <m/>
    <m/>
    <m/>
    <m/>
    <m/>
    <x v="7"/>
    <m/>
    <n v="27"/>
    <n v="2"/>
    <m/>
    <m/>
    <n v="29"/>
    <x v="2"/>
    <x v="11"/>
    <x v="110"/>
    <x v="0"/>
    <x v="0"/>
    <n v="0"/>
    <n v="7"/>
    <n v="22"/>
    <n v="29"/>
    <n v="0"/>
    <n v="4"/>
    <n v="11"/>
    <n v="11"/>
    <n v="1"/>
    <n v="0"/>
    <n v="2"/>
    <n v="29"/>
    <n v="0"/>
    <n v="8"/>
    <n v="6"/>
    <n v="4"/>
    <n v="3"/>
    <n v="4"/>
    <n v="4"/>
    <n v="29"/>
    <n v="25"/>
    <n v="1"/>
    <n v="1"/>
    <n v="27"/>
    <n v="0.92592592592592593"/>
    <n v="20"/>
    <n v="1"/>
    <n v="6"/>
    <n v="27"/>
    <n v="0.7407407407407407"/>
    <n v="22"/>
    <n v="1"/>
    <n v="4"/>
    <n v="27"/>
    <n v="0.81481481481481477"/>
    <n v="23"/>
    <n v="0"/>
    <n v="4"/>
    <n v="27"/>
    <n v="0.85185185185185186"/>
    <n v="22"/>
    <n v="1"/>
    <n v="4"/>
    <n v="27"/>
    <n v="0.81481481481481477"/>
    <n v="25"/>
    <n v="1"/>
    <n v="1"/>
    <n v="27"/>
    <x v="96"/>
    <n v="137"/>
    <n v="5"/>
    <n v="20"/>
    <n v="162"/>
    <n v="0.84567901234567899"/>
  </r>
  <r>
    <d v="2024-04-27T00:00:00"/>
    <n v="211"/>
    <x v="4"/>
    <s v="株式会社ＷＩＳＨ"/>
    <s v="山田　賢治"/>
    <n v="3410900496"/>
    <s v="多機能型事業所　ＷＩＳＨ"/>
    <n v="7230014"/>
    <x v="5"/>
    <s v="〒723-0014 三原市城町１丁目15－１　旭ビル201"/>
    <x v="1"/>
    <s v="山田　賢治"/>
    <s v="山田　賢治"/>
    <s v="0848-38-9555"/>
    <s v="ｑｑｆ573ｓ9ｋ@roseocn.ne.jp"/>
    <s v="月額"/>
    <n v="18000"/>
    <x v="159"/>
    <n v="19633"/>
    <n v="37317"/>
    <n v="37407"/>
    <n v="37098"/>
    <n v="12409062"/>
    <n v="12409062"/>
    <n v="0"/>
    <n v="0"/>
    <n v="0"/>
    <n v="12409062"/>
    <x v="159"/>
    <n v="8254431"/>
    <n v="0"/>
    <n v="0"/>
    <n v="0"/>
    <n v="209"/>
    <n v="2787"/>
    <x v="154"/>
    <n v="305"/>
    <n v="12"/>
    <n v="4154631"/>
    <x v="157"/>
    <x v="159"/>
    <n v="486"/>
    <n v="12429062"/>
    <n v="12429062"/>
    <n v="0"/>
    <n v="0"/>
    <n v="0"/>
    <n v="12429062"/>
    <n v="4164631"/>
    <n v="8264431"/>
    <n v="0"/>
    <n v="0"/>
    <n v="0"/>
    <n v="2807"/>
    <n v="8556"/>
    <n v="305"/>
    <n v="12"/>
    <n v="4164631"/>
    <n v="37317"/>
    <n v="487"/>
    <n v="12449062"/>
    <n v="12449062"/>
    <n v="0"/>
    <n v="0"/>
    <n v="0"/>
    <n v="12449062"/>
    <n v="4174631"/>
    <n v="8274431"/>
    <n v="0"/>
    <n v="0"/>
    <n v="0"/>
    <n v="2827"/>
    <n v="8556"/>
    <n v="305"/>
    <n v="12"/>
    <n v="4174631"/>
    <n v="37407"/>
    <n v="488"/>
    <n v="12469062"/>
    <n v="12469062"/>
    <n v="0"/>
    <n v="0"/>
    <n v="0"/>
    <n v="12469062"/>
    <n v="4184631"/>
    <n v="8284431"/>
    <n v="0"/>
    <n v="0"/>
    <n v="0"/>
    <n v="2847"/>
    <n v="8556"/>
    <n v="305"/>
    <n v="12"/>
    <n v="4184631"/>
    <n v="37098"/>
    <n v="489"/>
    <m/>
    <m/>
    <m/>
    <m/>
    <s v="○"/>
    <m/>
    <m/>
    <m/>
    <s v="○"/>
    <m/>
    <s v="○"/>
    <m/>
    <s v="○"/>
    <s v="○"/>
    <s v="○"/>
    <s v="○"/>
    <m/>
    <m/>
    <x v="5"/>
    <n v="3126067"/>
    <s v="野菜や果物の栽培、管理"/>
    <s v="○"/>
    <x v="1"/>
    <n v="2201840"/>
    <s v="空き缶、ペットボトル等の分別"/>
    <s v="○"/>
    <x v="7"/>
    <n v="1537800"/>
    <s v="会社の会議室、休憩室等の清掃業務"/>
    <s v="○"/>
    <x v="0"/>
    <s v=""/>
    <x v="0"/>
    <x v="0"/>
    <n v="1"/>
    <x v="1"/>
    <m/>
    <s v="平成27年度"/>
    <n v="3126067"/>
    <x v="31"/>
    <s v="・清掃業務、農作業、リサイクル業務等の施設外就労においては、安定した売上を確保できている。　　　・内職については、得意不得意のの差が出てしまう作業もあり、それぞれの適性に合った作業を提供できるよう検討する必要がある。そのために新たな作業も検討していかなくてはならない。　　　　　　　　　　　　　　　・自社製品はまだ販売等の販路や売上が明確になっていないため、今後は検討していく必要がある。"/>
    <m/>
    <s v="○"/>
    <s v="○"/>
    <s v="○"/>
    <s v="○"/>
    <s v="○"/>
    <s v="○"/>
    <s v="○"/>
    <m/>
    <m/>
    <m/>
    <m/>
    <s v="目標工賃は上回っているが、現在の作業において参加できない利用者もいる。利用者の参加率を増やすためには、作業の検討や、業務内容の整理、新規開拓も検討する必要がある。"/>
    <m/>
    <s v="○"/>
    <m/>
    <s v="○"/>
    <s v="○"/>
    <s v="○"/>
    <s v="○"/>
    <m/>
    <s v="○"/>
    <s v="○"/>
    <m/>
    <m/>
    <s v="施設外就労への取り組み"/>
    <s v="⑥作業工程の見直し"/>
    <s v="作業内容の整備や業務内容を検討し、参加できる人を増やしていく。"/>
    <s v="施設内での内職"/>
    <s v="⑥作業工程の見直し"/>
    <s v="様々な作業の情報を発信しながら、個々の適性にあった作業を判断し提供する。作業の適性を判断し、個々の利用率もあげていけるように声をかけを強化し取り組む。"/>
    <s v="作業の新規開拓"/>
    <s v="⑩市町・企業、他事業所との連携"/>
    <s v="現在ある作業も含め、業務整理を行い、単価の交渉や新規開拓の営業も積極的に行い、利用者の工賃向上につなげていく。"/>
    <s v="現在行っている作業は引き続き行い、IT関係等も視野に入れ開拓していく。現在ある自社製品を活性化できるよう、販路の新規開拓、周知や拡大、売上の安定化を目標に取り組んでいく。作業単価の見直しを行う。"/>
    <s v="R6年度の売上や作業内容を再度検討し、新たな作業や営業を行っていく。自社製品についても引き続き販路の拡充や売上増加に取り組む。"/>
    <s v="R7年度の統計をとり、振り返りを行う。その結果をふまえ、売上の安定化、利用者の作業率等の向上等検討を行う。"/>
    <s v="共有した"/>
    <s v="共有した"/>
    <s v="統括責任者"/>
    <s v="山田　賢治"/>
    <s v="管理者"/>
    <s v="個別支援計画作成"/>
    <s v="山田　賢治"/>
    <s v="サービス管理責任者"/>
    <s v="価格交渉、営業、作業工程管理"/>
    <s v="波多　真宏"/>
    <s v="目標工賃達成指導員"/>
    <s v="技術指導や職業訓練"/>
    <s v="安藤　佳代子"/>
    <s v="職業指導員"/>
    <s v="技術指導や職業訓練"/>
    <s v="片岡　恵巳子"/>
    <s v="職業指導員"/>
    <s v="技術指導や職業訓練"/>
    <s v="石原　美月"/>
    <s v="職業指導員"/>
    <s v="技術指導や職業訓練"/>
    <s v="川西　みこ"/>
    <s v="職業指導員"/>
    <s v="日常生活の相談、指導"/>
    <s v="福本　麻梨子"/>
    <s v="生活支援員"/>
    <m/>
    <m/>
    <m/>
    <m/>
    <m/>
    <m/>
    <x v="6"/>
    <n v="2"/>
    <n v="2"/>
    <n v="15"/>
    <m/>
    <m/>
    <n v="19"/>
    <x v="50"/>
    <x v="115"/>
    <x v="111"/>
    <x v="0"/>
    <x v="0"/>
    <n v="4"/>
    <n v="14"/>
    <n v="1"/>
    <n v="19"/>
    <n v="0"/>
    <n v="2"/>
    <n v="2"/>
    <n v="0"/>
    <n v="1"/>
    <n v="0"/>
    <n v="14"/>
    <n v="19"/>
    <n v="0"/>
    <n v="4"/>
    <n v="1"/>
    <n v="5"/>
    <n v="3"/>
    <n v="5"/>
    <n v="1"/>
    <n v="19"/>
    <n v="6"/>
    <n v="3"/>
    <n v="10"/>
    <n v="19"/>
    <n v="0.31578947368421051"/>
    <n v="7"/>
    <n v="5"/>
    <n v="7"/>
    <n v="19"/>
    <n v="0.36842105263157893"/>
    <n v="9"/>
    <n v="2"/>
    <n v="8"/>
    <n v="19"/>
    <n v="0.47368421052631576"/>
    <n v="12"/>
    <n v="1"/>
    <n v="6"/>
    <n v="19"/>
    <n v="0.63157894736842102"/>
    <n v="7"/>
    <n v="5"/>
    <n v="7"/>
    <n v="19"/>
    <n v="0.36842105263157893"/>
    <n v="8"/>
    <n v="1"/>
    <n v="10"/>
    <n v="19"/>
    <x v="97"/>
    <n v="49"/>
    <n v="17"/>
    <n v="48"/>
    <n v="114"/>
    <n v="0.42982456140350878"/>
  </r>
  <r>
    <d v="2024-04-26T00:00:00"/>
    <n v="212"/>
    <x v="1"/>
    <s v="社会福祉法人静和会"/>
    <s v="今川　智巳"/>
    <n v="3411700226"/>
    <s v="障害福祉サービス事業　大きなかぶ　東町作業所"/>
    <n v="7260005"/>
    <x v="7"/>
    <s v="〒726-0005 府中市府中町５６５番地"/>
    <x v="0"/>
    <s v="井上　克宏"/>
    <s v="稲葉　元気"/>
    <s v="0847-54-2380"/>
    <s v="higashimachi@festa.ocn.ne.jp"/>
    <s v="月額"/>
    <n v="29000"/>
    <x v="160"/>
    <n v="2039"/>
    <n v="32857"/>
    <n v="34286"/>
    <n v="34762"/>
    <n v="22530126"/>
    <n v="22530079"/>
    <n v="0"/>
    <n v="0"/>
    <n v="47"/>
    <n v="22530126"/>
    <x v="160"/>
    <n v="16198262"/>
    <n v="0"/>
    <n v="0"/>
    <n v="0"/>
    <n v="236"/>
    <n v="4567"/>
    <x v="155"/>
    <n v="269"/>
    <n v="12"/>
    <n v="6331864"/>
    <x v="158"/>
    <x v="160"/>
    <n v="324"/>
    <n v="23730000"/>
    <n v="23730000"/>
    <n v="0"/>
    <n v="0"/>
    <n v="0"/>
    <n v="23730000"/>
    <n v="6900000"/>
    <n v="16830000"/>
    <n v="0"/>
    <n v="0"/>
    <n v="0"/>
    <n v="4700"/>
    <n v="20000"/>
    <n v="269"/>
    <n v="12"/>
    <n v="6900000"/>
    <n v="32857"/>
    <n v="345"/>
    <n v="25000000"/>
    <n v="25000000"/>
    <n v="0"/>
    <n v="0"/>
    <n v="0"/>
    <n v="25000000"/>
    <n v="7200000"/>
    <n v="17800000"/>
    <n v="0"/>
    <n v="0"/>
    <n v="0"/>
    <n v="4700"/>
    <n v="20000"/>
    <n v="269"/>
    <n v="12"/>
    <n v="7200000"/>
    <n v="34286"/>
    <n v="360"/>
    <n v="26200000"/>
    <n v="26200000"/>
    <n v="0"/>
    <n v="0"/>
    <n v="0"/>
    <n v="26200000"/>
    <n v="7300000"/>
    <n v="18900000"/>
    <n v="0"/>
    <n v="0"/>
    <n v="0"/>
    <n v="4700"/>
    <n v="20000"/>
    <n v="269"/>
    <n v="12"/>
    <n v="7300000"/>
    <n v="34762"/>
    <n v="365"/>
    <m/>
    <m/>
    <m/>
    <s v="○"/>
    <m/>
    <m/>
    <m/>
    <m/>
    <m/>
    <m/>
    <m/>
    <m/>
    <m/>
    <m/>
    <m/>
    <m/>
    <s v="○"/>
    <s v="機会部品解体、アパレル内職作業、実習、農業等"/>
    <x v="8"/>
    <n v="19695277"/>
    <s v="法人内グループホームの夕食の献立を作成し、それに合わせて食材を加工・軽量・包装後、配達を行っている。"/>
    <s v="－"/>
    <x v="0"/>
    <n v="1716367"/>
    <s v="リサイクル物の解体作業、アパレルの糸切り作業等"/>
    <s v="－"/>
    <x v="5"/>
    <n v="911335"/>
    <s v="水耕栽培で収穫した野菜の販売"/>
    <s v="－"/>
    <x v="0"/>
    <s v=""/>
    <x v="0"/>
    <x v="0"/>
    <s v=""/>
    <x v="0"/>
    <m/>
    <m/>
    <m/>
    <x v="0"/>
    <s v="食材配達、請負作業（解体・アパレル等）、施設外実習、水耕栽培の作業を分かれて行っている。水耕栽培は昨年度再開したばかりなので、生産量・生産種を増やしていけるよう検討している。"/>
    <s v="○"/>
    <m/>
    <m/>
    <s v="○"/>
    <m/>
    <m/>
    <m/>
    <m/>
    <s v="○"/>
    <m/>
    <m/>
    <m/>
    <s v="売上の大半である食材配達作業の注文数は多くなっているが、食材費・燃料代・電気代等が高騰しており、利益が増えていない状況。価格の値上げも検討している状況。_x000a_数年間休止していた水耕栽培を昨年再開した。生産量は以前ほどではないが、少しずつ戻していき収入増を目指している。"/>
    <s v="○"/>
    <m/>
    <m/>
    <s v="○"/>
    <m/>
    <m/>
    <m/>
    <m/>
    <m/>
    <m/>
    <m/>
    <m/>
    <s v="食材配達作業"/>
    <s v="④販売価格の見直し"/>
    <s v="現在1食500円で販売しているが原価率が高くなっている為、50％以下になるように価格を検討する。"/>
    <s v="水耕栽培"/>
    <s v="①商品企画力の向上"/>
    <s v="現在は野菜（葉物）のみ栽培しているが、果物類の栽培も計画していく。"/>
    <m/>
    <m/>
    <m/>
    <s v="食材配達の価格を検討し原価率を下げていく。水耕栽培の生産量と生産種類を増やしていく。その他の活動は維持する。"/>
    <s v="食材配達・青果の販路を法人内だけではなく、地域に向けて拡大していく。_x000a_（100食/日→120食/日）_x000a_"/>
    <s v="食材配達の適正価格を把握し、必要であれば価格検討していく。_x000a_水耕栽培では近隣のスーパーに並んでいない品種を栽培し、付加価値を付けて販売していき利益を増やす。"/>
    <s v="共有した"/>
    <s v="共有していない"/>
    <s v="統括責任者"/>
    <s v="井上　克宏"/>
    <s v="管理者"/>
    <s v="現場責任者・ハウス担当"/>
    <s v="稲葉　元気"/>
    <s v="目標工賃達成指導員"/>
    <s v="食材担当"/>
    <s v="谷口　和穂"/>
    <s v="サビ管"/>
    <s v="内職担当"/>
    <s v="小川　由紀奈"/>
    <s v="生活支援員"/>
    <s v="実習担当"/>
    <s v="徳毛　章"/>
    <s v="職業指導員"/>
    <s v="食材担当"/>
    <s v="大西　恵美"/>
    <s v="生活支援員"/>
    <s v="食材担当"/>
    <s v="後藤　亜紀"/>
    <s v="生活支援員"/>
    <s v="内職担当"/>
    <s v="橘高　強二"/>
    <s v="生活支援員"/>
    <s v="内職担当"/>
    <s v="森田　卓行"/>
    <s v="生活支援員"/>
    <m/>
    <m/>
    <m/>
    <x v="4"/>
    <m/>
    <n v="13"/>
    <n v="5"/>
    <n v="2"/>
    <m/>
    <n v="20"/>
    <x v="2"/>
    <x v="116"/>
    <x v="51"/>
    <x v="7"/>
    <x v="0"/>
    <n v="1"/>
    <n v="8"/>
    <n v="11"/>
    <n v="20"/>
    <n v="0"/>
    <n v="1"/>
    <n v="4"/>
    <n v="7"/>
    <n v="3"/>
    <n v="1"/>
    <n v="4"/>
    <n v="20"/>
    <n v="0"/>
    <n v="3"/>
    <n v="2"/>
    <n v="1"/>
    <n v="7"/>
    <n v="3"/>
    <n v="4"/>
    <n v="20"/>
    <n v="0"/>
    <n v="3"/>
    <n v="17"/>
    <n v="20"/>
    <n v="0"/>
    <n v="4"/>
    <n v="8"/>
    <n v="8"/>
    <n v="20"/>
    <n v="0.2"/>
    <n v="15"/>
    <n v="0"/>
    <n v="5"/>
    <n v="20"/>
    <n v="0.75"/>
    <n v="5"/>
    <n v="11"/>
    <n v="4"/>
    <n v="20"/>
    <n v="0.25"/>
    <n v="4"/>
    <n v="0"/>
    <n v="16"/>
    <n v="20"/>
    <n v="0.2"/>
    <n v="15"/>
    <n v="1"/>
    <n v="4"/>
    <n v="20"/>
    <x v="0"/>
    <n v="43"/>
    <n v="23"/>
    <n v="54"/>
    <n v="120"/>
    <n v="0.35833333333333334"/>
  </r>
  <r>
    <d v="2024-04-29T00:00:00"/>
    <n v="214"/>
    <x v="1"/>
    <s v="社会福祉法人清風会"/>
    <s v="澤﨑　貫太郎"/>
    <n v="3413600234"/>
    <s v="清風会　つばさ"/>
    <n v="7310511"/>
    <x v="16"/>
    <s v="〒731-0511 安芸高田市吉田町竹原950番地１"/>
    <x v="8"/>
    <s v="上本　浩就"/>
    <s v="上本　浩就"/>
    <s v="0826-43-2694"/>
    <s v="seifu27@seifu-kai.org"/>
    <s v="月額"/>
    <n v="43000"/>
    <x v="161"/>
    <n v="4311"/>
    <n v="47319"/>
    <n v="47544"/>
    <n v="47730"/>
    <n v="60695111"/>
    <n v="60596175"/>
    <n v="0"/>
    <n v="0"/>
    <n v="98936"/>
    <n v="60695111"/>
    <x v="161"/>
    <n v="42698043"/>
    <n v="0"/>
    <n v="0"/>
    <n v="0"/>
    <n v="471"/>
    <n v="8970"/>
    <x v="156"/>
    <n v="283"/>
    <n v="12"/>
    <n v="17997068"/>
    <x v="159"/>
    <x v="161"/>
    <n v="330"/>
    <n v="60700000"/>
    <n v="60600000"/>
    <n v="0"/>
    <n v="0"/>
    <n v="100000"/>
    <n v="60700000"/>
    <n v="18000000"/>
    <n v="42700000"/>
    <n v="0"/>
    <n v="0"/>
    <n v="0"/>
    <n v="8850"/>
    <n v="55000"/>
    <n v="280"/>
    <n v="12"/>
    <n v="18000000"/>
    <n v="47319"/>
    <n v="327"/>
    <n v="60800000"/>
    <n v="60700000"/>
    <n v="0"/>
    <n v="0"/>
    <n v="100000"/>
    <n v="60800000"/>
    <n v="18200000"/>
    <n v="42600000"/>
    <n v="0"/>
    <n v="0"/>
    <n v="0"/>
    <n v="8910"/>
    <n v="55500"/>
    <n v="280"/>
    <n v="12"/>
    <n v="18200000"/>
    <n v="47544"/>
    <n v="328"/>
    <n v="61900000"/>
    <n v="61800000"/>
    <n v="0"/>
    <n v="0"/>
    <n v="100000"/>
    <n v="61900000"/>
    <n v="18500000"/>
    <n v="43400000"/>
    <n v="0"/>
    <n v="0"/>
    <n v="0"/>
    <n v="9020"/>
    <n v="56000"/>
    <n v="280"/>
    <n v="12"/>
    <n v="18500000"/>
    <n v="47730"/>
    <n v="330"/>
    <m/>
    <m/>
    <m/>
    <m/>
    <m/>
    <m/>
    <m/>
    <m/>
    <m/>
    <s v="○"/>
    <m/>
    <m/>
    <m/>
    <m/>
    <m/>
    <m/>
    <m/>
    <m/>
    <x v="3"/>
    <n v="60596175"/>
    <s v="クリーニング(ホテルリネンサプライ)"/>
    <s v="－"/>
    <x v="2"/>
    <m/>
    <m/>
    <m/>
    <x v="2"/>
    <m/>
    <m/>
    <m/>
    <x v="1"/>
    <s v=""/>
    <x v="0"/>
    <x v="0"/>
    <s v=""/>
    <x v="0"/>
    <m/>
    <m/>
    <m/>
    <x v="0"/>
    <s v="法人内に同一の就労作業内容の就労継続支援継続Ａ型事業所を併設しており、ステップアップとして就労継続支援継続Ａ型事業利用を目指しやすい環境にある。当事業所からＡ型事業所移られた場合、そもそもそういった方は当事業所内で高い作業評価を得ている＝当事業所内において高い工賃額を受給している方の場合が多い。ご利用者本人としてみればステップアップとして喜ばしい結果であるが、事業所全体としては平均工賃額が下がっていく形となりやすい。また、そもそも継続的に事業所に来る事ができない、事業所に来られても作業される時間が短い方もいらっしゃる為、事業所全体で鑑みると平均工賃が上昇しづらい現状がある。"/>
    <m/>
    <m/>
    <m/>
    <s v="○"/>
    <m/>
    <s v="○"/>
    <s v="○"/>
    <s v="○"/>
    <m/>
    <m/>
    <m/>
    <m/>
    <s v="年齢的な問題から作業能力の維持が難しいご利用者もいらっしゃる中で、個々の能力に応じた作業を提供する事で継続的に作業に従事しやすい環境整備を行った。"/>
    <m/>
    <s v="○"/>
    <m/>
    <s v="○"/>
    <m/>
    <s v="○"/>
    <m/>
    <m/>
    <s v="○"/>
    <m/>
    <m/>
    <m/>
    <s v="ご利用者への就労支援力向上"/>
    <s v="⑨管理者・職員への意識啓発"/>
    <s v="なかなか作業に入る事が困難なご利用者に対してのアプローチの仕方について、支援者としての強い意識を持って臨めるよう会議や研修等で意識啓発を行う。"/>
    <s v="新規得意先の開拓"/>
    <s v="②販路開拓"/>
    <s v="広島県内に建設中のホテルについて、新規得意先として販路を確保できるよう営業活動を行う。"/>
    <s v="販売価格の見直し"/>
    <s v="④販売価格の見直し"/>
    <s v="必要経費の価格上昇に伴い、販売価格についての見直しを行う。"/>
    <s v="毎朝の職員朝礼時、毎月実施の支援会議、不定期で参加頂く研修等を通じて、まずは支援者としての職員の意識改革に着手する(どうすれば作業になかなか入れないご利用者の作業時間が伸ばせるか等)。"/>
    <s v="現在建設中のホテルについて、新規得意先として販路を確保できるよう営業活動を実施。"/>
    <s v="必要経費の価格上昇に伴い、販売価格についての見直しの実施を行う。"/>
    <s v="共有した"/>
    <s v="共有した"/>
    <s v="事業所の運営管理"/>
    <s v="上本　浩就"/>
    <s v="管理者"/>
    <s v="個別支援計画の作成"/>
    <s v="谷貝　実可"/>
    <s v="サービス管理責任者"/>
    <s v="技術指導や職業訓練"/>
    <s v="沖田　侑也"/>
    <s v="生産責任者"/>
    <s v="技術指導や職業訓練"/>
    <s v="下岡　隆士"/>
    <s v="職業指導員"/>
    <s v="技術指導や職業訓練"/>
    <s v="岡田　絢子"/>
    <s v="職業指導員"/>
    <s v="技術指導や職業訓練"/>
    <s v="迫永　貴之"/>
    <s v="職業指導員"/>
    <s v="技術指導や職業訓練"/>
    <s v="井上　大輔"/>
    <s v="職業指導員"/>
    <s v="日常生活における支援"/>
    <s v="渡邊　香菜子"/>
    <s v="生活支援員"/>
    <s v="得意先での営業活動"/>
    <s v="坂屋　直樹"/>
    <s v="目標工賃達成指導員"/>
    <m/>
    <m/>
    <m/>
    <x v="4"/>
    <n v="5"/>
    <n v="25"/>
    <n v="7"/>
    <m/>
    <m/>
    <n v="37"/>
    <x v="68"/>
    <x v="117"/>
    <x v="112"/>
    <x v="0"/>
    <x v="0"/>
    <n v="1"/>
    <n v="9"/>
    <n v="27"/>
    <n v="37"/>
    <n v="0"/>
    <n v="0"/>
    <n v="2"/>
    <n v="2"/>
    <n v="0"/>
    <n v="0"/>
    <n v="33"/>
    <n v="37"/>
    <n v="0"/>
    <n v="8"/>
    <n v="12"/>
    <n v="4"/>
    <n v="6"/>
    <n v="6"/>
    <n v="1"/>
    <n v="37"/>
    <n v="26"/>
    <n v="9"/>
    <n v="3"/>
    <n v="38"/>
    <n v="0.68421052631578949"/>
    <n v="24"/>
    <n v="7"/>
    <n v="7"/>
    <n v="38"/>
    <n v="0.63157894736842102"/>
    <n v="23"/>
    <n v="4"/>
    <n v="11"/>
    <n v="38"/>
    <n v="0.60526315789473684"/>
    <n v="26"/>
    <n v="0"/>
    <n v="12"/>
    <n v="38"/>
    <n v="0.68421052631578949"/>
    <n v="19"/>
    <n v="8"/>
    <n v="11"/>
    <n v="38"/>
    <n v="0.5"/>
    <n v="24"/>
    <n v="6"/>
    <n v="8"/>
    <n v="38"/>
    <x v="33"/>
    <n v="142"/>
    <n v="34"/>
    <n v="52"/>
    <n v="228"/>
    <n v="0.6228070175438597"/>
  </r>
  <r>
    <d v="2024-04-25T00:00:00"/>
    <n v="216"/>
    <x v="4"/>
    <s v="株式会社Ｂｅｅ－Ｈｉｖｅ"/>
    <s v="永見　和昭"/>
    <n v="3412500682"/>
    <s v="指定障害福祉サービス事業所　Bee-Works"/>
    <n v="7390041"/>
    <x v="8"/>
    <s v="〒739-0041 東広島市西条町寺家６６４２－７"/>
    <x v="0"/>
    <s v="郡　千恵美"/>
    <s v="郡　千恵美"/>
    <s v="082-495-1182"/>
    <s v="bee_b_works@yahoo.co.jp"/>
    <s v="月額"/>
    <n v="10000"/>
    <x v="162"/>
    <n v="743"/>
    <n v="14768"/>
    <n v="16237"/>
    <n v="19485"/>
    <n v="1730123"/>
    <n v="1730123"/>
    <n v="0"/>
    <n v="0"/>
    <n v="0"/>
    <n v="1730123"/>
    <x v="162"/>
    <n v="221779"/>
    <n v="0"/>
    <n v="0"/>
    <n v="0"/>
    <n v="199"/>
    <n v="2983"/>
    <x v="157"/>
    <n v="257"/>
    <n v="12"/>
    <n v="1508344"/>
    <x v="160"/>
    <x v="162"/>
    <n v="114"/>
    <n v="3600000"/>
    <n v="3600000"/>
    <n v="0"/>
    <n v="0"/>
    <n v="0"/>
    <n v="3600000"/>
    <n v="3030300"/>
    <n v="569700"/>
    <n v="0"/>
    <n v="0"/>
    <n v="0"/>
    <n v="4452"/>
    <n v="22260"/>
    <n v="261"/>
    <n v="12"/>
    <n v="3030300"/>
    <n v="14768"/>
    <n v="136"/>
    <n v="4800000"/>
    <n v="4800000"/>
    <n v="0"/>
    <n v="0"/>
    <n v="0"/>
    <n v="4800000"/>
    <n v="3780000"/>
    <n v="1020000"/>
    <n v="0"/>
    <n v="0"/>
    <n v="0"/>
    <n v="5040"/>
    <n v="25200"/>
    <n v="261"/>
    <n v="12"/>
    <n v="3780000"/>
    <n v="16237"/>
    <n v="150"/>
    <n v="5400000"/>
    <n v="5400000"/>
    <n v="0"/>
    <n v="0"/>
    <n v="0"/>
    <n v="5400000"/>
    <n v="4536000"/>
    <n v="864000"/>
    <n v="0"/>
    <n v="0"/>
    <n v="0"/>
    <n v="5040"/>
    <n v="25200"/>
    <n v="261"/>
    <n v="12"/>
    <n v="4536000"/>
    <n v="19485"/>
    <n v="180"/>
    <m/>
    <m/>
    <m/>
    <m/>
    <m/>
    <s v="○"/>
    <m/>
    <m/>
    <m/>
    <m/>
    <m/>
    <m/>
    <s v="○"/>
    <m/>
    <m/>
    <m/>
    <s v="○"/>
    <s v="リユース＆リサイクルショップ運営_x000a_メルカリショップ運営"/>
    <x v="6"/>
    <n v="897986"/>
    <s v="不用品お引取り活動・リユース品のメルカリショップ販売・リサイクル品の資源化・リユース＆リサイクル品のショップ運営・委託商品販売　他"/>
    <s v="－"/>
    <x v="3"/>
    <n v="231391"/>
    <s v="コーヒー生豆の小分け袋詰め作業_x000a_化粧品などのラベル貼り_x000a_受注時の軽作業　ほか"/>
    <s v="－"/>
    <x v="8"/>
    <n v="152705"/>
    <s v="オリジナル缶バッジ・手芸品の製作・販売_x000a_受注商品の製作・販売　他"/>
    <s v="－"/>
    <x v="1"/>
    <n v="1"/>
    <x v="1"/>
    <x v="8"/>
    <n v="1"/>
    <x v="1"/>
    <n v="1"/>
    <s v="令和5年度"/>
    <n v="182725"/>
    <x v="32"/>
    <s v="工賃向上と利用者支援をバランスよく進めていくことは難しい。例えば役務でも高い収益を望めば負荷がかかる。適応出来る利用者の特性や得意な仕事に携わるように分担すれば、作業の能率は上がるが、不得意な仕事に関わらせずいつも同じ仕事をしていては、利用者の成長や達成感に繋がっていかない。何の戦略もなく、普段と変わりないことをしていては、売り上げ、工賃向上には繋がっていかない事から新規作業（リユース＆リサイクルショップ）を始めた。価値の創造と効率化それらを行う過程で、自発的作業参加を促し、付加価値になれば単なる作業ではなくなるのではないか。職員、利用者、皆が一丸となって、事業を展開し皆で成果をあげてく努力がまだまだ必要だと感じた。"/>
    <m/>
    <m/>
    <m/>
    <s v="○"/>
    <m/>
    <m/>
    <m/>
    <m/>
    <m/>
    <s v="○"/>
    <s v="○"/>
    <s v="商品カテゴリーの増幅や商品単価を上げるための工夫が必要"/>
    <s v="令和5年前期は体力を必要とする洗車作業を試みた。現地に赴き作業を行う上での利用者の負担も多く酷暑もあり中断となる。後期には、リユース＆リサイクルショップを開店運営した。不用品のお引取りによる再利用品・再資源化への取り組みにより近隣のお客様に賛同いただけた。皆様のご協力やSDGSの取り組みによりご協力いただけた為、収益を好転出来るまでに成長しています。今後は一時的な物としない地に足をつけ地域に根付いた活動でさらなるリピーター獲得と品質の向上。スキルアップを図っていきたい。"/>
    <m/>
    <s v="○"/>
    <m/>
    <m/>
    <s v="○"/>
    <m/>
    <m/>
    <m/>
    <s v="○"/>
    <s v="○"/>
    <m/>
    <m/>
    <s v="⑰その他　（リユース＆リサイクルショップ）"/>
    <s v="④販売価格の見直し"/>
    <s v="商品単価の向上による収益アップ_x000a_雑貨主体で1日平均2500円である現状。商品として7魅力的なもの（テレビ・自転車など）を主力としてＰＣ等の商品化により単価向上を図る"/>
    <s v="⑬軽作業（内職等）"/>
    <s v="⑥作業工程の見直し"/>
    <s v="単純作業ゆえの効率化を進め数量アップを図る_x000a_コーヒー袋詰め作業に3～4名。省スペースが荷物を運ぶ上でも効果的。作業スペースのレイアウトの変更により効率を上げ、数量増加を見込む。"/>
    <s v="⑥雑貨製造販売（手芸品）"/>
    <s v="⑥作業工程の見直し"/>
    <s v="作業の分業化・並列作業により収益をアップさせる取り組み。1個の商品を利用者1人が専従して製作しているが、補助を複数人分業出来る環境を整えることにより目に見えて刺激があり、助け合いチームワークの向上が生まれクリエイティブな物づくりに繋がる"/>
    <s v="リサイクルショップを昨年末（12月）オープン。まだ試行錯誤の段階ではあるが、ＰＤＣＡサイクルにあるように現状を踏まえ、計画的に実行・評価基準をもとに前進する姿勢を忘れない（継続）事_x000a_まづは1か月売上目標に達成出来るよう、チームとしてのそれぞれの役割を担い、前進できるるよう努めます。"/>
    <s v="令和6年のＰＤを鑑みて新たに評価し、2年目のショップ運営、1か月売上目標をさらにアップさせ、達成できるようにそれぞれが役割を担う。うまく進まなかったことに対しての原因究明や新たな戦略を考え前進していけるように、利用者・職員が専門性を持って役割を担っていけるよう進みます"/>
    <s v="リユース＆リサイクルショップが軌道に乗るように、昨年度計画通りに実行出来たか、振り返りながらより良きところは継続し、無理な部分は検証しどう対応するのか考えていきます。利用者支援と工賃向上（収益アップ）のバランスは難しい部分ではありますが、利用者さんのモチベーションを保ちつつ、安定した生活が送れるようにスキルアップなど実力向上・現状維持に努めていきます。"/>
    <s v="共有した"/>
    <s v="共有した"/>
    <s v="統括責任者"/>
    <s v="郡　千恵美"/>
    <s v="管理者"/>
    <s v="店舗管理・広報"/>
    <s v="上広　隆"/>
    <s v="生活支援員"/>
    <s v="不用品・資源の収集"/>
    <s v="杉岡　孝則"/>
    <s v="職業指導員"/>
    <s v="商品の資源化・出荷"/>
    <s v="森下　康彦"/>
    <s v="目標工賃達成指導員"/>
    <s v="内職作業"/>
    <s v="森脇　文"/>
    <s v="職業指導員"/>
    <s v="利用者支援"/>
    <s v="前田　そめ乃"/>
    <s v="生活支援員"/>
    <m/>
    <m/>
    <m/>
    <m/>
    <m/>
    <m/>
    <m/>
    <m/>
    <m/>
    <m/>
    <m/>
    <m/>
    <x v="7"/>
    <n v="6"/>
    <n v="3"/>
    <n v="17"/>
    <m/>
    <n v="2"/>
    <n v="28"/>
    <x v="69"/>
    <x v="118"/>
    <x v="113"/>
    <x v="0"/>
    <x v="2"/>
    <n v="15"/>
    <n v="9"/>
    <n v="4"/>
    <n v="28"/>
    <n v="0"/>
    <n v="2"/>
    <n v="3"/>
    <n v="1"/>
    <n v="3"/>
    <n v="0"/>
    <n v="19"/>
    <n v="28"/>
    <n v="0"/>
    <n v="0"/>
    <n v="3"/>
    <n v="4"/>
    <n v="12"/>
    <n v="5"/>
    <n v="4"/>
    <n v="28"/>
    <n v="13"/>
    <n v="1"/>
    <n v="1"/>
    <n v="15"/>
    <n v="0.8666666666666667"/>
    <n v="13"/>
    <n v="0"/>
    <n v="2"/>
    <n v="15"/>
    <n v="0.8666666666666667"/>
    <n v="13"/>
    <n v="0"/>
    <n v="2"/>
    <n v="15"/>
    <n v="0.8666666666666667"/>
    <n v="12"/>
    <n v="0"/>
    <n v="3"/>
    <n v="15"/>
    <n v="0.8"/>
    <n v="10"/>
    <n v="1"/>
    <n v="4"/>
    <n v="15"/>
    <n v="0.66666666666666663"/>
    <n v="12"/>
    <n v="1"/>
    <n v="2"/>
    <n v="15"/>
    <x v="19"/>
    <n v="73"/>
    <n v="3"/>
    <n v="14"/>
    <n v="90"/>
    <n v="0.81111111111111112"/>
  </r>
  <r>
    <d v="2024-04-12T00:00:00"/>
    <n v="219"/>
    <x v="1"/>
    <s v="社会福祉法人芙蓉の家"/>
    <s v="井出　和人"/>
    <n v="3411502127"/>
    <s v="徳島作業所"/>
    <n v="7290104"/>
    <x v="6"/>
    <s v="〒729-0104 福山市松永町六丁目１４番２号"/>
    <x v="0"/>
    <s v="吉岡幸彦"/>
    <s v="吉岡幸彦"/>
    <s v="084-934-0870"/>
    <s v="fuyou3@xvf.biglobe.ne.jp"/>
    <s v="月額"/>
    <n v="13000"/>
    <x v="163"/>
    <n v="3826"/>
    <n v="17225"/>
    <n v="17691"/>
    <n v="18156"/>
    <n v="4810672"/>
    <n v="4810672"/>
    <n v="0"/>
    <n v="0"/>
    <n v="0"/>
    <n v="4810672"/>
    <x v="163"/>
    <n v="882845"/>
    <n v="313651"/>
    <n v="0"/>
    <n v="0"/>
    <n v="261"/>
    <n v="4815"/>
    <x v="158"/>
    <n v="269"/>
    <n v="12"/>
    <n v="3614176"/>
    <x v="161"/>
    <x v="163"/>
    <n v="150"/>
    <n v="4900000"/>
    <n v="4900000"/>
    <n v="0"/>
    <n v="0"/>
    <n v="0"/>
    <n v="4900000"/>
    <n v="3700000"/>
    <n v="1200000"/>
    <n v="0"/>
    <n v="0"/>
    <n v="0"/>
    <n v="4815"/>
    <n v="24075"/>
    <n v="269"/>
    <n v="12"/>
    <n v="3700000"/>
    <n v="17225"/>
    <n v="154"/>
    <n v="5000000"/>
    <n v="5000000"/>
    <n v="0"/>
    <n v="0"/>
    <n v="0"/>
    <n v="5000000"/>
    <n v="3800000"/>
    <n v="1200000"/>
    <n v="0"/>
    <n v="0"/>
    <n v="0"/>
    <n v="4815"/>
    <n v="24075"/>
    <n v="269"/>
    <n v="12"/>
    <n v="3800000"/>
    <n v="17691"/>
    <n v="158"/>
    <n v="5100000"/>
    <n v="5100000"/>
    <n v="0"/>
    <n v="0"/>
    <n v="0"/>
    <n v="5100000"/>
    <n v="3900000"/>
    <n v="1200000"/>
    <n v="0"/>
    <n v="0"/>
    <n v="0"/>
    <n v="4815"/>
    <n v="24075"/>
    <n v="269"/>
    <n v="12"/>
    <n v="3900000"/>
    <n v="18156"/>
    <n v="162"/>
    <m/>
    <m/>
    <m/>
    <m/>
    <m/>
    <m/>
    <m/>
    <m/>
    <s v="○"/>
    <m/>
    <m/>
    <m/>
    <s v="○"/>
    <m/>
    <m/>
    <m/>
    <m/>
    <m/>
    <x v="4"/>
    <n v="4000716"/>
    <s v="カツオパックの袋詰め、豆菓子のシール貼り、イリコの頭取り"/>
    <s v="－"/>
    <x v="4"/>
    <n v="343300"/>
    <s v="マンション清掃"/>
    <s v="－"/>
    <x v="2"/>
    <m/>
    <m/>
    <m/>
    <x v="1"/>
    <s v=""/>
    <x v="0"/>
    <x v="0"/>
    <s v=""/>
    <x v="0"/>
    <m/>
    <m/>
    <m/>
    <x v="0"/>
    <s v="軽作業中心の作業内容になっており、受注作業の単価アップと作業量の確保、新規の作業開拓が課題"/>
    <m/>
    <m/>
    <m/>
    <s v="○"/>
    <m/>
    <s v="○"/>
    <m/>
    <m/>
    <m/>
    <m/>
    <m/>
    <m/>
    <s v="作業工程の細分化を図り、利用者のみでの作業完結ができるよう工程の見直しに着手した結果が出てきつうあるように感じるので、これを持続していきたい。"/>
    <m/>
    <m/>
    <m/>
    <m/>
    <m/>
    <s v="○"/>
    <m/>
    <m/>
    <s v="○"/>
    <m/>
    <m/>
    <m/>
    <s v="室内軽作業"/>
    <s v="⑥作業工程の見直し"/>
    <s v="さらなる利用者の作業能力の向上を図り、作業の質を上げていくことで付加価値としての作業単価交渉を行っていく。"/>
    <s v="室内軽作業"/>
    <s v="⑪その他"/>
    <s v="作業量の確保と新たな作業の開拓"/>
    <s v="室内軽作業"/>
    <s v="⑨管理者・職員への意識啓発"/>
    <s v="利用者の作業能力向上に向けた支援力の向上"/>
    <s v="日常的に4Ｓを徹底し、作業能力の向上とともに作業の質向上を図っていく。その上で作業単価交渉とより高単価の新規作業の獲得を目指していく"/>
    <s v="利用者のみで作業が完結できるよう、段階的に職員が行っている作業工程を行ってもらえるよう支援していき、より多くの作業をこなせるようにしていく"/>
    <s v="より高単価の作業への作業内容の精査を行っていく"/>
    <s v="共有した"/>
    <s v="共有した"/>
    <s v="統括責任者"/>
    <s v="吉岡幸彦"/>
    <s v="管理者"/>
    <s v="現場責任者"/>
    <s v="渡辺王憲"/>
    <s v="生活支援員"/>
    <s v="〃"/>
    <s v="長谷川大"/>
    <s v="生活支援員"/>
    <s v="現場指導員"/>
    <s v="岡牧子"/>
    <s v="職業指導員"/>
    <s v="〃"/>
    <s v="古屋典子"/>
    <s v="職業指導員"/>
    <m/>
    <m/>
    <m/>
    <m/>
    <m/>
    <m/>
    <m/>
    <m/>
    <m/>
    <m/>
    <m/>
    <m/>
    <m/>
    <m/>
    <m/>
    <x v="1"/>
    <n v="2"/>
    <n v="4"/>
    <n v="13"/>
    <n v="1"/>
    <n v="4"/>
    <n v="24"/>
    <x v="0"/>
    <x v="119"/>
    <x v="97"/>
    <x v="42"/>
    <x v="20"/>
    <n v="11"/>
    <n v="8"/>
    <n v="5"/>
    <n v="24"/>
    <n v="0"/>
    <n v="5"/>
    <n v="2"/>
    <n v="5"/>
    <n v="0"/>
    <n v="0"/>
    <n v="12"/>
    <n v="24"/>
    <n v="0"/>
    <n v="0"/>
    <n v="0"/>
    <n v="5"/>
    <n v="6"/>
    <n v="8"/>
    <n v="5"/>
    <n v="24"/>
    <n v="17"/>
    <n v="2"/>
    <n v="4"/>
    <n v="23"/>
    <n v="0.73913043478260865"/>
    <n v="17"/>
    <n v="0"/>
    <n v="6"/>
    <n v="23"/>
    <n v="0.73913043478260865"/>
    <n v="19"/>
    <n v="0"/>
    <n v="4"/>
    <n v="23"/>
    <n v="0.82608695652173914"/>
    <n v="17"/>
    <n v="1"/>
    <n v="5"/>
    <n v="23"/>
    <n v="0.73913043478260865"/>
    <n v="16"/>
    <n v="1"/>
    <n v="6"/>
    <n v="23"/>
    <n v="0.69565217391304346"/>
    <n v="14"/>
    <n v="2"/>
    <n v="7"/>
    <n v="23"/>
    <x v="98"/>
    <n v="100"/>
    <n v="6"/>
    <n v="32"/>
    <n v="138"/>
    <n v="0.72463768115942029"/>
  </r>
  <r>
    <d v="2024-04-27T00:00:00"/>
    <n v="220"/>
    <x v="4"/>
    <s v="天城開発有限会社"/>
    <s v="村上　剛"/>
    <n v="3411502135"/>
    <s v="障がい者サポートセンターあまぎ"/>
    <n v="7200022"/>
    <x v="6"/>
    <s v="〒720-0022 福山市奈良津町一丁目３番２７号"/>
    <x v="0"/>
    <s v="田中　美鈴"/>
    <s v="田中　美鈴"/>
    <s v="084－932－7177"/>
    <s v="saportamagi@yahoo.co.jp"/>
    <s v="月額"/>
    <n v="28000"/>
    <x v="164"/>
    <n v="-1668"/>
    <n v="26493"/>
    <n v="26961"/>
    <n v="26975"/>
    <n v="5798100"/>
    <n v="3120000"/>
    <n v="0"/>
    <n v="0"/>
    <n v="2678100"/>
    <n v="5798100"/>
    <x v="164"/>
    <n v="300000"/>
    <n v="0"/>
    <n v="0"/>
    <n v="0"/>
    <n v="258"/>
    <n v="4631"/>
    <x v="159"/>
    <n v="267"/>
    <n v="12"/>
    <n v="5498100"/>
    <x v="162"/>
    <x v="164"/>
    <n v="339"/>
    <n v="5810000"/>
    <n v="3120000"/>
    <n v="0"/>
    <n v="0"/>
    <n v="2690000"/>
    <n v="5810000"/>
    <n v="5500000"/>
    <n v="310000"/>
    <n v="0"/>
    <n v="0"/>
    <n v="0"/>
    <n v="4650"/>
    <n v="18600"/>
    <n v="270"/>
    <n v="12"/>
    <n v="5500000"/>
    <n v="26493"/>
    <n v="296"/>
    <n v="5820000"/>
    <n v="3240000"/>
    <n v="0"/>
    <n v="0"/>
    <n v="2580000"/>
    <n v="5820000"/>
    <n v="5500000"/>
    <n v="320000"/>
    <n v="0"/>
    <n v="0"/>
    <n v="0"/>
    <n v="4670"/>
    <n v="18680"/>
    <n v="275"/>
    <n v="12"/>
    <n v="5500000"/>
    <n v="26961"/>
    <n v="294"/>
    <n v="5930000"/>
    <n v="3360000"/>
    <n v="0"/>
    <n v="0"/>
    <n v="2570000"/>
    <n v="5930000"/>
    <n v="5600000"/>
    <n v="330000"/>
    <n v="0"/>
    <n v="0"/>
    <n v="0"/>
    <n v="4670"/>
    <n v="18680"/>
    <n v="270"/>
    <n v="12"/>
    <n v="5600000"/>
    <n v="26975"/>
    <n v="300"/>
    <m/>
    <m/>
    <m/>
    <m/>
    <m/>
    <m/>
    <m/>
    <m/>
    <m/>
    <m/>
    <m/>
    <m/>
    <s v="○"/>
    <m/>
    <m/>
    <m/>
    <m/>
    <m/>
    <x v="4"/>
    <n v="3120000"/>
    <s v="洗浄後のタオルのたたみ、箱積め。"/>
    <s v="－"/>
    <x v="2"/>
    <m/>
    <m/>
    <m/>
    <x v="2"/>
    <m/>
    <m/>
    <m/>
    <x v="1"/>
    <s v=""/>
    <x v="0"/>
    <x v="0"/>
    <s v=""/>
    <x v="0"/>
    <m/>
    <m/>
    <m/>
    <x v="0"/>
    <s v="仕事量の増加、きちんできるようにする。たくさん仕事がもらえるように、会社に助言してみる。清掃の施設外就労の取組みを本社と協議してみる。"/>
    <m/>
    <s v="○"/>
    <m/>
    <m/>
    <m/>
    <m/>
    <m/>
    <m/>
    <m/>
    <m/>
    <m/>
    <m/>
    <s v="日々同じことの繰り返しだが、なかなか、スムーズににはできなく、集中力が継続できない。そのため、最初からやり直しすることがある。"/>
    <m/>
    <m/>
    <m/>
    <m/>
    <m/>
    <s v="○"/>
    <m/>
    <m/>
    <m/>
    <m/>
    <m/>
    <m/>
    <s v="タオルのたたみ、箱積め"/>
    <s v="⑥作業工程の見直し"/>
    <s v="きちんとできるように声掛け、手順を書いて確認する。"/>
    <m/>
    <m/>
    <m/>
    <m/>
    <n v="0"/>
    <n v="0"/>
    <s v="効率よくできるように、確認したり、作業工程の手順を説明などをしていく。毎日、利用者が、通えるように声掛けをしたりする。コロナでできなかったレクリエーションなどを開始する。"/>
    <s v="６年度にしたことの振り返りをして、工賃の向上と毎日の安定した利用者の定着を職員で話し合い意見交換をしながら利用者のニーズをくみとりながら、安定支援に取り組む"/>
    <s v="振り返りをふまえた提案。長い時間、どうやれば集中できるか等支援のやり方をかえていく。利用者とのコミニケーションをしっかりととれるように、職員通しのれんけい、ゆとりある支援を心がけていく。"/>
    <s v="共有した"/>
    <s v="共有した"/>
    <s v="統括責任者"/>
    <s v="田中　美鈴"/>
    <s v="管理者"/>
    <m/>
    <s v="近藤　英美子"/>
    <s v="サービス管理者"/>
    <m/>
    <s v="村上　義仁"/>
    <s v="職業指導員"/>
    <m/>
    <s v="岩田　愛理"/>
    <s v="生活支援員"/>
    <m/>
    <s v="村上　剛"/>
    <s v="生活支援員"/>
    <m/>
    <m/>
    <m/>
    <m/>
    <m/>
    <m/>
    <m/>
    <m/>
    <m/>
    <m/>
    <m/>
    <m/>
    <m/>
    <m/>
    <m/>
    <x v="1"/>
    <n v="5"/>
    <m/>
    <n v="18"/>
    <m/>
    <m/>
    <n v="23"/>
    <x v="70"/>
    <x v="12"/>
    <x v="114"/>
    <x v="0"/>
    <x v="0"/>
    <n v="5"/>
    <n v="18"/>
    <n v="0"/>
    <n v="23"/>
    <n v="1"/>
    <n v="2"/>
    <n v="3"/>
    <n v="3"/>
    <n v="0"/>
    <n v="0"/>
    <n v="14"/>
    <n v="23"/>
    <n v="0"/>
    <n v="1"/>
    <n v="2"/>
    <n v="3"/>
    <n v="14"/>
    <n v="2"/>
    <n v="1"/>
    <n v="23"/>
    <n v="17"/>
    <n v="4"/>
    <n v="0"/>
    <n v="21"/>
    <n v="0.80952380952380953"/>
    <n v="19"/>
    <n v="2"/>
    <n v="0"/>
    <n v="21"/>
    <n v="0.90476190476190477"/>
    <n v="21"/>
    <n v="0"/>
    <n v="0"/>
    <n v="21"/>
    <n v="1"/>
    <n v="20"/>
    <n v="1"/>
    <n v="0"/>
    <n v="21"/>
    <n v="0.95238095238095233"/>
    <n v="8"/>
    <n v="0"/>
    <n v="13"/>
    <n v="21"/>
    <n v="0.38095238095238093"/>
    <n v="20"/>
    <n v="1"/>
    <n v="0"/>
    <n v="21"/>
    <x v="99"/>
    <n v="105"/>
    <n v="8"/>
    <n v="13"/>
    <n v="126"/>
    <n v="0.83333333333333337"/>
  </r>
  <r>
    <d v="2024-04-22T00:00:00"/>
    <n v="223"/>
    <x v="1"/>
    <s v="社会福祉法人尾道さつき会"/>
    <s v="平石　朗"/>
    <n v="3411100195"/>
    <s v="むかいしま作業所"/>
    <n v="7220073"/>
    <x v="0"/>
    <s v="〒722-0073 尾道市向島町６４１９番地"/>
    <x v="9"/>
    <s v="藤井　美香"/>
    <s v="赤瀬　健介"/>
    <s v="0848-44-6460"/>
    <s v="mukaisima@satukikai.com"/>
    <s v="月額"/>
    <n v="17000"/>
    <x v="165"/>
    <n v="2015"/>
    <n v="20000"/>
    <n v="20445"/>
    <n v="20909"/>
    <n v="7983017"/>
    <n v="7983017"/>
    <n v="0"/>
    <n v="0"/>
    <n v="0"/>
    <n v="7983017"/>
    <x v="165"/>
    <n v="4377825"/>
    <n v="0"/>
    <n v="0"/>
    <n v="0"/>
    <n v="224"/>
    <n v="3910"/>
    <x v="160"/>
    <n v="248"/>
    <n v="12"/>
    <n v="3605192"/>
    <x v="163"/>
    <x v="165"/>
    <n v="168"/>
    <n v="8040000"/>
    <n v="8040000"/>
    <n v="0"/>
    <n v="0"/>
    <n v="0"/>
    <n v="8040000"/>
    <n v="3888000"/>
    <n v="4152000"/>
    <n v="0"/>
    <n v="0"/>
    <n v="0"/>
    <n v="3924"/>
    <n v="21582"/>
    <n v="243"/>
    <n v="12"/>
    <n v="3888000"/>
    <n v="20000"/>
    <n v="180"/>
    <n v="8300000"/>
    <n v="8300000"/>
    <n v="0"/>
    <n v="0"/>
    <n v="0"/>
    <n v="8300000"/>
    <n v="3901000"/>
    <n v="4399000"/>
    <n v="0"/>
    <n v="0"/>
    <n v="0"/>
    <n v="3851"/>
    <n v="21180.5"/>
    <n v="243"/>
    <n v="12"/>
    <n v="3901000"/>
    <n v="20445"/>
    <n v="184"/>
    <n v="8500000"/>
    <n v="8500000"/>
    <n v="0"/>
    <n v="0"/>
    <n v="0"/>
    <n v="8500000"/>
    <n v="4165000"/>
    <n v="4335000"/>
    <n v="0"/>
    <n v="0"/>
    <n v="0"/>
    <n v="4023"/>
    <n v="22126.5"/>
    <n v="243"/>
    <n v="12"/>
    <n v="4165000"/>
    <n v="20909"/>
    <n v="188"/>
    <m/>
    <m/>
    <m/>
    <m/>
    <m/>
    <s v="○"/>
    <m/>
    <m/>
    <s v="○"/>
    <m/>
    <m/>
    <m/>
    <s v="○"/>
    <m/>
    <s v="○"/>
    <m/>
    <s v="○"/>
    <s v="自動販売機管理、カレンダー制作・販売"/>
    <x v="0"/>
    <n v="2715040"/>
    <s v="公衆トイレ・公園の清掃、専門学校や施設のトイレ・廊下等清掃"/>
    <s v="○"/>
    <x v="0"/>
    <n v="1737432"/>
    <s v="自動販売機の補充・入替作業、カレンダーの制作、販売"/>
    <s v="－"/>
    <x v="0"/>
    <n v="1279581"/>
    <s v="鰹節パックの袋詰め、かりんとう商品のシール貼り、ろうそくの検品・補充等作業"/>
    <s v="－"/>
    <x v="0"/>
    <s v=""/>
    <x v="0"/>
    <x v="0"/>
    <s v=""/>
    <x v="0"/>
    <m/>
    <m/>
    <m/>
    <x v="0"/>
    <s v="・利用者の重度化に伴い、施設外就労に参加できる利用者の減少及びサービスの移行者が増えている。_x000a_・生活介護との作業分担が曖昧なため、工賃向上につながらない。"/>
    <s v="○"/>
    <m/>
    <m/>
    <m/>
    <m/>
    <s v="○"/>
    <m/>
    <s v="○"/>
    <m/>
    <m/>
    <m/>
    <m/>
    <s v="・自主製品の新商品もいくつか開発でき、新たなイベントにも参加でき、売り上げを伸ばすことができた。_x000a_・予定していた作業がいくつか中止となり、50万円ほどの減収が見込まれたが、自主製品の売り上げでカバーすることができ。目標工賃を達成することができた。_x000a_・利用者の重度化に伴い、施設外就労に参加できる利用者が減少してきている。今後、さらに減少が続くと工賃等にも影響がでてくるため、対策が必要となってきている。"/>
    <m/>
    <s v="○"/>
    <m/>
    <m/>
    <m/>
    <m/>
    <m/>
    <m/>
    <m/>
    <m/>
    <s v="○"/>
    <s v="作業マニュアルの更新及び各作業のアセスメント、生活介護との作業分担"/>
    <s v="さをり織り商品の製造・販売"/>
    <s v="②販路開拓"/>
    <s v="新商品の開発を作家の方や販売先と連携して積極的に行っていくとともに、販売イベントへの積極的な参加を行っていく。また、販路拡大に向けた営業活動を継続していく。"/>
    <s v="作業全般"/>
    <s v="⑪その他"/>
    <s v="作業マニュアルの更新と作業アセスメントを行うことで統一した支援を目指すとともに、利用者ができる作業種を増やすことを目指す。"/>
    <s v="作業全般"/>
    <s v="⑪その他"/>
    <s v="作業の整理を行い、生活介護との作業分担を明確にする。"/>
    <s v="・工賃規定の見直しを行い、就労の評価がより反映されるように変更していく。_x000a_・販売イベントへの積極的な参加を行い、販路拡大及び売り上げの増収を目指す。_x000a_・作業マニュアルの更新と作業アセスメントを実施する。_x000a_・生活介護との作業分担を明確にし、新たな作業受け入れに向けた準備を行っていく。"/>
    <s v="・新たな作業を確保し、収入増を目指す。_x000a_・作業アセスメントを活用し、職員の支援力強化を目指すとともに、利用者のできる作業種を増やすことを目指す。"/>
    <s v="・地域や他事業所と連携して、さをり織りの体験会や販売イベント等を開催し、販路拡大及び売り上げの増収を目指す。"/>
    <s v="共有した"/>
    <s v="共有した"/>
    <s v="統括責任者"/>
    <s v="藤井　美香"/>
    <s v="管理者"/>
    <s v="個別支援計画の作成"/>
    <s v="赤瀬　健介"/>
    <s v="サービス管理責任者"/>
    <s v="営業、価格交渉"/>
    <s v="松原　晴子"/>
    <s v="目標工賃達成指導員"/>
    <s v="技術指導、職業訓練"/>
    <s v="橋本　法之"/>
    <s v="職業指導員"/>
    <s v="自主製品担当"/>
    <s v="長島　惟香"/>
    <s v="生活支援員（生活介護）"/>
    <m/>
    <m/>
    <m/>
    <m/>
    <m/>
    <m/>
    <m/>
    <m/>
    <m/>
    <m/>
    <m/>
    <m/>
    <m/>
    <m/>
    <m/>
    <x v="1"/>
    <n v="1"/>
    <n v="15"/>
    <n v="4"/>
    <m/>
    <n v="1"/>
    <n v="21"/>
    <x v="24"/>
    <x v="30"/>
    <x v="115"/>
    <x v="0"/>
    <x v="3"/>
    <n v="2"/>
    <n v="12"/>
    <n v="7"/>
    <n v="21"/>
    <n v="0"/>
    <n v="0"/>
    <n v="2"/>
    <n v="4"/>
    <n v="1"/>
    <n v="0"/>
    <n v="14"/>
    <n v="21"/>
    <n v="0"/>
    <n v="1"/>
    <n v="3"/>
    <n v="2"/>
    <n v="10"/>
    <n v="4"/>
    <n v="1"/>
    <n v="21"/>
    <n v="12"/>
    <n v="2"/>
    <n v="3"/>
    <n v="17"/>
    <n v="0.70588235294117652"/>
    <n v="14"/>
    <n v="1"/>
    <n v="2"/>
    <n v="17"/>
    <n v="0.82352941176470584"/>
    <n v="12"/>
    <n v="2"/>
    <n v="3"/>
    <n v="17"/>
    <n v="0.70588235294117652"/>
    <n v="14"/>
    <n v="1"/>
    <n v="2"/>
    <n v="17"/>
    <n v="0.82352941176470584"/>
    <n v="10"/>
    <n v="1"/>
    <n v="6"/>
    <n v="17"/>
    <n v="0.58823529411764708"/>
    <n v="14"/>
    <n v="1"/>
    <n v="2"/>
    <n v="17"/>
    <x v="92"/>
    <n v="76"/>
    <n v="8"/>
    <n v="18"/>
    <n v="102"/>
    <n v="0.74509803921568629"/>
  </r>
  <r>
    <d v="2024-04-30T00:00:00"/>
    <n v="225"/>
    <x v="0"/>
    <s v="特定非営利活動法人トムハウス"/>
    <s v="天方　淑枝"/>
    <n v="3410108850"/>
    <s v="トムハウス"/>
    <n v="7340022"/>
    <x v="2"/>
    <s v="〒734-0022 広島市南区東雲一丁目１０番１４号"/>
    <x v="0"/>
    <s v="上岡由美子"/>
    <s v="岡本裕美"/>
    <s v="082-285-8303"/>
    <s v="tomhouse@soleil.ocn.ne.jp"/>
    <s v="月額"/>
    <n v="8000"/>
    <x v="166"/>
    <n v="7132"/>
    <n v="15741"/>
    <n v="16149"/>
    <n v="16429"/>
    <n v="4110622"/>
    <n v="4110622"/>
    <n v="0"/>
    <n v="0"/>
    <n v="0"/>
    <n v="4110622"/>
    <x v="166"/>
    <n v="726456"/>
    <n v="43066"/>
    <n v="0"/>
    <n v="0"/>
    <n v="295"/>
    <n v="4441"/>
    <x v="161"/>
    <n v="242"/>
    <n v="12"/>
    <n v="3341100"/>
    <x v="164"/>
    <x v="166"/>
    <n v="195"/>
    <n v="4200000"/>
    <n v="4200000"/>
    <n v="0"/>
    <n v="0"/>
    <n v="0"/>
    <n v="4200000"/>
    <n v="3400000"/>
    <n v="800000"/>
    <n v="0"/>
    <n v="0"/>
    <n v="0"/>
    <n v="4500"/>
    <n v="17500"/>
    <n v="250"/>
    <n v="12"/>
    <n v="3400000"/>
    <n v="15741"/>
    <n v="194"/>
    <n v="4300000"/>
    <n v="4300000"/>
    <n v="0"/>
    <n v="0"/>
    <n v="0"/>
    <n v="4300000"/>
    <n v="3430000"/>
    <n v="870000"/>
    <n v="0"/>
    <n v="0"/>
    <n v="0"/>
    <n v="4600"/>
    <n v="18000"/>
    <n v="260"/>
    <n v="12"/>
    <n v="3430000"/>
    <n v="16149"/>
    <n v="191"/>
    <n v="4400000"/>
    <n v="4400000"/>
    <n v="0"/>
    <n v="0"/>
    <n v="0"/>
    <n v="4400000"/>
    <n v="3450000"/>
    <n v="950000"/>
    <n v="0"/>
    <n v="0"/>
    <n v="0"/>
    <n v="4700"/>
    <n v="18500"/>
    <n v="270"/>
    <n v="12"/>
    <n v="3450000"/>
    <n v="16429"/>
    <n v="186"/>
    <m/>
    <m/>
    <s v="○"/>
    <s v="○"/>
    <m/>
    <s v="○"/>
    <s v="○"/>
    <m/>
    <m/>
    <m/>
    <m/>
    <m/>
    <s v="○"/>
    <m/>
    <m/>
    <m/>
    <m/>
    <m/>
    <x v="4"/>
    <n v="2037032"/>
    <s v="チラシセット・ねじ止め・針作成・画鋲箱入れ・シール貼りなど"/>
    <s v="－"/>
    <x v="6"/>
    <n v="1505200"/>
    <s v="手芸品（バッグ・ビーズ・たわしなど）製作、イベント・出店による販売、定期販売（区役所・スーパー）"/>
    <s v="－"/>
    <x v="1"/>
    <n v="568390"/>
    <s v="自家焙煎珈琲製作、イベント・出店による販売、定期販売（区役所・スーパー）、テイクアウト弁当配達"/>
    <s v="－"/>
    <x v="1"/>
    <s v=""/>
    <x v="0"/>
    <x v="0"/>
    <s v=""/>
    <x v="0"/>
    <m/>
    <m/>
    <m/>
    <x v="0"/>
    <s v="現時点では、販売先（出店）が限定されているので、出店依頼情報の収集をして新規開拓を取り組む。"/>
    <m/>
    <s v="○"/>
    <m/>
    <m/>
    <m/>
    <m/>
    <m/>
    <m/>
    <m/>
    <m/>
    <m/>
    <m/>
    <s v="新規販売先を開拓し、売上を増やし、生産作業量も増やしていく。"/>
    <m/>
    <s v="○"/>
    <s v="○"/>
    <m/>
    <m/>
    <m/>
    <m/>
    <m/>
    <m/>
    <m/>
    <m/>
    <m/>
    <s v="手芸品製作、イベント・出店による販売"/>
    <s v="②販路開拓"/>
    <s v="地域のイベント情報、市就労からの情報を収集し、売上増と知名度向上に取り組む"/>
    <s v="自家焙煎珈琲製作、イベント・出店による販売"/>
    <s v="②販路開拓"/>
    <s v="地域のイベント情報、市就労からの情報を収集し、売上増と知名度向上に取り組む"/>
    <s v="テイクアウト弁当配達"/>
    <s v="②販路開拓"/>
    <s v="テイクアウト販売事業の認知を営業活動で深め、注文増と利用者の接客コミュニケーションに取り組む"/>
    <s v="地元のイベント情報、市就労からの情報を収集し、営業活動を増やし、弊社の周知向上に取り組む"/>
    <s v="企業や地域、市町と連携して、イベント出店情報を収集し、企業との連携、信頼を図り、販路拡大や売上増加に取り組む。"/>
    <s v="地域、市町の企業との関係性を構築し、協同商品を開発し、インターネットを利用した販売を目指し、売上増とネット販売向上に取り組む"/>
    <s v="共有した"/>
    <s v="共有した"/>
    <s v="統括責任者・個別支援計画"/>
    <s v="上岡由美子"/>
    <s v="管理者・サービス管理責任者"/>
    <s v="技術の指導や職業訓練"/>
    <s v="北田直樹"/>
    <s v="職業指導員"/>
    <s v="技術の指導や職業訓練"/>
    <s v="前田まゆみ"/>
    <s v="職業指導員"/>
    <s v="技術の指導や職業訓練"/>
    <s v="勝本由佳"/>
    <s v="職業指導員"/>
    <s v="日常生活の相談・指導"/>
    <s v="岡本裕美"/>
    <s v="生活支援員"/>
    <s v="価格交渉・営業・作業工程管理"/>
    <s v="堀田麗香"/>
    <s v="目標工賃達成指導員"/>
    <m/>
    <m/>
    <m/>
    <m/>
    <m/>
    <m/>
    <m/>
    <m/>
    <m/>
    <m/>
    <m/>
    <m/>
    <x v="7"/>
    <m/>
    <m/>
    <n v="31"/>
    <m/>
    <m/>
    <n v="31"/>
    <x v="2"/>
    <x v="12"/>
    <x v="12"/>
    <x v="0"/>
    <x v="0"/>
    <n v="28"/>
    <n v="1"/>
    <n v="2"/>
    <n v="31"/>
    <n v="0"/>
    <n v="5"/>
    <n v="2"/>
    <n v="0"/>
    <n v="0"/>
    <n v="0"/>
    <n v="24"/>
    <n v="31"/>
    <n v="0"/>
    <n v="0"/>
    <n v="1"/>
    <n v="5"/>
    <n v="13"/>
    <n v="7"/>
    <n v="5"/>
    <n v="31"/>
    <n v="21"/>
    <n v="0"/>
    <n v="10"/>
    <n v="31"/>
    <n v="0.67741935483870963"/>
    <n v="27"/>
    <n v="2"/>
    <n v="2"/>
    <n v="31"/>
    <n v="0.87096774193548387"/>
    <n v="31"/>
    <n v="0"/>
    <n v="0"/>
    <n v="31"/>
    <n v="1"/>
    <n v="31"/>
    <n v="0"/>
    <n v="0"/>
    <n v="31"/>
    <n v="1"/>
    <n v="29"/>
    <n v="0"/>
    <n v="2"/>
    <n v="31"/>
    <n v="0.93548387096774188"/>
    <n v="30"/>
    <n v="0"/>
    <n v="1"/>
    <n v="31"/>
    <x v="100"/>
    <n v="169"/>
    <n v="2"/>
    <n v="15"/>
    <n v="186"/>
    <n v="0.90860215053763438"/>
  </r>
  <r>
    <d v="2024-04-30T00:00:00"/>
    <n v="226"/>
    <x v="1"/>
    <s v="社会福祉法人天友会"/>
    <s v="天方　淑枝"/>
    <n v="3410108868"/>
    <s v="広島南第二作業所"/>
    <n v="7320802"/>
    <x v="2"/>
    <s v="〒732-0802 広島市南区大州一丁目１１番１４号"/>
    <x v="4"/>
    <s v="天方　淑枝"/>
    <s v="藤内　信"/>
    <s v="０８２－５６７－５７２３"/>
    <s v="tenyukai@feel.ocn.ne.jp"/>
    <s v="月額"/>
    <n v="15200"/>
    <x v="167"/>
    <n v="755"/>
    <n v="16393"/>
    <n v="16493"/>
    <n v="16708"/>
    <n v="5182812"/>
    <n v="5182812"/>
    <n v="0"/>
    <n v="0"/>
    <n v="0"/>
    <n v="5182812"/>
    <x v="167"/>
    <n v="1700796"/>
    <n v="150691"/>
    <n v="0"/>
    <n v="0"/>
    <n v="217"/>
    <n v="4291"/>
    <x v="162"/>
    <n v="248"/>
    <n v="12"/>
    <n v="3331325"/>
    <x v="165"/>
    <x v="167"/>
    <n v="153"/>
    <n v="5350000"/>
    <n v="5350000"/>
    <n v="0"/>
    <n v="0"/>
    <n v="0"/>
    <n v="5350000"/>
    <n v="3600000"/>
    <n v="1750000"/>
    <n v="0"/>
    <n v="0"/>
    <n v="0"/>
    <n v="4560"/>
    <n v="23560"/>
    <n v="250"/>
    <n v="12"/>
    <n v="3600000"/>
    <n v="16393"/>
    <n v="153"/>
    <n v="5500000"/>
    <n v="5500000"/>
    <n v="0"/>
    <n v="0"/>
    <n v="0"/>
    <n v="5500000"/>
    <n v="3800000"/>
    <n v="1700000"/>
    <n v="0"/>
    <n v="0"/>
    <n v="0"/>
    <n v="4800"/>
    <n v="24800"/>
    <n v="250"/>
    <n v="12"/>
    <n v="3800000"/>
    <n v="16493"/>
    <n v="153"/>
    <n v="5650000"/>
    <n v="5650000"/>
    <n v="0"/>
    <n v="0"/>
    <n v="0"/>
    <n v="5650000"/>
    <n v="4050000"/>
    <n v="1600000"/>
    <n v="0"/>
    <n v="0"/>
    <n v="0"/>
    <n v="5040"/>
    <n v="26040"/>
    <n v="250"/>
    <n v="12"/>
    <n v="4050000"/>
    <n v="16708"/>
    <n v="156"/>
    <m/>
    <m/>
    <m/>
    <m/>
    <m/>
    <m/>
    <m/>
    <m/>
    <m/>
    <m/>
    <s v="○"/>
    <m/>
    <s v="○"/>
    <m/>
    <m/>
    <m/>
    <m/>
    <m/>
    <x v="4"/>
    <n v="4533038"/>
    <s v="青果物の袋詰め"/>
    <s v="－"/>
    <x v="3"/>
    <n v="272762"/>
    <s v="チラシ広告の加工、封入作業"/>
    <s v="－"/>
    <x v="0"/>
    <n v="138491"/>
    <s v="建築資材の組み立て"/>
    <s v="－"/>
    <x v="1"/>
    <s v=""/>
    <x v="0"/>
    <x v="0"/>
    <s v=""/>
    <x v="0"/>
    <m/>
    <m/>
    <m/>
    <x v="0"/>
    <s v="・青果物の加工が夏時期（６月～９月頃まで）に閑散期となとなり、その間に授産収入が減少してしまう傾向がある。閑散期の穴埋めができる軽作業の受注や自主製品の開発を目指している。"/>
    <s v="○"/>
    <m/>
    <m/>
    <m/>
    <m/>
    <m/>
    <s v="○"/>
    <s v="○"/>
    <m/>
    <m/>
    <m/>
    <m/>
    <s v="・法人内で取り組んでいた新規自主製品（さつまいもの苗栽培）の手伝いを行ったり、スポットで受注された軽作業等を行っていたが、自主製品の方は開発が上手く行かず、工賃の向上には繋げることができなかった。"/>
    <s v="○"/>
    <m/>
    <m/>
    <m/>
    <m/>
    <s v="○"/>
    <m/>
    <m/>
    <m/>
    <m/>
    <m/>
    <m/>
    <s v="自主製品の開発工程の手伝い"/>
    <s v="⑥作業工程の見直し"/>
    <s v="・昨年度はさつまいもの苗を栽培用ポットに植えるという作業の手伝いを行った。この工程が上手くできていたのか、それ以外の工程も手伝うことが可能なのか話し合いをして取り組んでいきたい。"/>
    <s v="閑散期における軽作業の受注"/>
    <s v="⑤他事業所とのネットワークの構築"/>
    <s v="・昨年度、広島市就労支援センターと関係を構築することができ、受注作業の案内等のメールを頂けるようになったので、その関係を大切にし、閑散期には作業の受注をしていきたい。"/>
    <m/>
    <m/>
    <m/>
    <s v="・閑散期（６月～９月頃）には自主製品開発の手伝いを行い、収益の一部を作業工賃として頂くように考えている。またそれと併せて、広島市就労支援センターから案内される軽作業を受注し、年間を通して授産収入の安定化を図る。"/>
    <s v="・自主製品の開発を成功させると共に、広島市就労支援センターから案内される軽作業を受注していく。これにより授産収入が安定化し、閑散期がない状態へと移行させていく。"/>
    <s v="・新規利用者の人数や利用者の生産性の向上等の要素を鑑み、自主製品の量や新たに手伝える工程などを考え、作業工賃を増やしていく。また軽作業の受注においても量や種類の調整を行っていく。"/>
    <s v="共有した"/>
    <s v="共有した"/>
    <s v="統括責任者"/>
    <s v="天方　淑枝"/>
    <s v="管理者"/>
    <s v="価格交渉・営業・作業工程管理"/>
    <s v="天方　康雄"/>
    <s v="目標工賃達成指導員"/>
    <s v="個別支援計画の作成"/>
    <s v="藤内　信"/>
    <s v="サービス管理責任者"/>
    <s v="技術指導や職業訓練"/>
    <s v="中原　順子"/>
    <s v="職業指導員"/>
    <s v="日常生活の相談・指導"/>
    <s v="越智　尚"/>
    <s v="生活支援員"/>
    <s v="日常生活の相談・指導"/>
    <s v="寺下　美樹"/>
    <s v="生活支援員"/>
    <m/>
    <m/>
    <m/>
    <m/>
    <m/>
    <m/>
    <m/>
    <m/>
    <m/>
    <m/>
    <m/>
    <m/>
    <x v="7"/>
    <m/>
    <n v="19"/>
    <m/>
    <m/>
    <m/>
    <n v="19"/>
    <x v="2"/>
    <x v="5"/>
    <x v="3"/>
    <x v="0"/>
    <x v="0"/>
    <n v="1"/>
    <n v="17"/>
    <n v="1"/>
    <n v="19"/>
    <n v="0"/>
    <n v="1"/>
    <n v="3"/>
    <n v="4"/>
    <n v="1"/>
    <n v="0"/>
    <n v="10"/>
    <n v="19"/>
    <n v="0"/>
    <n v="5"/>
    <n v="7"/>
    <n v="4"/>
    <n v="2"/>
    <n v="1"/>
    <n v="0"/>
    <n v="19"/>
    <n v="14"/>
    <n v="0"/>
    <n v="5"/>
    <n v="19"/>
    <n v="0.73684210526315785"/>
    <n v="14"/>
    <n v="2"/>
    <n v="3"/>
    <n v="19"/>
    <n v="0.73684210526315785"/>
    <n v="19"/>
    <n v="0"/>
    <n v="0"/>
    <n v="19"/>
    <n v="1"/>
    <n v="19"/>
    <n v="0"/>
    <n v="0"/>
    <n v="19"/>
    <n v="1"/>
    <n v="19"/>
    <n v="0"/>
    <n v="0"/>
    <n v="19"/>
    <n v="1"/>
    <n v="13"/>
    <n v="0"/>
    <n v="6"/>
    <n v="19"/>
    <x v="101"/>
    <n v="98"/>
    <n v="2"/>
    <n v="14"/>
    <n v="114"/>
    <n v="0.85964912280701755"/>
  </r>
  <r>
    <d v="2024-04-27T00:00:00"/>
    <n v="228"/>
    <x v="0"/>
    <s v="特定非営利活動法人ひまわり"/>
    <s v="太田　孝恵"/>
    <n v="3410208882"/>
    <s v="かざぐるま舎"/>
    <n v="7330021"/>
    <x v="2"/>
    <s v="〒733-0021 広島市西区上天満町４番２－１０１号"/>
    <x v="0"/>
    <s v="太田　孝恵"/>
    <s v="芝田　幸広"/>
    <s v="082-295-5449"/>
    <s v="kazagurumasya@hb.tp1.jp"/>
    <s v="月額"/>
    <n v="25000"/>
    <x v="168"/>
    <n v="5444"/>
    <n v="32325"/>
    <n v="32972"/>
    <n v="33631"/>
    <n v="7585776"/>
    <n v="7585776"/>
    <n v="0"/>
    <n v="0"/>
    <n v="0"/>
    <n v="7585776"/>
    <x v="168"/>
    <n v="2946126"/>
    <n v="0"/>
    <n v="0"/>
    <n v="0"/>
    <n v="185"/>
    <n v="3252"/>
    <x v="163"/>
    <n v="258"/>
    <n v="12"/>
    <n v="4639650"/>
    <x v="166"/>
    <x v="168"/>
    <n v="426"/>
    <n v="7737491"/>
    <n v="7737491"/>
    <n v="0"/>
    <n v="0"/>
    <n v="0"/>
    <n v="7737491"/>
    <n v="4732443"/>
    <n v="3005048"/>
    <n v="0"/>
    <n v="0"/>
    <n v="0"/>
    <n v="3204"/>
    <n v="11880"/>
    <n v="264"/>
    <n v="12"/>
    <n v="4732443"/>
    <n v="32325"/>
    <n v="398"/>
    <n v="7892240"/>
    <n v="7892240"/>
    <n v="0"/>
    <n v="0"/>
    <n v="0"/>
    <n v="7892240"/>
    <n v="4827091"/>
    <n v="3065149"/>
    <n v="0"/>
    <n v="0"/>
    <n v="0"/>
    <n v="3204"/>
    <n v="11880"/>
    <n v="264"/>
    <n v="12"/>
    <n v="4827091"/>
    <n v="32972"/>
    <n v="406"/>
    <n v="8050084"/>
    <n v="8050084"/>
    <n v="0"/>
    <n v="0"/>
    <n v="0"/>
    <n v="8050084"/>
    <n v="4923632"/>
    <n v="3126452"/>
    <n v="0"/>
    <n v="0"/>
    <n v="0"/>
    <n v="3204"/>
    <n v="11880"/>
    <n v="264"/>
    <n v="12"/>
    <n v="4923632"/>
    <n v="33631"/>
    <n v="414"/>
    <m/>
    <m/>
    <m/>
    <m/>
    <m/>
    <s v="○"/>
    <m/>
    <m/>
    <s v="○"/>
    <m/>
    <m/>
    <m/>
    <s v="○"/>
    <m/>
    <m/>
    <m/>
    <m/>
    <m/>
    <x v="6"/>
    <n v="2162050"/>
    <s v="オールオンスポーツ様からの発注により、屋内用障害スポーツのモルック製作請負"/>
    <s v="－"/>
    <x v="0"/>
    <n v="1896091"/>
    <s v="食料品のカタログ販売"/>
    <s v="－"/>
    <x v="8"/>
    <n v="465650"/>
    <s v="自主製品のレザークラフト製作と販売"/>
    <s v="－"/>
    <x v="1"/>
    <s v=""/>
    <x v="0"/>
    <x v="0"/>
    <s v=""/>
    <x v="0"/>
    <m/>
    <m/>
    <m/>
    <x v="0"/>
    <s v="利用者数が少ないため内職作業などの納期厳守のため、職員が作業に加わりこなしています。"/>
    <m/>
    <m/>
    <m/>
    <m/>
    <m/>
    <m/>
    <m/>
    <s v="○"/>
    <m/>
    <m/>
    <s v="○"/>
    <s v="利用者の意識改革"/>
    <s v="作業収支を毎月利用者に知らせることと、個別に目標を設定し意識付けして達成してもらった。_x000a_その結果、ほぼ皆が達成できた。"/>
    <s v="○"/>
    <m/>
    <m/>
    <m/>
    <m/>
    <s v="○"/>
    <m/>
    <m/>
    <m/>
    <m/>
    <s v="○"/>
    <s v="工賃の時給の見直しと精勤加算をプラスする制度に変更"/>
    <s v="工賃体制の見直し"/>
    <s v="⑪その他"/>
    <s v="前年度より工賃を約20%アップし生産活動の意欲向上を促し利益をあげる"/>
    <s v="作業環境の整備"/>
    <s v="⑥作業工程の見直し"/>
    <s v="改修工事を行い、落ち着いた空間を作ることと、能率を考慮した配置を行う。"/>
    <s v="新商品の開発"/>
    <s v="①商品企画力の向上"/>
    <s v="企画会議を定期的に開催し、新商品の開発。"/>
    <s v="生産能力が上がるように環境を整備し生産活動の向上を促し、また新商品開発を企画し工賃アップを目指す。"/>
    <s v="さらに前年度より作業効率の向上を目指し、生産能力をアップし工賃向上を目指す。"/>
    <s v="前年度の目標を踏まえさらに充実した環境と生産能力を高め、工賃向上を目指す。"/>
    <s v="共有した"/>
    <s v="共有した"/>
    <s v="統括責任者"/>
    <s v="太田　孝恵"/>
    <s v="管理者"/>
    <s v="価格交渉・営業・作業工程管理"/>
    <s v="芝田　幸広"/>
    <s v="目標工賃達成指導員"/>
    <s v="日常生活の相談・指導"/>
    <s v="森本　奈々枝"/>
    <s v="生活支援員"/>
    <s v="技術指導や職業訓練"/>
    <s v="亦勝　和行"/>
    <s v="職業指導員"/>
    <m/>
    <m/>
    <m/>
    <m/>
    <m/>
    <m/>
    <m/>
    <m/>
    <m/>
    <m/>
    <m/>
    <m/>
    <m/>
    <m/>
    <m/>
    <m/>
    <m/>
    <m/>
    <x v="0"/>
    <m/>
    <m/>
    <n v="12"/>
    <n v="3"/>
    <m/>
    <n v="15"/>
    <x v="2"/>
    <x v="12"/>
    <x v="32"/>
    <x v="39"/>
    <x v="0"/>
    <n v="10"/>
    <n v="5"/>
    <n v="0"/>
    <n v="15"/>
    <n v="0"/>
    <n v="1"/>
    <n v="1"/>
    <n v="0"/>
    <n v="0"/>
    <n v="0"/>
    <n v="13"/>
    <n v="15"/>
    <n v="0"/>
    <n v="0"/>
    <n v="1"/>
    <n v="2"/>
    <n v="6"/>
    <n v="5"/>
    <n v="1"/>
    <n v="15"/>
    <n v="9"/>
    <n v="0"/>
    <n v="6"/>
    <n v="15"/>
    <n v="0.6"/>
    <n v="11"/>
    <n v="1"/>
    <n v="3"/>
    <n v="15"/>
    <n v="0.73333333333333328"/>
    <n v="10"/>
    <n v="1"/>
    <n v="4"/>
    <n v="15"/>
    <n v="0.66666666666666663"/>
    <n v="12"/>
    <n v="0"/>
    <n v="3"/>
    <n v="15"/>
    <n v="0.8"/>
    <n v="11"/>
    <n v="0"/>
    <n v="4"/>
    <n v="15"/>
    <n v="0.73333333333333328"/>
    <n v="10"/>
    <n v="1"/>
    <n v="4"/>
    <n v="15"/>
    <x v="6"/>
    <n v="63"/>
    <n v="3"/>
    <n v="24"/>
    <n v="90"/>
    <n v="0.7"/>
  </r>
  <r>
    <d v="2024-04-22T00:00:00"/>
    <n v="229"/>
    <x v="0"/>
    <s v="特定非営利活動法人ひまわり"/>
    <s v="太田　孝恵"/>
    <n v="3410208890"/>
    <s v="ふれあい作業所"/>
    <n v="7330823"/>
    <x v="2"/>
    <s v="〒733-0823 広島市西区庚午南一丁目３１番６号"/>
    <x v="0"/>
    <s v="古本香世"/>
    <s v="古本香世"/>
    <s v="082-273-5668"/>
    <s v="fureaisa@ms12.megaegg.ne.jp"/>
    <s v="月額"/>
    <n v="7000"/>
    <x v="169"/>
    <n v="4278"/>
    <n v="12037"/>
    <n v="12500"/>
    <n v="12963"/>
    <n v="1326238"/>
    <n v="1278841"/>
    <n v="47397"/>
    <n v="0"/>
    <n v="0"/>
    <n v="1326238"/>
    <x v="169"/>
    <n v="50882"/>
    <n v="57363"/>
    <n v="0"/>
    <n v="0"/>
    <n v="146"/>
    <n v="2284"/>
    <x v="164"/>
    <n v="254"/>
    <n v="12"/>
    <n v="1217993"/>
    <x v="167"/>
    <x v="169"/>
    <n v="208"/>
    <n v="1531560"/>
    <n v="1425760"/>
    <n v="0"/>
    <n v="0"/>
    <n v="105800"/>
    <n v="1531560"/>
    <n v="1300000"/>
    <n v="50000"/>
    <n v="66640"/>
    <n v="0"/>
    <n v="114920"/>
    <n v="2284"/>
    <n v="5850"/>
    <n v="254"/>
    <n v="12"/>
    <n v="1300000"/>
    <n v="12037"/>
    <n v="222"/>
    <n v="1581560"/>
    <n v="1475760"/>
    <n v="0"/>
    <n v="0"/>
    <n v="105800"/>
    <n v="1581560"/>
    <n v="1350000"/>
    <n v="50000"/>
    <n v="66640"/>
    <n v="0"/>
    <n v="114920"/>
    <n v="2284"/>
    <n v="5850"/>
    <n v="254"/>
    <n v="12"/>
    <n v="1350000"/>
    <n v="12500"/>
    <n v="231"/>
    <n v="1631560"/>
    <n v="1525760"/>
    <n v="0"/>
    <n v="0"/>
    <n v="105800"/>
    <n v="1631560"/>
    <n v="1400000"/>
    <n v="50000"/>
    <n v="66640"/>
    <n v="0"/>
    <n v="114920"/>
    <n v="2284"/>
    <n v="5850"/>
    <n v="254"/>
    <n v="12"/>
    <n v="1400000"/>
    <n v="12963"/>
    <n v="239"/>
    <m/>
    <m/>
    <m/>
    <m/>
    <m/>
    <s v="○"/>
    <m/>
    <m/>
    <m/>
    <m/>
    <m/>
    <m/>
    <s v="○"/>
    <m/>
    <m/>
    <m/>
    <m/>
    <m/>
    <x v="4"/>
    <n v="1125257"/>
    <s v="サンプル貼り、タオル折、食品の箱詰め　など"/>
    <s v="－"/>
    <x v="6"/>
    <n v="153584"/>
    <s v="布製品などの製造販売　など"/>
    <s v="－"/>
    <x v="2"/>
    <m/>
    <m/>
    <m/>
    <x v="1"/>
    <s v=""/>
    <x v="0"/>
    <x v="0"/>
    <s v=""/>
    <x v="0"/>
    <m/>
    <m/>
    <m/>
    <x v="0"/>
    <s v="利用者が高齢化し、利用日数や利用時間が減少している_x000a_その分職員の作業負担は増えている"/>
    <s v="○"/>
    <m/>
    <m/>
    <m/>
    <m/>
    <s v="○"/>
    <m/>
    <s v="○"/>
    <m/>
    <m/>
    <m/>
    <m/>
    <s v="前年度より取引が終了した企業がある。一方で新しい企業との契約を進めることができてはいる。"/>
    <m/>
    <m/>
    <m/>
    <m/>
    <m/>
    <s v="○"/>
    <m/>
    <m/>
    <m/>
    <s v="○"/>
    <m/>
    <m/>
    <s v="企業A"/>
    <s v="⑥作業工程の見直し"/>
    <s v="細分化しすぎていた工程を見直し、省ける手間を省く"/>
    <s v="企業B"/>
    <s v="⑩市町・企業、他事業所との連携"/>
    <s v="作業単価の増額を依頼"/>
    <s v="企業C"/>
    <s v="⑪その他"/>
    <s v="他の企業に比べ、作業単価が高く、より多くの利用者が参加できる作業内容のため、受注量を増やしていく"/>
    <s v="作業量の向上_x000a_作業単価の増額依頼"/>
    <s v="作業量の向上のための工程や支援の見直し"/>
    <s v="作業量の向上ための工程や支援の見直し"/>
    <s v="共有した"/>
    <s v="共有した"/>
    <s v="統括責任者"/>
    <s v="古本香世"/>
    <s v="管理者"/>
    <s v="生産活動全般担当"/>
    <s v="若佐宏美"/>
    <s v="生活支援員"/>
    <s v="計画推進担当"/>
    <s v="今泉七重"/>
    <s v="目標工賃達成指導員"/>
    <s v="計画推進担当"/>
    <s v="新名直江"/>
    <s v="目標工賃達成指導員"/>
    <s v="企業下請け作業支援"/>
    <s v="中垣真由"/>
    <s v="職業指導員"/>
    <s v="雑貨製造作成支援"/>
    <s v="真倉麻衣子"/>
    <s v="職業指導員"/>
    <m/>
    <m/>
    <m/>
    <m/>
    <m/>
    <m/>
    <m/>
    <m/>
    <m/>
    <m/>
    <m/>
    <m/>
    <x v="7"/>
    <m/>
    <m/>
    <n v="14"/>
    <m/>
    <m/>
    <n v="14"/>
    <x v="2"/>
    <x v="12"/>
    <x v="12"/>
    <x v="0"/>
    <x v="0"/>
    <n v="9"/>
    <n v="1"/>
    <n v="4"/>
    <n v="14"/>
    <n v="0"/>
    <n v="1"/>
    <n v="0"/>
    <n v="0"/>
    <n v="0"/>
    <n v="0"/>
    <n v="13"/>
    <n v="14"/>
    <n v="0"/>
    <n v="1"/>
    <n v="0"/>
    <n v="1"/>
    <n v="4"/>
    <n v="6"/>
    <n v="2"/>
    <n v="14"/>
    <n v="7"/>
    <n v="0"/>
    <n v="4"/>
    <n v="11"/>
    <n v="0.63636363636363635"/>
    <n v="8"/>
    <n v="0"/>
    <n v="3"/>
    <n v="11"/>
    <n v="0.72727272727272729"/>
    <n v="9"/>
    <n v="1"/>
    <n v="1"/>
    <n v="11"/>
    <n v="0.81818181818181823"/>
    <n v="10"/>
    <n v="0"/>
    <n v="1"/>
    <n v="11"/>
    <n v="0.90909090909090906"/>
    <n v="11"/>
    <n v="0"/>
    <n v="0"/>
    <n v="11"/>
    <n v="1"/>
    <n v="10"/>
    <n v="0"/>
    <n v="1"/>
    <n v="11"/>
    <x v="55"/>
    <n v="55"/>
    <n v="1"/>
    <n v="10"/>
    <n v="66"/>
    <n v="0.83333333333333337"/>
  </r>
  <r>
    <d v="2024-04-26T00:00:00"/>
    <n v="230"/>
    <x v="0"/>
    <s v="特定非営利活動法人カープクラブ"/>
    <s v="惠南　祈八郎"/>
    <n v="3410208916"/>
    <s v="カープクラブ"/>
    <n v="7300834"/>
    <x v="2"/>
    <s v="〒730-0834 広島市中区江波二本松二丁目５番１８号"/>
    <x v="0"/>
    <s v="荒井ひとみ"/>
    <s v="荒井ひとみ"/>
    <s v="082-294-8294"/>
    <s v="ham82340@rio.odn.ne.jp"/>
    <s v="月額"/>
    <n v="8000"/>
    <x v="170"/>
    <n v="10328"/>
    <n v="18411"/>
    <n v="18448"/>
    <n v="18484"/>
    <n v="2901886"/>
    <n v="2890557"/>
    <n v="11329"/>
    <n v="0"/>
    <n v="0"/>
    <n v="2901886"/>
    <x v="170"/>
    <n v="0"/>
    <n v="0"/>
    <n v="0"/>
    <n v="86686"/>
    <n v="280"/>
    <n v="3082"/>
    <x v="165"/>
    <n v="242"/>
    <n v="12"/>
    <n v="2815200"/>
    <x v="168"/>
    <x v="170"/>
    <n v="261"/>
    <n v="2950000"/>
    <n v="2950000"/>
    <n v="0"/>
    <n v="0"/>
    <n v="0"/>
    <n v="2950000"/>
    <n v="2850000"/>
    <n v="0"/>
    <n v="12000"/>
    <n v="0"/>
    <n v="88000"/>
    <n v="3100"/>
    <n v="11600"/>
    <n v="242"/>
    <n v="12"/>
    <n v="2850000"/>
    <n v="18411"/>
    <n v="246"/>
    <n v="3000000"/>
    <n v="3000000"/>
    <n v="0"/>
    <n v="0"/>
    <n v="0"/>
    <n v="3000000"/>
    <n v="2900000"/>
    <n v="0"/>
    <n v="10000"/>
    <n v="0"/>
    <n v="90000"/>
    <n v="3150"/>
    <n v="11600"/>
    <n v="242"/>
    <n v="12"/>
    <n v="2900000"/>
    <n v="18448"/>
    <n v="250"/>
    <n v="3050000"/>
    <n v="3050000"/>
    <n v="0"/>
    <n v="0"/>
    <n v="0"/>
    <n v="3050000"/>
    <n v="2950000"/>
    <n v="0"/>
    <n v="10000"/>
    <n v="0"/>
    <n v="90000"/>
    <n v="3200"/>
    <n v="11600"/>
    <n v="242"/>
    <n v="12"/>
    <n v="2950000"/>
    <n v="18484"/>
    <n v="254"/>
    <m/>
    <m/>
    <m/>
    <m/>
    <m/>
    <s v="○"/>
    <m/>
    <m/>
    <s v="○"/>
    <m/>
    <m/>
    <s v="○"/>
    <s v="○"/>
    <m/>
    <s v="○"/>
    <m/>
    <m/>
    <m/>
    <x v="0"/>
    <n v="1330720"/>
    <s v="高齢者施設の外回りの清掃。_x000a_同施設での入居者のシーツ交換。（上記⑮含む）"/>
    <s v="○"/>
    <x v="6"/>
    <n v="563278"/>
    <s v="レターセットなどの紙製品、うでぬきなどの縫製品"/>
    <s v="－"/>
    <x v="0"/>
    <n v="494538"/>
    <s v="部品組み立て、検品、シール貼りなどの内職"/>
    <s v="－"/>
    <x v="0"/>
    <s v=""/>
    <x v="0"/>
    <x v="0"/>
    <s v=""/>
    <x v="0"/>
    <m/>
    <m/>
    <m/>
    <x v="0"/>
    <s v="施設外就労を収益の柱としているが、利用者の高齢化に伴い、施設外就労が行えなくなってきたときの作業の確保。_x000a_自主製品の作成には職員のスキルが必要なものが多いため、職員の育成または自主製品に変わる生産活動を考えていかないといけない。"/>
    <m/>
    <m/>
    <m/>
    <s v="○"/>
    <m/>
    <m/>
    <m/>
    <m/>
    <m/>
    <m/>
    <m/>
    <m/>
    <s v="コロナ禍の影響が落ち着き、安定して下請け作業や自主製品の作成ができたこと。_x000a_施設外就労への値上げ交渉をしたことにより、安定した収入を得ることができるようになった。_x000a_上記2点の理由により、収入を増やすことができ、平均工賃も大幅に上げることができた。"/>
    <m/>
    <m/>
    <m/>
    <s v="○"/>
    <m/>
    <s v="○"/>
    <m/>
    <m/>
    <s v="○"/>
    <m/>
    <m/>
    <m/>
    <s v="自主製品の販売価格の改定と見直し"/>
    <s v="④販売価格の見直し"/>
    <s v="原材料の高騰のため販売価格を昨年度から見直している。それに伴い包装なども工夫して、単価を上げれるように自主製品を見直していきたい。"/>
    <m/>
    <m/>
    <m/>
    <m/>
    <n v="0"/>
    <n v="0"/>
    <s v="新たな自主製品の作成と既存の製品についての販売価格等の見直し"/>
    <s v="現在の工賃を維持しながら高齢化していく利用者へどのように作業を提供していけるか、作業内容の見直しを行っていく。"/>
    <s v="利用者の高齢化に伴う作業効率の低下げ予想される。施設外就労や施設内での作業の細分化をしながら、利用者が作業に取り組みやすい仕組みにしていく。"/>
    <s v="共有した"/>
    <s v="共有した"/>
    <s v="統括責任者"/>
    <s v="荒井ひとみ"/>
    <s v="管理者・サービス管理責任者"/>
    <m/>
    <s v="木谷創"/>
    <s v="生活支援員"/>
    <m/>
    <s v="横山博美"/>
    <s v="生活支援員"/>
    <m/>
    <s v="宮島ひとみ"/>
    <s v="職業指導員"/>
    <m/>
    <s v="田村三枝子"/>
    <s v="職業指導員"/>
    <m/>
    <s v="堀本麻紀"/>
    <s v="職業指導員"/>
    <m/>
    <s v="竹田道哉"/>
    <s v="目標工賃達成指導員"/>
    <m/>
    <s v="齊藤美花"/>
    <s v="目標工賃達成指導員"/>
    <m/>
    <m/>
    <m/>
    <m/>
    <m/>
    <m/>
    <x v="6"/>
    <m/>
    <m/>
    <n v="21"/>
    <m/>
    <m/>
    <n v="21"/>
    <x v="2"/>
    <x v="12"/>
    <x v="12"/>
    <x v="0"/>
    <x v="0"/>
    <n v="11"/>
    <n v="10"/>
    <n v="0"/>
    <n v="21"/>
    <n v="0"/>
    <n v="3"/>
    <n v="2"/>
    <n v="0"/>
    <n v="0"/>
    <n v="0"/>
    <n v="16"/>
    <n v="21"/>
    <n v="0"/>
    <n v="0"/>
    <n v="0"/>
    <n v="2"/>
    <n v="8"/>
    <n v="8"/>
    <n v="3"/>
    <n v="21"/>
    <n v="13"/>
    <n v="1"/>
    <n v="1"/>
    <n v="15"/>
    <n v="0.8666666666666667"/>
    <n v="13"/>
    <n v="1"/>
    <n v="1"/>
    <n v="15"/>
    <n v="0.8666666666666667"/>
    <n v="11"/>
    <n v="2"/>
    <n v="2"/>
    <n v="15"/>
    <n v="0.73333333333333328"/>
    <n v="13"/>
    <n v="2"/>
    <n v="0"/>
    <n v="15"/>
    <n v="0.8666666666666667"/>
    <n v="10"/>
    <n v="2"/>
    <n v="3"/>
    <n v="15"/>
    <n v="0.66666666666666663"/>
    <n v="15"/>
    <n v="0"/>
    <n v="0"/>
    <n v="15"/>
    <x v="8"/>
    <n v="75"/>
    <n v="8"/>
    <n v="7"/>
    <n v="90"/>
    <n v="0.83333333333333337"/>
  </r>
  <r>
    <d v="2024-04-23T00:00:00"/>
    <n v="231"/>
    <x v="1"/>
    <s v="社会福祉法人みどりの町"/>
    <s v="塩崎　雅則"/>
    <n v="3410900504"/>
    <s v="あゆみ作業所"/>
    <n v="7221412"/>
    <x v="5"/>
    <s v="〒722-1412 三原市久井町和草３０６番地"/>
    <x v="1"/>
    <s v="木浦　高博"/>
    <s v="木浦　高博"/>
    <s v="0847-32-8428"/>
    <s v="ayumi-sagyosho@m-cn.ne.jp"/>
    <s v="月額"/>
    <n v="9000"/>
    <x v="171"/>
    <n v="6434"/>
    <n v="15478"/>
    <n v="15484"/>
    <n v="16344"/>
    <n v="3127413"/>
    <n v="3127413"/>
    <n v="0"/>
    <n v="0"/>
    <n v="0"/>
    <n v="3127413"/>
    <x v="171"/>
    <n v="1775413"/>
    <n v="0"/>
    <n v="0"/>
    <n v="0"/>
    <n v="133"/>
    <n v="1970"/>
    <x v="166"/>
    <n v="270"/>
    <n v="12"/>
    <n v="1352000"/>
    <x v="169"/>
    <x v="171"/>
    <n v="121"/>
    <n v="3225000"/>
    <n v="3225000"/>
    <n v="0"/>
    <n v="0"/>
    <n v="0"/>
    <n v="3225000"/>
    <n v="1708800"/>
    <n v="1516200"/>
    <n v="0"/>
    <n v="0"/>
    <n v="0"/>
    <n v="2450"/>
    <n v="14700"/>
    <n v="269"/>
    <n v="12"/>
    <n v="1708800"/>
    <n v="15478"/>
    <n v="116"/>
    <n v="3245000"/>
    <n v="3245000"/>
    <n v="0"/>
    <n v="0"/>
    <n v="0"/>
    <n v="3245000"/>
    <n v="1728000"/>
    <n v="1517000"/>
    <n v="0"/>
    <n v="0"/>
    <n v="0"/>
    <n v="2500"/>
    <n v="15000"/>
    <n v="269"/>
    <n v="12"/>
    <n v="1728000"/>
    <n v="15484"/>
    <n v="115"/>
    <n v="3365000"/>
    <n v="3365000"/>
    <n v="0"/>
    <n v="0"/>
    <n v="0"/>
    <n v="3365000"/>
    <n v="1824000"/>
    <n v="1541000"/>
    <n v="0"/>
    <n v="0"/>
    <n v="0"/>
    <n v="2500"/>
    <n v="15000"/>
    <n v="269"/>
    <n v="12"/>
    <n v="1824000"/>
    <n v="16344"/>
    <n v="122"/>
    <s v="○"/>
    <m/>
    <m/>
    <s v="○"/>
    <m/>
    <s v="○"/>
    <m/>
    <m/>
    <m/>
    <m/>
    <s v="○"/>
    <m/>
    <s v="○"/>
    <m/>
    <m/>
    <m/>
    <s v="○"/>
    <s v="農産物仕分け（選別作業）"/>
    <x v="8"/>
    <n v="970000"/>
    <s v="精米（キューブ米2合）加工、販売"/>
    <s v="－"/>
    <x v="3"/>
    <n v="600000"/>
    <s v="地域特産品（ハトムギ）脱穀後の皮を取り除く仕分け作業_x000a_縁起飾りの組立"/>
    <s v="－"/>
    <x v="12"/>
    <n v="200000"/>
    <s v="コメ菓子（ポンせんべい）加工販売"/>
    <s v="－"/>
    <x v="1"/>
    <s v=""/>
    <x v="0"/>
    <x v="0"/>
    <n v="1"/>
    <x v="1"/>
    <n v="1"/>
    <s v="令和5年度"/>
    <n v="270000"/>
    <x v="33"/>
    <s v="高度な作業となれば、できるご利用者が限られており職員の負担が増えてくる。_x000a_ご利用者に作業へ関わっていただくために効率の悪い（単価の安い）作業を行っている。"/>
    <m/>
    <m/>
    <m/>
    <m/>
    <m/>
    <m/>
    <s v="○"/>
    <s v="○"/>
    <m/>
    <m/>
    <m/>
    <m/>
    <s v="新規事業（キューブ米製造販売）やハトムギ選別作業が収入増となった。_x000a_ポンせんべいの販売については既存販売先の売上が伸び悩んでいるがイベントや飛び込みでの購入があり例年通りの収入が確保できた。選別作業などの請負作業は受託先の作業量に左右されるため安定していない。様々な作業を請負い収入増につなげていく。既存商品のパッケージなど見直しを図り商品開発を行っていく。"/>
    <s v="○"/>
    <s v="○"/>
    <m/>
    <m/>
    <m/>
    <m/>
    <m/>
    <m/>
    <m/>
    <s v="○"/>
    <m/>
    <m/>
    <s v="コメ菓子の製造・販売"/>
    <s v="②販路開拓"/>
    <s v="法人内商品開発・販売促進部門と連携し新たな販売先を開拓していく。"/>
    <s v="マット製作・販売"/>
    <s v="①商品企画力の向上"/>
    <s v="マットのデザインや質感など流行を取り入れ顧客が求める商品を研究、製作していく。"/>
    <s v="請負作業の拡大"/>
    <s v="⑩市町・企業、他事業所との連携"/>
    <s v="積極的に隣接する地域の企業や他事業所と関りを持ち作業協力や請負分担などで請負作業の拡充を図っていく。"/>
    <s v="商品企画力の向上や販路開拓についてはイベントに積極的に参加し販売を拡大するとともに来店者やイベント参加者へアンケートを実施しデザインや商品内容に活かしていく。自ら他事業所等と関係性を持ちつつ、他事業所や企業から依頼された際は可能な限り受け、作業の確保と関係性の強化を図っていく。"/>
    <s v="地域の企業や関係機関と連携してイベント等へ出展し販路の拡大や売上増加に取り組む。_x000a_請負作業の拡大をさらに進めていけるよう事業所内の作業スペースなど体制づくりを図っていく。"/>
    <s v="地域の企業や関係機関と連携してイベント等へ出展し販路の拡大や売上増加に取り組む。_x000a_請負作業等で構築した関係性を活かし施設外就労による収益の拡大を図っていく。"/>
    <s v="共有した"/>
    <s v="共有した"/>
    <s v="統括責任者・個別支援計画作成"/>
    <s v="木浦　高博"/>
    <s v="管理者（サビ管兼）"/>
    <s v="作業工程管理"/>
    <s v="小田美由起"/>
    <s v="生活支援員"/>
    <s v="日常生活の相談・指導"/>
    <s v="岡田　和子"/>
    <s v="生活支援員"/>
    <s v="日常生活の相談・指導"/>
    <s v="光重　謙二"/>
    <s v="生活支援員"/>
    <s v="技術指導や職業訓練"/>
    <s v="佐沢　望"/>
    <s v="生活支援員"/>
    <s v="技術指導や職業訓練"/>
    <s v="山根　俊和"/>
    <s v="作業指導員"/>
    <s v="価格交渉・営業・商品開発"/>
    <s v="近藤　千枝"/>
    <s v="目標工賃達成指導員"/>
    <m/>
    <m/>
    <m/>
    <m/>
    <m/>
    <m/>
    <m/>
    <m/>
    <m/>
    <x v="3"/>
    <n v="1"/>
    <n v="6"/>
    <n v="5"/>
    <m/>
    <m/>
    <n v="12"/>
    <x v="0"/>
    <x v="76"/>
    <x v="57"/>
    <x v="0"/>
    <x v="0"/>
    <n v="0"/>
    <n v="11"/>
    <n v="1"/>
    <n v="12"/>
    <n v="0"/>
    <n v="1"/>
    <n v="0"/>
    <n v="1"/>
    <n v="0"/>
    <n v="0"/>
    <n v="10"/>
    <n v="12"/>
    <n v="0"/>
    <n v="1"/>
    <n v="1"/>
    <n v="1"/>
    <n v="3"/>
    <n v="2"/>
    <n v="4"/>
    <n v="12"/>
    <n v="5"/>
    <n v="0"/>
    <n v="9"/>
    <n v="14"/>
    <n v="0.35714285714285715"/>
    <n v="9"/>
    <n v="1"/>
    <n v="4"/>
    <n v="14"/>
    <n v="0.6428571428571429"/>
    <n v="13"/>
    <n v="0"/>
    <n v="1"/>
    <n v="14"/>
    <n v="0.9285714285714286"/>
    <n v="10"/>
    <n v="0"/>
    <n v="4"/>
    <n v="14"/>
    <n v="0.7142857142857143"/>
    <n v="7"/>
    <n v="0"/>
    <n v="7"/>
    <n v="14"/>
    <n v="0.5"/>
    <n v="9"/>
    <n v="0"/>
    <n v="5"/>
    <n v="14"/>
    <x v="102"/>
    <n v="53"/>
    <n v="1"/>
    <n v="30"/>
    <n v="84"/>
    <n v="0.63095238095238093"/>
  </r>
  <r>
    <d v="2024-04-30T00:00:00"/>
    <n v="233"/>
    <x v="1"/>
    <s v="社会福祉法人「ゼノ」少年牧場"/>
    <s v="寳子丸　周吾"/>
    <n v="3411501830"/>
    <s v="ＪＯＢプラスはんど"/>
    <n v="7200311"/>
    <x v="6"/>
    <s v="〒720-0311 福山市沼隈町大字草深２１３３番地１"/>
    <x v="22"/>
    <s v="渡辺　博愛"/>
    <s v="山田　義宏"/>
    <s v="084-980-7002"/>
    <s v="hand@zeno.or.jp"/>
    <s v="月額"/>
    <n v="14000"/>
    <x v="172"/>
    <n v="2648"/>
    <n v="16858"/>
    <n v="17176"/>
    <n v="17628"/>
    <n v="22275000"/>
    <n v="22275000"/>
    <n v="0"/>
    <n v="0"/>
    <n v="0"/>
    <n v="22275000"/>
    <x v="172"/>
    <n v="19677950"/>
    <n v="0"/>
    <n v="0"/>
    <n v="0"/>
    <n v="168"/>
    <n v="3483"/>
    <x v="167"/>
    <n v="269"/>
    <n v="12"/>
    <n v="2597050"/>
    <x v="170"/>
    <x v="172"/>
    <n v="160"/>
    <n v="22300000"/>
    <n v="22300000"/>
    <n v="0"/>
    <n v="0"/>
    <n v="0"/>
    <n v="22300000"/>
    <n v="2650000"/>
    <n v="19650000"/>
    <n v="0"/>
    <n v="0"/>
    <n v="0"/>
    <n v="3500"/>
    <n v="16450"/>
    <n v="269"/>
    <n v="12"/>
    <n v="2650000"/>
    <n v="16858"/>
    <n v="161"/>
    <n v="22400000"/>
    <n v="22400000"/>
    <n v="0"/>
    <n v="0"/>
    <n v="0"/>
    <n v="22400000"/>
    <n v="2700000"/>
    <n v="19700000"/>
    <n v="0"/>
    <n v="0"/>
    <n v="0"/>
    <n v="3500"/>
    <n v="16450"/>
    <n v="269"/>
    <n v="12"/>
    <n v="2700000"/>
    <n v="17176"/>
    <n v="164"/>
    <n v="22500000"/>
    <n v="22500000"/>
    <n v="0"/>
    <n v="0"/>
    <n v="0"/>
    <n v="22500000"/>
    <n v="2750000"/>
    <n v="19750000"/>
    <n v="0"/>
    <n v="0"/>
    <n v="0"/>
    <n v="3500"/>
    <n v="16450"/>
    <n v="270"/>
    <n v="12"/>
    <n v="2750000"/>
    <n v="17628"/>
    <n v="167"/>
    <m/>
    <m/>
    <s v="○"/>
    <m/>
    <s v="○"/>
    <s v="○"/>
    <m/>
    <m/>
    <s v="○"/>
    <m/>
    <s v="○"/>
    <m/>
    <s v="○"/>
    <m/>
    <m/>
    <m/>
    <s v="○"/>
    <s v="フィットネスジムの接客、消毒、スタジオエクササイズの準備・片づけ"/>
    <x v="6"/>
    <n v="9813000"/>
    <s v="フィットネスジムの運営（接客、館内消毒、清掃、スタジオエクササイズの準備・片付け）"/>
    <s v="－"/>
    <x v="5"/>
    <n v="8920000"/>
    <s v="コロッケ、メンチカツの製造・販売"/>
    <s v="－"/>
    <x v="0"/>
    <n v="465000"/>
    <s v="水道・ガスメーターの解体作業、シンクの検品・梱包・納品。100円ショップ商品の検品・梱包・納品"/>
    <s v="－"/>
    <x v="1"/>
    <s v=""/>
    <x v="0"/>
    <x v="0"/>
    <n v="1"/>
    <x v="1"/>
    <m/>
    <s v="平成24年度"/>
    <n v="445000"/>
    <x v="34"/>
    <s v="コロナ禍におけるフィットネスジムの会員会費収入が伸び悩んでいること。農作業に従事している利用者が高齢化しており、農作業に従事する時間が短くなっていること。生産性向上のための設備機器の整備が進んでいないこと。"/>
    <m/>
    <m/>
    <m/>
    <s v="○"/>
    <m/>
    <s v="○"/>
    <s v="○"/>
    <s v="○"/>
    <s v="○"/>
    <m/>
    <m/>
    <m/>
    <s v="コロナ禍において、令和３年度～令和５年度の目標工賃を下方修正したことにより目標工賃は達成した。令和５年度からは公共施設の清掃業務を新たに受注した。課題としては、フィットネスジムの会員会費収入の増収と高齢利用者の新規作業の開拓。"/>
    <m/>
    <m/>
    <m/>
    <s v="○"/>
    <m/>
    <m/>
    <m/>
    <m/>
    <m/>
    <s v="○"/>
    <m/>
    <m/>
    <s v="弁当・惣菜の製造・販売"/>
    <s v="④販売価格の見直し"/>
    <s v="物価高騰に伴い、2024年４月よりコロッケ・メンチカツの販売価格を一律１０円値上げする。作業効率化と生産力向上のために自動計量機器の導入を思案中。"/>
    <s v="清掃・洗浄・洗車"/>
    <s v="⑩市町・企業、他事業所との連携"/>
    <s v="新規作業として、市が運営する運動公園の清掃作業を開始予定。"/>
    <m/>
    <m/>
    <m/>
    <s v="フィットネスジムの会員会費収入を増収するための、休会者への利用再開に向けたキャンペーンの実施・SNSを使った会員募集拡大の取り組み。"/>
    <s v="官公需を活用した新規作業による作業収入の増収への取り組み。コロッケ、メンチカツの新規卸販売先の開拓。フィットネスジムの安定収入確保のため、会員さんに飽きのこないスタジオエクササイズを展開していく。"/>
    <s v="官公需を活用した新規作業による作業収入の増収への取り組み。コロッケ、メンチカツの新規卸販売先の開拓。フィットネスジムの安定収入確保のため、会員さんに飽きのこないスタジオエクササイズを展開していく。"/>
    <s v="共有した"/>
    <s v="共有した"/>
    <s v="統括責任者"/>
    <s v="渡辺　博愛"/>
    <s v="管理者"/>
    <s v="進捗状況確認担当者"/>
    <s v="山田　義宏"/>
    <s v="主任・サービス管理責任者"/>
    <s v="フィットネスジム"/>
    <s v="開原　浩視"/>
    <s v="副主任・生活支援員"/>
    <s v="食品製造"/>
    <s v="三島　博司"/>
    <s v="職業指導員"/>
    <s v="農作業"/>
    <s v="桒田　典征"/>
    <s v="生活支援員"/>
    <s v="受注作業"/>
    <s v="木村　智美"/>
    <s v="目標工賃達成指導員"/>
    <m/>
    <m/>
    <m/>
    <m/>
    <m/>
    <m/>
    <m/>
    <m/>
    <m/>
    <m/>
    <m/>
    <m/>
    <x v="7"/>
    <m/>
    <n v="14"/>
    <n v="1"/>
    <m/>
    <m/>
    <n v="15"/>
    <x v="2"/>
    <x v="120"/>
    <x v="18"/>
    <x v="0"/>
    <x v="0"/>
    <n v="0"/>
    <n v="5"/>
    <n v="10"/>
    <n v="15"/>
    <n v="0"/>
    <n v="1"/>
    <n v="3"/>
    <n v="5"/>
    <n v="3"/>
    <n v="1"/>
    <n v="2"/>
    <n v="15"/>
    <n v="0"/>
    <n v="1"/>
    <n v="4"/>
    <n v="2"/>
    <n v="3"/>
    <n v="2"/>
    <n v="3"/>
    <n v="15"/>
    <n v="14"/>
    <n v="0"/>
    <n v="1"/>
    <n v="15"/>
    <n v="0.93333333333333335"/>
    <n v="14"/>
    <n v="1"/>
    <n v="1"/>
    <n v="16"/>
    <n v="0.875"/>
    <n v="14"/>
    <n v="0"/>
    <n v="1"/>
    <n v="15"/>
    <n v="0.93333333333333335"/>
    <n v="14"/>
    <n v="0"/>
    <n v="1"/>
    <n v="15"/>
    <n v="0.93333333333333335"/>
    <n v="14"/>
    <n v="0"/>
    <n v="1"/>
    <n v="15"/>
    <n v="0.93333333333333335"/>
    <n v="14"/>
    <n v="0"/>
    <n v="1"/>
    <n v="15"/>
    <x v="21"/>
    <n v="84"/>
    <n v="1"/>
    <n v="6"/>
    <n v="91"/>
    <n v="0.92307692307692313"/>
  </r>
  <r>
    <d v="2024-04-26T00:00:00"/>
    <n v="234"/>
    <x v="1"/>
    <s v="社会福祉法人新市福祉会"/>
    <s v="寺岡　暉"/>
    <n v="3411502150"/>
    <s v="就労継続支援Ｂ型事業所ガーデンテラス"/>
    <n v="7293103"/>
    <x v="6"/>
    <s v="〒729-3103 福山市新市町大字新市５６番地２"/>
    <x v="0"/>
    <s v="巴　直樹"/>
    <s v="巴　直樹"/>
    <s v="0847-54-2220"/>
    <s v="commons@joytopia.or.jp"/>
    <s v="月額"/>
    <n v="11000"/>
    <x v="173"/>
    <n v="6694"/>
    <n v="18056"/>
    <n v="18202"/>
    <n v="18333"/>
    <n v="15098592"/>
    <n v="15098592"/>
    <n v="0"/>
    <n v="0"/>
    <n v="0"/>
    <n v="15098592"/>
    <x v="173"/>
    <n v="11119143"/>
    <n v="218539"/>
    <n v="300000"/>
    <n v="0"/>
    <n v="349"/>
    <n v="4670"/>
    <x v="168"/>
    <n v="287"/>
    <n v="12"/>
    <n v="3460910"/>
    <x v="171"/>
    <x v="173"/>
    <n v="195"/>
    <n v="15200000"/>
    <n v="15200000"/>
    <n v="0"/>
    <n v="0"/>
    <n v="0"/>
    <n v="15200000"/>
    <n v="3900000"/>
    <n v="11300000"/>
    <n v="0"/>
    <n v="0"/>
    <n v="0"/>
    <n v="5166"/>
    <n v="17746"/>
    <n v="287"/>
    <n v="12"/>
    <n v="3900000"/>
    <n v="18056"/>
    <n v="220"/>
    <n v="15500000"/>
    <n v="15500000"/>
    <n v="0"/>
    <n v="0"/>
    <n v="0"/>
    <n v="15500000"/>
    <n v="4150000"/>
    <n v="11350000"/>
    <n v="0"/>
    <n v="0"/>
    <n v="0"/>
    <n v="5453"/>
    <n v="17746"/>
    <n v="287"/>
    <n v="12"/>
    <n v="4150000"/>
    <n v="18202"/>
    <n v="234"/>
    <n v="15750000"/>
    <n v="15750000"/>
    <n v="0"/>
    <n v="0"/>
    <n v="0"/>
    <n v="15750000"/>
    <n v="4400000"/>
    <n v="11350000"/>
    <n v="0"/>
    <n v="0"/>
    <n v="0"/>
    <n v="5740"/>
    <n v="17746"/>
    <n v="287"/>
    <n v="12"/>
    <n v="4400000"/>
    <n v="18333"/>
    <n v="248"/>
    <s v="○"/>
    <m/>
    <m/>
    <s v="○"/>
    <m/>
    <m/>
    <s v="○"/>
    <m/>
    <s v="○"/>
    <m/>
    <m/>
    <m/>
    <m/>
    <m/>
    <m/>
    <m/>
    <m/>
    <m/>
    <x v="8"/>
    <n v="6392343"/>
    <s v="地域の名産等をお取り寄せして企画販売している。"/>
    <s v="－"/>
    <x v="4"/>
    <n v="3735000"/>
    <s v="中庭の清掃、洗車、施設のシーツ交換・車椅子清掃、等を受託して実施している。"/>
    <s v="－"/>
    <x v="11"/>
    <n v="3416850"/>
    <s v="日替わりランチ、テイクアウト、サイドメニュー、飲み物を提供している。"/>
    <s v="－"/>
    <x v="1"/>
    <s v=""/>
    <x v="0"/>
    <x v="0"/>
    <s v=""/>
    <x v="0"/>
    <m/>
    <m/>
    <m/>
    <x v="0"/>
    <s v="カフェにしてもスイーツにしても、一般企業のプロと比較するとどうしてもレベル的には低くなってしまう。そのプロ同士であったとしても戦いに敗れる厳しい現状にある。そこで少し低い価格に…と売値を下げてしまうと、売上はあっても収益的には低くなり、プロ集団に合わせた一般価格に合わせると、売上も少ない状況となる。一旦定めてしまうと価格変更することは難しいこともあり、価格設定時にはかなりの慎重さが必要となる。また世間一般的に福祉事業所の商品だから安くて当たり前という認識もある。この状況を打破するためには、質の向上、広報の向上、販売先の開拓・確保などが先決ポイントとなり、その課題において今後も取り組んでゆく必要があると感じている。"/>
    <s v="○"/>
    <s v="○"/>
    <m/>
    <s v="○"/>
    <m/>
    <m/>
    <s v="○"/>
    <m/>
    <s v="○"/>
    <m/>
    <m/>
    <m/>
    <s v="令和５年１月にサテライトで運用していた事業所を単独運用に切り替えたと同時に、利用者の方の数名が予想以上にそちらに移るという動きがみられ、そこから新規利用者の方が増えにくい状況となった年であった。そのため生産性が低下してしまう現状となった年であった。ただしチャレンジした年でもあり、福山市が主催する福山バラグッズの応募にスイーツを開発して申請。みごと５０品目の中から１０品目の1つとして選ばれて認定証をいただいた。バラまつりでの販売。合わせて福山駅みやげもの売場、高速ＳＡでの販売へと継続チャレンジができる今年度に繋げれる年であった。"/>
    <s v="○"/>
    <s v="○"/>
    <s v="○"/>
    <m/>
    <s v="○"/>
    <s v="○"/>
    <m/>
    <m/>
    <m/>
    <s v="○"/>
    <m/>
    <m/>
    <s v="New York Style Cheese Cake の広報"/>
    <s v="③販売力の向上"/>
    <s v="ＳＮＳの活用。ならびにラジオ番組、新聞社、テレビ局への取材依頼"/>
    <s v="New York Style Cheese Cake の販路拡大"/>
    <s v="②販路開拓"/>
    <s v="福山駅土産物売場での販売、福山ＳＡでの販売等に向けたチャレンジ"/>
    <s v="New York Style Cheese Cake の生産性の向上"/>
    <s v="⑥作業工程の見直し"/>
    <s v="生産性を高めるための設備環境の設定。ならびに利用者の方々への作成における説明と指導"/>
    <s v="今年度においてはスイーツ部門に力を入れて展開してゆく。福山ばらグッズとして認定されたNew York Style Rose Cheese Cake。バラまつりでの販売。合わせて福山駅みやげもの売場、高速ＳＡでの販売へとチャレンジしながら、事業所や活動内容を知っていただく。"/>
    <s v="令和６年度のスイーツ事業の促進拡大により、事業所および商品に付加価値をつけるとともに、合わせて他のカフェ事業等においても活動的に展開してゆく。"/>
    <s v="スイーツ、カフェの両事業がうまく展開してゆける方向となれば、より一層の作成に向けた見直しや活動事業全体の見直しを行ってゆく。"/>
    <s v="共有した"/>
    <s v="共有した"/>
    <s v="統括責任者"/>
    <s v="巴　直樹"/>
    <s v="管理者"/>
    <s v="スイーツ担当"/>
    <s v="佐藤静香"/>
    <s v="生活支援員"/>
    <s v="企画販売担当"/>
    <s v="森　敬亮"/>
    <s v="生活支援員"/>
    <s v="委託事業等担当"/>
    <s v="石岡愛子"/>
    <s v="生活支援員"/>
    <s v="カフェ担当"/>
    <s v="小田郁恵"/>
    <s v="職業指導員"/>
    <s v="カフェ担当"/>
    <s v="佐藤育子"/>
    <s v="目標工賃達成指導員"/>
    <s v="スイーツ担当"/>
    <s v="大下　恵"/>
    <s v="目標工賃達成指導員"/>
    <m/>
    <m/>
    <m/>
    <m/>
    <m/>
    <m/>
    <m/>
    <m/>
    <m/>
    <x v="3"/>
    <n v="2"/>
    <n v="6"/>
    <n v="29"/>
    <m/>
    <m/>
    <n v="37"/>
    <x v="71"/>
    <x v="121"/>
    <x v="116"/>
    <x v="0"/>
    <x v="0"/>
    <n v="4"/>
    <n v="32"/>
    <n v="1"/>
    <n v="37"/>
    <n v="0"/>
    <n v="0"/>
    <n v="2"/>
    <n v="0"/>
    <n v="1"/>
    <n v="0"/>
    <n v="34"/>
    <n v="37"/>
    <n v="0"/>
    <n v="4"/>
    <n v="6"/>
    <n v="4"/>
    <n v="5"/>
    <n v="12"/>
    <n v="6"/>
    <n v="37"/>
    <n v="35"/>
    <n v="0"/>
    <n v="2"/>
    <n v="37"/>
    <n v="0.94594594594594594"/>
    <n v="36"/>
    <n v="0"/>
    <n v="1"/>
    <n v="37"/>
    <n v="0.97297297297297303"/>
    <n v="36"/>
    <n v="0"/>
    <n v="1"/>
    <n v="37"/>
    <n v="0.97297297297297303"/>
    <n v="33"/>
    <n v="0"/>
    <n v="4"/>
    <n v="37"/>
    <n v="0.89189189189189189"/>
    <n v="34"/>
    <n v="0"/>
    <n v="3"/>
    <n v="37"/>
    <n v="0.91891891891891897"/>
    <n v="37"/>
    <n v="0"/>
    <n v="0"/>
    <n v="37"/>
    <x v="8"/>
    <n v="211"/>
    <n v="0"/>
    <n v="11"/>
    <n v="222"/>
    <n v="0.9504504504504504"/>
  </r>
  <r>
    <d v="2024-04-23T00:00:00"/>
    <n v="235"/>
    <x v="4"/>
    <s v="ファーストシティ株式会社"/>
    <s v="渡部　哲生"/>
    <n v="3410109031"/>
    <s v="サンライズ"/>
    <n v="7340023"/>
    <x v="2"/>
    <s v="〒734-0023 広島市南区東雲本町二丁目７番６号　Ｋ１ハイム東雲２０１"/>
    <x v="0"/>
    <s v="南　真吾"/>
    <s v="大段　美穂"/>
    <s v="082-569-8140"/>
    <s v="1st.city.wel@gmail.com"/>
    <s v="月額"/>
    <n v="12000"/>
    <x v="174"/>
    <n v="3090"/>
    <n v="15152"/>
    <n v="15165"/>
    <n v="15179"/>
    <n v="1974457"/>
    <n v="1791226"/>
    <n v="183231"/>
    <n v="0"/>
    <n v="0"/>
    <n v="1974457"/>
    <x v="174"/>
    <n v="657"/>
    <n v="0"/>
    <n v="0"/>
    <n v="0"/>
    <n v="181"/>
    <n v="2927"/>
    <x v="169"/>
    <n v="270"/>
    <n v="12"/>
    <n v="1973800"/>
    <x v="172"/>
    <x v="174"/>
    <n v="242"/>
    <n v="2005000"/>
    <n v="1820000"/>
    <n v="185000"/>
    <n v="0"/>
    <n v="0"/>
    <n v="2005000"/>
    <n v="2000000"/>
    <n v="5000"/>
    <n v="0"/>
    <n v="0"/>
    <n v="0"/>
    <n v="2950"/>
    <n v="8260"/>
    <n v="270"/>
    <n v="12"/>
    <n v="2000000"/>
    <n v="15152"/>
    <n v="242"/>
    <n v="2025000"/>
    <n v="1850000"/>
    <n v="175000"/>
    <n v="0"/>
    <n v="0"/>
    <n v="2025000"/>
    <n v="2020000"/>
    <n v="5000"/>
    <n v="0"/>
    <n v="0"/>
    <n v="0"/>
    <n v="2980"/>
    <n v="8344"/>
    <n v="270"/>
    <n v="12"/>
    <n v="2020000"/>
    <n v="15165"/>
    <n v="242"/>
    <n v="2045000"/>
    <n v="1880000"/>
    <n v="165000"/>
    <n v="0"/>
    <n v="0"/>
    <n v="2045000"/>
    <n v="2040000"/>
    <n v="5000"/>
    <n v="0"/>
    <n v="0"/>
    <n v="0"/>
    <n v="3000"/>
    <n v="8400"/>
    <n v="270"/>
    <n v="12"/>
    <n v="2040000"/>
    <n v="15179"/>
    <n v="243"/>
    <m/>
    <m/>
    <m/>
    <m/>
    <m/>
    <m/>
    <m/>
    <m/>
    <m/>
    <m/>
    <m/>
    <m/>
    <s v="○"/>
    <m/>
    <m/>
    <m/>
    <m/>
    <m/>
    <x v="4"/>
    <n v="1175766"/>
    <s v="検品"/>
    <s v="－"/>
    <x v="3"/>
    <n v="457510"/>
    <s v="シャーペン組み立て"/>
    <s v="－"/>
    <x v="0"/>
    <n v="251400"/>
    <s v="車ビニールシート作成"/>
    <s v="－"/>
    <x v="1"/>
    <s v=""/>
    <x v="0"/>
    <x v="0"/>
    <s v=""/>
    <x v="0"/>
    <m/>
    <m/>
    <m/>
    <x v="0"/>
    <s v="・全て内職は取引先よりもらっているが、年間を通して仕事量が安定しない_x000a_・仕事の依頼はあるが、難しくて利用者では行えない事が多く、断っている_x000a_・誰でも簡単に出来る作業が少なく、作業の確保が難しい"/>
    <m/>
    <m/>
    <m/>
    <s v="○"/>
    <m/>
    <m/>
    <m/>
    <s v="○"/>
    <m/>
    <m/>
    <m/>
    <m/>
    <s v="・コロナがあり、目標の設定が難しかったが、なんとか1日の工賃を下げることなく、_x000a_　支給ができた。_x000a_・工賃を少しづつ上げていきたいが、みんなが行える作業の確保や、高い工賃の_x000a_　作業を探す事が難しい。"/>
    <m/>
    <m/>
    <m/>
    <m/>
    <m/>
    <s v="○"/>
    <m/>
    <m/>
    <m/>
    <m/>
    <m/>
    <m/>
    <s v="利用者への工程説明と技術指導"/>
    <s v="⑥作業工程の見直し"/>
    <s v="利用者が行った作業を職員が再点検する必要があったり、計画通りに_x000a_進まない工程を利用者だけで出来るよう見直し、指導を行う。"/>
    <m/>
    <m/>
    <m/>
    <m/>
    <n v="0"/>
    <n v="0"/>
    <s v="・安定した仕事量を確保するため、現在の取引先にまだ受注出来る事を伝え、_x000a_　何かあれば声をかけてもらうようにしておく。"/>
    <s v="・難しい作業は断っているが、その中でも訓練を行えば作業が可能なものがないか_x000a_　検討を行い、仕事量が増えるようにする。"/>
    <s v="・現在は内職しか行っていないが、施設外就労など可能であれば営業を行っていく。"/>
    <s v="共有した"/>
    <s v="共有した"/>
    <s v="統括責任者"/>
    <s v="南　真吾"/>
    <s v="管理者"/>
    <s v="個別支援計画の作成"/>
    <s v="森吉　直子"/>
    <s v="サービス管理責任者"/>
    <s v="技術の指導や職業訓練"/>
    <s v="田之畑　詩野"/>
    <s v="職業指導員"/>
    <s v="日常生活の相談・支援"/>
    <s v="大段　美穂"/>
    <s v="生活支援員"/>
    <s v="作業工程管理、交渉"/>
    <s v="前杢　夏美"/>
    <s v="目標工賃達成指導員"/>
    <m/>
    <m/>
    <m/>
    <m/>
    <m/>
    <m/>
    <m/>
    <m/>
    <m/>
    <m/>
    <m/>
    <m/>
    <m/>
    <m/>
    <m/>
    <x v="1"/>
    <n v="3"/>
    <n v="6"/>
    <n v="5"/>
    <m/>
    <m/>
    <n v="14"/>
    <x v="69"/>
    <x v="122"/>
    <x v="117"/>
    <x v="0"/>
    <x v="0"/>
    <n v="3"/>
    <n v="11"/>
    <n v="0"/>
    <n v="14"/>
    <n v="0"/>
    <n v="1"/>
    <n v="2"/>
    <n v="1"/>
    <n v="0"/>
    <n v="0"/>
    <n v="10"/>
    <n v="14"/>
    <n v="0"/>
    <n v="0"/>
    <n v="3"/>
    <n v="3"/>
    <n v="3"/>
    <n v="5"/>
    <n v="0"/>
    <n v="14"/>
    <n v="10"/>
    <n v="3"/>
    <n v="1"/>
    <n v="14"/>
    <n v="0.7142857142857143"/>
    <n v="7"/>
    <n v="0"/>
    <n v="7"/>
    <n v="14"/>
    <n v="0.5"/>
    <n v="12"/>
    <n v="0"/>
    <n v="2"/>
    <n v="14"/>
    <n v="0.8571428571428571"/>
    <n v="10"/>
    <n v="0"/>
    <n v="4"/>
    <n v="14"/>
    <n v="0.7142857142857143"/>
    <n v="12"/>
    <n v="0"/>
    <n v="2"/>
    <n v="14"/>
    <n v="0.8571428571428571"/>
    <n v="14"/>
    <n v="0"/>
    <n v="0"/>
    <n v="14"/>
    <x v="8"/>
    <n v="65"/>
    <n v="3"/>
    <n v="16"/>
    <n v="84"/>
    <n v="0.77380952380952384"/>
  </r>
  <r>
    <d v="2024-04-30T00:00:00"/>
    <n v="236"/>
    <x v="0"/>
    <s v="特定非営利活動法人ＳＯＵＲＩＲＥ"/>
    <s v="大内　潔"/>
    <n v="3410109106"/>
    <s v="就労継続支援Ｂ型ふるーる"/>
    <n v="7340024"/>
    <x v="2"/>
    <s v="〒734-0024 広島市南区仁保新町一丁目３番１－１０１号　１０２号　２０１号"/>
    <x v="0"/>
    <s v="山口　ゆかり"/>
    <s v="大内 暢之"/>
    <s v="082-288-7936"/>
    <s v="npo_sourire@yahoo.co.jp"/>
    <s v="月額"/>
    <n v="20000"/>
    <x v="175"/>
    <n v="13362"/>
    <n v="33362"/>
    <n v="33362"/>
    <n v="33362"/>
    <n v="5510180"/>
    <n v="5510180"/>
    <n v="0"/>
    <n v="0"/>
    <n v="0"/>
    <n v="5510180"/>
    <x v="175"/>
    <n v="1506730"/>
    <n v="0"/>
    <n v="0"/>
    <n v="0"/>
    <n v="132"/>
    <n v="2376"/>
    <x v="170"/>
    <n v="238"/>
    <n v="12"/>
    <n v="4003450"/>
    <x v="173"/>
    <x v="175"/>
    <n v="339"/>
    <n v="5510180"/>
    <n v="5510180"/>
    <n v="0"/>
    <n v="0"/>
    <n v="0"/>
    <n v="5510180"/>
    <n v="4003450"/>
    <n v="1506730"/>
    <n v="0"/>
    <n v="0"/>
    <n v="0"/>
    <n v="2376"/>
    <n v="11816"/>
    <n v="238"/>
    <n v="12"/>
    <n v="4003450"/>
    <n v="33362"/>
    <n v="339"/>
    <n v="5510180"/>
    <n v="5510180"/>
    <n v="0"/>
    <n v="0"/>
    <n v="0"/>
    <n v="5510180"/>
    <n v="4003450"/>
    <n v="1506730"/>
    <n v="0"/>
    <n v="0"/>
    <n v="0"/>
    <n v="2376"/>
    <n v="11816"/>
    <n v="238"/>
    <n v="12"/>
    <n v="4003450"/>
    <n v="33362"/>
    <n v="339"/>
    <n v="5510180"/>
    <n v="5510180"/>
    <n v="0"/>
    <n v="0"/>
    <n v="0"/>
    <n v="5510180"/>
    <n v="4003450"/>
    <n v="1506730"/>
    <n v="0"/>
    <n v="0"/>
    <n v="0"/>
    <n v="2376"/>
    <n v="11816"/>
    <n v="238"/>
    <n v="12"/>
    <n v="4003450"/>
    <n v="33362"/>
    <n v="339"/>
    <m/>
    <m/>
    <m/>
    <m/>
    <m/>
    <s v="○"/>
    <s v="○"/>
    <m/>
    <m/>
    <m/>
    <m/>
    <m/>
    <s v="○"/>
    <m/>
    <s v="○"/>
    <m/>
    <s v="○"/>
    <s v="養殖海産物の育成準備材料の作成"/>
    <x v="14"/>
    <n v="2591050"/>
    <s v="木工・電気関係製品の作成・研磨・縫製製品の下請け"/>
    <s v="－"/>
    <x v="3"/>
    <n v="943185"/>
    <s v="工業製品の付属部品製造前下請け"/>
    <s v="－"/>
    <x v="5"/>
    <n v="1806755"/>
    <s v="養殖海産物の育成準備材料の作成"/>
    <s v="－"/>
    <x v="1"/>
    <s v=""/>
    <x v="0"/>
    <x v="0"/>
    <s v=""/>
    <x v="0"/>
    <m/>
    <m/>
    <m/>
    <x v="0"/>
    <s v="木工_x000a_（現状）木工製品製作のスキルは上昇しているが、利用者の高齢化で高単価につながる施設外就労に参加しにくくなっており_x000a_（課題）若年の利用者を増やすことで、施設外就労の機会を逃さず、高齢の利用者も指導・教育という新たな役割を依頼できる_x000a_カキ_x000a_（現状）利用者の高齢化で納期前の繁忙期に対応しきれない、機械化できない作業、工賃が低い_x000a_（課題）作業のうち一部でも省力化できる工夫が課題、利用者を増やし、周辺作業も取り込める体制を構築したい"/>
    <m/>
    <s v="○"/>
    <s v="○"/>
    <m/>
    <m/>
    <m/>
    <m/>
    <m/>
    <m/>
    <m/>
    <s v="○"/>
    <s v="顧客ニーズの確認のため販売の機会が必要だが、職員は通常業務で手一杯"/>
    <s v="点検：_x000a_利用者数の減少で一人あたり工賃が上がった_x000a__x000a_評価：_x000a_同じことが数年続けば事業存続できなくなるので、_x000a_・利用者数の増加（新規利用者と継続利用者）　が、必要"/>
    <s v="○"/>
    <s v="○"/>
    <s v="○"/>
    <s v="○"/>
    <m/>
    <m/>
    <m/>
    <m/>
    <s v="○"/>
    <s v="○"/>
    <s v="○"/>
    <s v="発注先をしぼり作業を単純化・効率化させる"/>
    <s v="木工施設外作業"/>
    <s v="⑥作業工程の見直し"/>
    <s v="作業の前に、動画で作業方法を予習し、道具や材料の準備と現場での作業効率化につなげている。利用者ごとに基本工具をそろえて各自管理することで施設外作業でも主体的に取り組むよう促している。"/>
    <s v="展示販売"/>
    <s v="④販売価格の見直し"/>
    <s v="販売する機会を増やし、利用者も販売に参加。販売単位・内容量・製品包装などと合わせて、購入しやすい価格に値下げを行っている。単品販売だけではなくセット販売、化粧箱の用意など、見栄えをよくする取り組みにもつながっている。"/>
    <s v="カキ作業"/>
    <s v="⑪その他"/>
    <s v="海沿いでの作業となるため居住環境を改善している。風よけ、雨除けなどを随時行っている。また、繁忙期に職員を増員している。"/>
    <s v="利用者数を増やしたい、若年利用者にも来ていただきたい_x000a_（具体的方策）_x000a_・各種学校訪問、就労部会への参加、展示販売会やホームページで施設の魅力発信"/>
    <s v="利用者の特性を発揮できるよう、作業内容を拡充・変更したい_x000a_（具体的方策）_x000a_・カキ業者からほかの作業も受け付ける（繫忙期と閑散期で作業内容を変えられる強みがある）_x000a_・発注者数を限定し、毎回同じ発注者から複数の案件が来るようにする（つながりを強くする）"/>
    <s v="通勤のストレス低減_x000a_（具体的方策）_x000a_・事業所の支部を近隣に配置、現地で職員や利用者が作業できるようにする_x000a_・その土地にあった作業ができるように準備する"/>
    <s v="共有した"/>
    <s v="共有した"/>
    <s v="統括責任者"/>
    <s v="山口ゆかり"/>
    <s v="管理者・サービス管理責任者"/>
    <s v="職員"/>
    <s v="保本達耶"/>
    <s v="職業指導員"/>
    <s v="〃"/>
    <s v="大内暢之"/>
    <s v="〃"/>
    <s v="〃"/>
    <s v="山本輝生"/>
    <s v="生活支援員"/>
    <s v="手話通訳者"/>
    <s v="濱野幸恵"/>
    <s v="〃"/>
    <s v="苦情処理係"/>
    <s v="大内貫之"/>
    <s v="職業指導員"/>
    <m/>
    <m/>
    <m/>
    <m/>
    <m/>
    <m/>
    <m/>
    <m/>
    <m/>
    <m/>
    <m/>
    <m/>
    <x v="7"/>
    <n v="8"/>
    <n v="3"/>
    <n v="1"/>
    <m/>
    <m/>
    <n v="12"/>
    <x v="72"/>
    <x v="60"/>
    <x v="37"/>
    <x v="0"/>
    <x v="0"/>
    <n v="4"/>
    <n v="8"/>
    <n v="0"/>
    <n v="12"/>
    <n v="0"/>
    <n v="1"/>
    <n v="1"/>
    <n v="0"/>
    <n v="0"/>
    <n v="0"/>
    <n v="10"/>
    <n v="12"/>
    <n v="0"/>
    <n v="1"/>
    <n v="1"/>
    <n v="2"/>
    <n v="1"/>
    <n v="0"/>
    <n v="7"/>
    <n v="12"/>
    <n v="12"/>
    <n v="0"/>
    <n v="0"/>
    <n v="12"/>
    <n v="1"/>
    <n v="7"/>
    <n v="0"/>
    <n v="5"/>
    <n v="12"/>
    <n v="0.58333333333333337"/>
    <n v="12"/>
    <n v="0"/>
    <n v="0"/>
    <n v="12"/>
    <n v="1"/>
    <n v="12"/>
    <n v="0"/>
    <n v="0"/>
    <n v="12"/>
    <n v="1"/>
    <n v="12"/>
    <n v="0"/>
    <n v="0"/>
    <n v="12"/>
    <n v="1"/>
    <n v="12"/>
    <n v="0"/>
    <n v="0"/>
    <n v="12"/>
    <x v="8"/>
    <n v="67"/>
    <n v="0"/>
    <n v="5"/>
    <n v="72"/>
    <n v="0.93055555555555558"/>
  </r>
  <r>
    <d v="2024-04-30T00:00:00"/>
    <n v="237"/>
    <x v="0"/>
    <s v="特定非営利活動法人ポラーノ"/>
    <s v="松村　公市"/>
    <n v="3410209070"/>
    <s v="ワークハウスクローバー"/>
    <n v="7310141"/>
    <x v="2"/>
    <s v="〒731-0141 広島市安佐南区相田一丁目６番２６号"/>
    <x v="0"/>
    <s v="井平　智子"/>
    <s v="井平　智子"/>
    <s v="082-225-7127"/>
    <s v="wh-clover@npo-polano.or.jp"/>
    <s v="月額"/>
    <n v="11000"/>
    <x v="176"/>
    <n v="6974"/>
    <n v="18393"/>
    <n v="18769"/>
    <n v="18973"/>
    <n v="3096865"/>
    <n v="3096865"/>
    <n v="0"/>
    <n v="0"/>
    <n v="0"/>
    <n v="3096865"/>
    <x v="176"/>
    <n v="702744"/>
    <n v="0"/>
    <n v="0"/>
    <n v="0"/>
    <n v="249"/>
    <n v="2650"/>
    <x v="171"/>
    <n v="240"/>
    <n v="12"/>
    <n v="2394121"/>
    <x v="174"/>
    <x v="176"/>
    <n v="285"/>
    <n v="3150000"/>
    <n v="3150000"/>
    <n v="0"/>
    <n v="0"/>
    <n v="0"/>
    <n v="3150000"/>
    <n v="2450000"/>
    <n v="700000"/>
    <n v="0"/>
    <n v="0"/>
    <n v="0"/>
    <n v="2655"/>
    <n v="8420"/>
    <n v="240"/>
    <n v="12"/>
    <n v="2450000"/>
    <n v="18393"/>
    <n v="291"/>
    <n v="3220000"/>
    <n v="3220000"/>
    <n v="0"/>
    <n v="0"/>
    <n v="0"/>
    <n v="3220000"/>
    <n v="2500000"/>
    <n v="720000"/>
    <n v="0"/>
    <n v="0"/>
    <n v="0"/>
    <n v="2660"/>
    <n v="8450"/>
    <n v="240"/>
    <n v="12"/>
    <n v="2500000"/>
    <n v="18769"/>
    <n v="296"/>
    <n v="3300000"/>
    <n v="3300000"/>
    <n v="0"/>
    <n v="0"/>
    <n v="0"/>
    <n v="3300000"/>
    <n v="2550000"/>
    <n v="750000"/>
    <n v="0"/>
    <n v="0"/>
    <n v="0"/>
    <n v="2665"/>
    <n v="8470"/>
    <n v="240"/>
    <n v="12"/>
    <n v="2550000"/>
    <n v="18973"/>
    <n v="301"/>
    <m/>
    <m/>
    <m/>
    <m/>
    <m/>
    <m/>
    <m/>
    <m/>
    <s v="○"/>
    <m/>
    <m/>
    <s v="○"/>
    <s v="○"/>
    <m/>
    <s v="○"/>
    <m/>
    <m/>
    <m/>
    <x v="1"/>
    <n v="2401257"/>
    <s v="マンション・ゲストハウス・寺院清掃"/>
    <s v="○"/>
    <x v="3"/>
    <n v="462326"/>
    <s v="組み立て、検品、箱詰め"/>
    <s v="－"/>
    <x v="8"/>
    <n v="104580"/>
    <s v="千羽鶴再生紙名刺販売"/>
    <s v="－"/>
    <x v="0"/>
    <s v=""/>
    <x v="0"/>
    <x v="0"/>
    <s v=""/>
    <x v="0"/>
    <m/>
    <m/>
    <m/>
    <x v="0"/>
    <s v="・施設外就労先は継続取引先があり、安定した売り上げを確保できている。_x000a_・革細工キーホルダーを制作、販売しているが特定の利用者しか関われない為、工程を分業するなどして作業できる利用者を増やしたい。また、革の端を再利用して無駄なく商品化でできる方法を模索したい。_x000a_・時期によっては複数社からの内職作業がどれもなくなってしまうことがある。途切れることなく受注できるように、作業の管理を徹底したい。"/>
    <m/>
    <m/>
    <m/>
    <m/>
    <m/>
    <m/>
    <s v="○"/>
    <s v="○"/>
    <m/>
    <s v="○"/>
    <m/>
    <m/>
    <s v="・目標工賃を上回ることができてはいるが、利用者の作業能力に差があり、現在一律としている時給についても見直しを検討していく必要がある。"/>
    <m/>
    <m/>
    <m/>
    <m/>
    <m/>
    <s v="○"/>
    <m/>
    <m/>
    <s v="○"/>
    <m/>
    <s v="○"/>
    <s v="既に業務委託契約を結んでいる企業からの仕事量を増やす"/>
    <s v="清掃"/>
    <s v="⑪その他"/>
    <s v="新たな取引先を開拓することはもちろん、既に契約を結んでいる企業へアプローチして仕事量を増やせるようにする。"/>
    <s v="軽作業"/>
    <s v="⑥作業工程の見直し"/>
    <s v="利用者に負担のないような納期、作業内容の企業を増やして内職作業を増やすと共に、作業工程を見直したり効率化を考えて環境改善を行う。"/>
    <m/>
    <m/>
    <m/>
    <s v="・地域イベントの情報収集を行い、自主製品の売り上げを増加させる。_x000a_・市就労にも相談しながら、取引企業を増やせるようにする。"/>
    <s v="・千羽鶴再生紙名刺の広報を積極的に行い販路を広げる。既に購入してくれた方にリピーターになってもらえるようお礼状を送付するなどの取り組みを行う。"/>
    <s v="・利用者の得意なことや好きなことを活かした事業所独自の商品を作って販売できるように情報収集を行い、形にできるようにする。"/>
    <s v="共有した"/>
    <s v="共有した"/>
    <s v="統括責任者"/>
    <s v="井平　智子"/>
    <s v="管理者"/>
    <s v="技術指導や職業訓練"/>
    <s v="岩山　麻代"/>
    <s v="職業指導員"/>
    <s v="日常生活の相談・指導"/>
    <s v="宗藤　貴典"/>
    <s v="生活支援員"/>
    <m/>
    <m/>
    <m/>
    <m/>
    <m/>
    <m/>
    <m/>
    <m/>
    <m/>
    <m/>
    <m/>
    <m/>
    <m/>
    <m/>
    <m/>
    <m/>
    <m/>
    <m/>
    <m/>
    <m/>
    <m/>
    <x v="8"/>
    <m/>
    <n v="1"/>
    <n v="19"/>
    <n v="3"/>
    <m/>
    <n v="23"/>
    <x v="2"/>
    <x v="123"/>
    <x v="118"/>
    <x v="43"/>
    <x v="0"/>
    <n v="5"/>
    <n v="18"/>
    <n v="0"/>
    <n v="23"/>
    <n v="0"/>
    <n v="6"/>
    <n v="2"/>
    <n v="1"/>
    <n v="0"/>
    <n v="0"/>
    <n v="14"/>
    <n v="23"/>
    <n v="0"/>
    <n v="1"/>
    <n v="2"/>
    <n v="4"/>
    <n v="10"/>
    <n v="3"/>
    <n v="3"/>
    <n v="23"/>
    <n v="10"/>
    <n v="1"/>
    <n v="2"/>
    <n v="13"/>
    <n v="0.76923076923076927"/>
    <n v="1"/>
    <n v="2"/>
    <n v="10"/>
    <n v="13"/>
    <n v="7.6923076923076927E-2"/>
    <n v="10"/>
    <n v="0"/>
    <n v="3"/>
    <n v="13"/>
    <n v="0.76923076923076927"/>
    <n v="8"/>
    <n v="1"/>
    <n v="4"/>
    <n v="13"/>
    <n v="0.61538461538461542"/>
    <n v="8"/>
    <n v="2"/>
    <n v="3"/>
    <n v="13"/>
    <n v="0.61538461538461542"/>
    <n v="11"/>
    <n v="1"/>
    <n v="1"/>
    <n v="13"/>
    <x v="18"/>
    <n v="48"/>
    <n v="7"/>
    <n v="23"/>
    <n v="78"/>
    <n v="0.61538461538461542"/>
  </r>
  <r>
    <d v="2024-04-18T00:00:00"/>
    <n v="238"/>
    <x v="0"/>
    <s v="特定非営利活動法人エス・アイ・エヌ"/>
    <s v="草場　俊之"/>
    <n v="3410209120"/>
    <s v="協働カンパニーステップ"/>
    <n v="7300045"/>
    <x v="2"/>
    <s v="〒730-0045 広島市中区鶴見町１２番２５号"/>
    <x v="0"/>
    <s v="粟屋　潤子"/>
    <s v="粟屋　潤子"/>
    <s v="082-247-4022"/>
    <s v="hctm0307-a0010pa@garnet.broba.cc"/>
    <s v="月額"/>
    <n v="23000"/>
    <x v="177"/>
    <n v="7106"/>
    <n v="33000"/>
    <n v="35000"/>
    <n v="38000"/>
    <n v="8016315"/>
    <n v="4946656"/>
    <n v="3048633"/>
    <n v="0"/>
    <n v="21026"/>
    <n v="8016315"/>
    <x v="177"/>
    <n v="1038863"/>
    <n v="3184052"/>
    <n v="0"/>
    <n v="0"/>
    <n v="142"/>
    <n v="2706"/>
    <x v="172"/>
    <n v="260"/>
    <n v="12"/>
    <n v="3793400"/>
    <x v="175"/>
    <x v="177"/>
    <n v="300"/>
    <n v="8252000"/>
    <n v="5067948"/>
    <n v="3184052"/>
    <n v="0"/>
    <n v="0"/>
    <n v="8252000"/>
    <n v="4752000"/>
    <n v="1500000"/>
    <n v="2000000"/>
    <n v="0"/>
    <n v="0"/>
    <n v="3120"/>
    <n v="15600"/>
    <n v="260"/>
    <n v="12"/>
    <n v="4752000"/>
    <n v="33000"/>
    <n v="305"/>
    <n v="8540000"/>
    <n v="6540000"/>
    <n v="2000000"/>
    <n v="0"/>
    <n v="0"/>
    <n v="8540000"/>
    <n v="5040000"/>
    <n v="1500000"/>
    <n v="2000000"/>
    <n v="0"/>
    <n v="0"/>
    <n v="3120"/>
    <n v="15600"/>
    <n v="260"/>
    <n v="12"/>
    <n v="5040000"/>
    <n v="35000"/>
    <n v="323"/>
    <n v="9728000"/>
    <n v="7728000"/>
    <n v="2000000"/>
    <n v="0"/>
    <n v="0"/>
    <n v="9728000"/>
    <n v="5928000"/>
    <n v="1800000"/>
    <n v="2000000"/>
    <n v="0"/>
    <n v="0"/>
    <n v="3380"/>
    <n v="16900"/>
    <n v="260"/>
    <n v="12"/>
    <n v="5928000"/>
    <n v="38000"/>
    <n v="351"/>
    <m/>
    <m/>
    <m/>
    <m/>
    <m/>
    <m/>
    <m/>
    <m/>
    <s v="○"/>
    <m/>
    <m/>
    <m/>
    <s v="○"/>
    <m/>
    <m/>
    <m/>
    <m/>
    <m/>
    <x v="0"/>
    <n v="4912286"/>
    <s v="ビル・駐車場・寺等の清掃"/>
    <s v="○"/>
    <x v="3"/>
    <n v="34370"/>
    <s v="請負作業（紙袋のひも通し）"/>
    <s v="－"/>
    <x v="2"/>
    <m/>
    <m/>
    <m/>
    <x v="0"/>
    <s v=""/>
    <x v="0"/>
    <x v="0"/>
    <s v=""/>
    <x v="0"/>
    <m/>
    <m/>
    <m/>
    <x v="0"/>
    <s v="清掃箇所については不動産会社等から順調に依頼があり、少しずつ増えている。_x000a_利用者の新加入が令和５年度は1名のみであり、利用者の構成年齢が高くなってきており、清掃作業の内容によっては難しい方も出てきている。"/>
    <m/>
    <m/>
    <m/>
    <m/>
    <m/>
    <s v="○"/>
    <s v="○"/>
    <s v="○"/>
    <m/>
    <m/>
    <m/>
    <m/>
    <s v="工賃は順調に向上している。"/>
    <m/>
    <m/>
    <m/>
    <m/>
    <m/>
    <s v="○"/>
    <m/>
    <m/>
    <m/>
    <m/>
    <m/>
    <m/>
    <s v="清掃"/>
    <s v="⑥作業工程の見直し"/>
    <s v="現場ごとに効率的に作業できるメンバー構成を検討する。"/>
    <s v="清掃"/>
    <s v="④販売価格の見直し"/>
    <s v="清掃の委託料について、長い間上げていないので、道具等の値上げのあることから価格の見直しも検討する余地はあると考える。"/>
    <s v="軽作業"/>
    <s v="⑥作業工程の見直し"/>
    <s v="利用者の高齢化に向けて、清掃だけでなく、軽作業の作業量を増やし、室内での作業を保証することで就労活動を維持していく。"/>
    <s v="清掃現場ごとに効率的に活動できる構成メンバーを検討する。"/>
    <s v="委託料金の値上げ。"/>
    <s v="恒例の利用者の就労活動を保証し、しかも収益を上げることのできる為の清掃活動と軽作業の割合を検討する。"/>
    <s v="共有した"/>
    <s v="共有した"/>
    <s v="統括責任者"/>
    <s v="粟屋　潤子"/>
    <s v="管理者・サービス管理責任者"/>
    <m/>
    <s v="伊達　範行"/>
    <s v="生活支援員"/>
    <m/>
    <s v="藤田　英文"/>
    <s v="職業指導員"/>
    <m/>
    <s v="奥島　沙季"/>
    <s v="職業指導員"/>
    <m/>
    <m/>
    <m/>
    <m/>
    <m/>
    <m/>
    <m/>
    <m/>
    <m/>
    <m/>
    <m/>
    <m/>
    <m/>
    <m/>
    <m/>
    <m/>
    <m/>
    <m/>
    <x v="0"/>
    <n v="1"/>
    <n v="10"/>
    <n v="1"/>
    <m/>
    <m/>
    <n v="12"/>
    <x v="0"/>
    <x v="51"/>
    <x v="37"/>
    <x v="0"/>
    <x v="0"/>
    <n v="2"/>
    <n v="8"/>
    <n v="2"/>
    <n v="12"/>
    <n v="0"/>
    <n v="3"/>
    <n v="0"/>
    <n v="1"/>
    <n v="0"/>
    <n v="0"/>
    <n v="8"/>
    <n v="12"/>
    <n v="0"/>
    <n v="0"/>
    <n v="2"/>
    <n v="3"/>
    <n v="1"/>
    <n v="1"/>
    <n v="5"/>
    <n v="12"/>
    <n v="5"/>
    <n v="1"/>
    <n v="6"/>
    <n v="12"/>
    <n v="0.41666666666666669"/>
    <n v="4"/>
    <n v="0"/>
    <n v="8"/>
    <n v="12"/>
    <n v="0.33333333333333331"/>
    <n v="11"/>
    <n v="0"/>
    <n v="1"/>
    <n v="12"/>
    <n v="0.91666666666666663"/>
    <n v="4"/>
    <n v="1"/>
    <n v="7"/>
    <n v="12"/>
    <n v="0.33333333333333331"/>
    <n v="10"/>
    <n v="0"/>
    <n v="2"/>
    <n v="12"/>
    <n v="0.83333333333333337"/>
    <n v="12"/>
    <n v="0"/>
    <n v="0"/>
    <n v="12"/>
    <x v="8"/>
    <n v="46"/>
    <n v="2"/>
    <n v="24"/>
    <n v="72"/>
    <n v="0.63888888888888884"/>
  </r>
  <r>
    <d v="2024-04-23T00:00:00"/>
    <n v="239"/>
    <x v="5"/>
    <s v="公益社団法人希望会"/>
    <s v="金子　昌年"/>
    <n v="3412700415"/>
    <s v="ぱすてる大野原"/>
    <n v="7390441"/>
    <x v="9"/>
    <s v="〒739-0441 廿日市市大野原２丁目１２－１２"/>
    <x v="0"/>
    <s v="福島　向志"/>
    <s v="金子　園"/>
    <s v="0829-20-5252"/>
    <s v="kanekos.kiboukai@gmail.com"/>
    <s v="月額"/>
    <n v="10000"/>
    <x v="178"/>
    <n v="-1429"/>
    <n v="10616"/>
    <n v="11146"/>
    <n v="11412"/>
    <n v="1573647"/>
    <n v="1573647"/>
    <n v="0"/>
    <n v="0"/>
    <n v="0"/>
    <n v="1573647"/>
    <x v="178"/>
    <n v="0"/>
    <n v="0"/>
    <n v="0"/>
    <n v="0"/>
    <n v="204"/>
    <n v="4076"/>
    <x v="173"/>
    <n v="268"/>
    <n v="12"/>
    <n v="1573647"/>
    <x v="176"/>
    <x v="178"/>
    <n v="95"/>
    <n v="2000000"/>
    <n v="2000000"/>
    <n v="0"/>
    <n v="0"/>
    <n v="0"/>
    <n v="2000000"/>
    <n v="2000000"/>
    <n v="0"/>
    <n v="0"/>
    <n v="0"/>
    <n v="0"/>
    <n v="4200"/>
    <n v="18000"/>
    <n v="268"/>
    <n v="12"/>
    <n v="2000000"/>
    <n v="10616"/>
    <n v="111"/>
    <n v="2100000"/>
    <n v="2100000"/>
    <n v="0"/>
    <n v="0"/>
    <n v="0"/>
    <n v="2100000"/>
    <n v="2100000"/>
    <n v="0"/>
    <n v="0"/>
    <n v="0"/>
    <n v="0"/>
    <n v="4200"/>
    <n v="18500"/>
    <n v="268"/>
    <n v="12"/>
    <n v="2100000"/>
    <n v="11146"/>
    <n v="114"/>
    <n v="2150000"/>
    <n v="2150000"/>
    <n v="0"/>
    <n v="0"/>
    <n v="0"/>
    <n v="2150000"/>
    <n v="2150000"/>
    <n v="0"/>
    <n v="0"/>
    <n v="0"/>
    <n v="0"/>
    <n v="4200"/>
    <n v="18500"/>
    <n v="268"/>
    <n v="12"/>
    <n v="2150000"/>
    <n v="11412"/>
    <n v="116"/>
    <m/>
    <m/>
    <m/>
    <m/>
    <m/>
    <m/>
    <m/>
    <m/>
    <s v="○"/>
    <m/>
    <m/>
    <m/>
    <s v="○"/>
    <m/>
    <m/>
    <m/>
    <m/>
    <m/>
    <x v="0"/>
    <n v="600000"/>
    <s v="不動産会社より委託されているマンション・アパートの清掃・草抜き等"/>
    <s v="○"/>
    <x v="3"/>
    <n v="494296"/>
    <s v="家電商品等を入れる段ボールの組み立て作業"/>
    <s v="－"/>
    <x v="0"/>
    <n v="272932"/>
    <s v="段ボールと商品の間に噛ます緩衝材の組み立て作業"/>
    <s v="－"/>
    <x v="0"/>
    <s v=""/>
    <x v="0"/>
    <x v="0"/>
    <s v=""/>
    <x v="0"/>
    <m/>
    <m/>
    <m/>
    <x v="0"/>
    <s v="◎利用者皆ができるプラスチック部品の組み立て作業の受託がオペレーションシステムへの切替になるとのことで2月末で終了した。新しい仕事を探している。売り上げ的には一番下だったが、シンプルな作業手順で皆ができる作業だったため、とても残念。_x000a_◎清掃作業は継続取引があり、安定した売上を確保できている。_x000a_◎段ボールの組み立て作業は、月によっていただける仕事が多かったり少なかったりするが、年間を通して安定した売上を確保できている。_x000a_◎事業所内で利用者ができる作業が限られており、新たな仕事を検討する必要がある。"/>
    <m/>
    <m/>
    <m/>
    <s v="○"/>
    <s v="○"/>
    <m/>
    <m/>
    <m/>
    <m/>
    <m/>
    <m/>
    <m/>
    <s v="目標工賃には届かないがあともう一歩というところまできている。利用者全員が取り組める作業が終了したため、新しい仕事を検討する必要がある。"/>
    <m/>
    <m/>
    <m/>
    <m/>
    <m/>
    <s v="○"/>
    <m/>
    <m/>
    <m/>
    <s v="○"/>
    <m/>
    <m/>
    <s v="マンション・アパート等の清掃活動"/>
    <s v="⑥作業工程の見直し"/>
    <s v="交代で皆が清掃活動に出られるよう、作業環境の整備や手順の見直しを検討する。"/>
    <s v="段ボールの組み立て作業①"/>
    <s v="⑪その他"/>
    <s v="いつもいただいている段ボールの組み立て作業以外にもいろんな種類（プラスチックなど）もあると担当の方より紹介をいただいたので新しい作業にも挑戦したい。"/>
    <s v="段ボールの組み立て作業②"/>
    <s v="⑪その他"/>
    <s v="現在は限られた利用者さんしかできない作業のためもっとたくさんの受注を受けれるように一人でも多くの利用者ができるような体制を整えたい。"/>
    <s v="皆ができる新しい作業を探し、利用者全員に安定した仕事供給ができるようにする。"/>
    <s v="安定した受注ができるように利用者の皆が様々な作業ができるようスキルをアップしていきたい。"/>
    <s v="新たな作業を探し、利用者の工賃アップに繋げていきたい。"/>
    <s v="共有した"/>
    <s v="共有した"/>
    <s v="統括責任者"/>
    <s v="福島　向志"/>
    <s v="管理者"/>
    <s v="個別支援計画の作成"/>
    <s v="福島　向志"/>
    <s v="サービス管理責任者"/>
    <s v="技術指導や職業訓練"/>
    <s v="笹木　さおり"/>
    <s v="職業指導員"/>
    <s v="日常生活の相談・指導"/>
    <s v="中山　祐也"/>
    <s v="生活支援員"/>
    <m/>
    <m/>
    <m/>
    <m/>
    <m/>
    <m/>
    <m/>
    <m/>
    <m/>
    <m/>
    <m/>
    <m/>
    <m/>
    <m/>
    <m/>
    <m/>
    <m/>
    <m/>
    <x v="0"/>
    <n v="1"/>
    <n v="11"/>
    <n v="3"/>
    <n v="2"/>
    <m/>
    <n v="17"/>
    <x v="47"/>
    <x v="124"/>
    <x v="36"/>
    <x v="44"/>
    <x v="0"/>
    <n v="0"/>
    <n v="7"/>
    <n v="10"/>
    <n v="17"/>
    <n v="0"/>
    <n v="3"/>
    <n v="6"/>
    <n v="3"/>
    <n v="2"/>
    <n v="0"/>
    <n v="3"/>
    <n v="17"/>
    <n v="0"/>
    <n v="1"/>
    <n v="5"/>
    <n v="2"/>
    <n v="2"/>
    <n v="6"/>
    <n v="1"/>
    <n v="17"/>
    <n v="14"/>
    <n v="0"/>
    <n v="3"/>
    <n v="17"/>
    <n v="0.82352941176470584"/>
    <n v="13"/>
    <n v="1"/>
    <n v="3"/>
    <n v="17"/>
    <n v="0.76470588235294112"/>
    <n v="12"/>
    <n v="2"/>
    <n v="3"/>
    <n v="17"/>
    <n v="0.70588235294117652"/>
    <n v="14"/>
    <n v="0"/>
    <n v="3"/>
    <n v="17"/>
    <n v="0.82352941176470584"/>
    <n v="14"/>
    <n v="0"/>
    <n v="3"/>
    <n v="17"/>
    <n v="0.82352941176470584"/>
    <n v="13"/>
    <n v="1"/>
    <n v="3"/>
    <n v="17"/>
    <x v="54"/>
    <n v="80"/>
    <n v="4"/>
    <n v="18"/>
    <n v="102"/>
    <n v="0.78431372549019607"/>
  </r>
  <r>
    <d v="2024-04-25T00:00:00"/>
    <n v="242"/>
    <x v="0"/>
    <s v="特定非営利活動法人夢ハウス高陽"/>
    <s v="片山　めぐみ"/>
    <n v="3410108900"/>
    <s v="夢ハウス"/>
    <n v="7391733"/>
    <x v="2"/>
    <s v="〒739-1733 広島市安佐北区口田南一丁目１１番１２号"/>
    <x v="0"/>
    <s v="片山めぐみ"/>
    <s v="奥田和美"/>
    <s v="082-845-5545"/>
    <s v="yumetora0398@tuba.ocn.ne.jp"/>
    <s v="月額"/>
    <n v="25000"/>
    <x v="179"/>
    <n v="868"/>
    <n v="25943"/>
    <n v="25951"/>
    <n v="25960"/>
    <n v="3102962"/>
    <n v="2990504"/>
    <n v="0"/>
    <n v="0"/>
    <n v="112458"/>
    <n v="3102962"/>
    <x v="179"/>
    <n v="29841"/>
    <n v="0"/>
    <n v="0"/>
    <n v="0"/>
    <n v="153"/>
    <n v="2370"/>
    <x v="174"/>
    <n v="241"/>
    <n v="12"/>
    <n v="3073121"/>
    <x v="177"/>
    <x v="179"/>
    <n v="433"/>
    <n v="3170000"/>
    <n v="3170000"/>
    <n v="0"/>
    <n v="0"/>
    <n v="0"/>
    <n v="3170000"/>
    <n v="3082000"/>
    <n v="88000"/>
    <n v="0"/>
    <n v="0"/>
    <n v="0"/>
    <n v="2370"/>
    <n v="7099"/>
    <n v="241"/>
    <n v="12"/>
    <n v="3082000"/>
    <n v="25943"/>
    <n v="434"/>
    <n v="3171000"/>
    <n v="3171000"/>
    <n v="0"/>
    <n v="0"/>
    <n v="0"/>
    <n v="3171000"/>
    <n v="3083000"/>
    <n v="88000"/>
    <n v="0"/>
    <n v="0"/>
    <n v="0"/>
    <n v="2370"/>
    <n v="7099"/>
    <n v="240"/>
    <n v="12"/>
    <n v="3083000"/>
    <n v="25951"/>
    <n v="434"/>
    <n v="3172000"/>
    <n v="3172000"/>
    <n v="0"/>
    <n v="0"/>
    <n v="0"/>
    <n v="3172000"/>
    <n v="3084000"/>
    <n v="88000"/>
    <n v="0"/>
    <n v="0"/>
    <n v="0"/>
    <n v="2370"/>
    <n v="7099"/>
    <n v="240"/>
    <n v="12"/>
    <n v="3084000"/>
    <n v="25960"/>
    <n v="434"/>
    <m/>
    <m/>
    <m/>
    <m/>
    <m/>
    <s v="○"/>
    <m/>
    <m/>
    <m/>
    <m/>
    <m/>
    <m/>
    <s v="○"/>
    <m/>
    <m/>
    <m/>
    <s v="○"/>
    <s v="灯ろう・しめ縄の請負、受注生産・販売"/>
    <x v="4"/>
    <n v="2271224"/>
    <s v="建築部材の組み立て・電気部品の組み立て"/>
    <s v="－"/>
    <x v="6"/>
    <n v="508374"/>
    <s v="木工製品の製造販売"/>
    <s v="－"/>
    <x v="5"/>
    <n v="192494"/>
    <s v="灯ろう・しめ縄の請負、受注生産・販売"/>
    <s v="－"/>
    <x v="1"/>
    <s v=""/>
    <x v="0"/>
    <x v="0"/>
    <s v=""/>
    <x v="0"/>
    <m/>
    <m/>
    <m/>
    <x v="0"/>
    <s v="取引先の状況により、受注の増減がある。_x000a_利用者の体調不良・高齢化により生産性が低下し、職員の作業負担が増えている。_x000a_新規事業への取組み案はあるが、その事業を行うための開発人員・時間が確保できない。"/>
    <s v="○"/>
    <s v="○"/>
    <m/>
    <s v="○"/>
    <m/>
    <s v="○"/>
    <s v="○"/>
    <s v="○"/>
    <m/>
    <m/>
    <m/>
    <m/>
    <s v="前々年度の平均工賃が新しい計算方式により計算すると高額になるため、目標設定には達したが未達成となっている。少人数で高齢化も進み、体調の不具合がある利用者も増えてきている中ではあるが、作業の工程をを再検討して効率化を図りたい。請負作業を中心としているため、取引先の状況により工賃収入が左右される。状況把握により早めの対策を立てるとともに、以前から計画中の自主事業の開始も並行して進めていきたい。バザー販売では売上げの良し悪しが分かれるため集客層を見極めラインナップ等検討していきたい。"/>
    <s v="○"/>
    <s v="○"/>
    <s v="○"/>
    <m/>
    <m/>
    <s v="○"/>
    <m/>
    <m/>
    <m/>
    <m/>
    <s v="○"/>
    <s v="取引先との連携強化"/>
    <s v="建築部材・電気部品の組立"/>
    <s v="⑪その他"/>
    <s v="取引先の状況を把握し、受注の確保に努める。"/>
    <s v="木工製品製造・販売"/>
    <s v="③販売力の向上"/>
    <s v="バザーの客層などを予測し、売上げの見込めるイベントに積極的に参加していく。"/>
    <s v="新規事業開拓・商品開発"/>
    <s v="①商品企画力の向上"/>
    <s v="開発のための時間を確保し、商品の試作を行っていく。"/>
    <s v="取引先からの影響を最小限に抑えるため、受注をコンスタントに頂けるよう連絡を取りながら、減少が予測されるときには別の取引先と早めに交渉を行う。_x000a__x000a_新規事業開発のための時間を確保する。"/>
    <s v="作業の維持に努める。利用者の心身の安定に配慮しつつ、効率化のため利用者の得意分野を活かした配置を取るとともに、各人の目標設定を分かりやすく明示し、不得手な分野の向上に繋げる。_x000a_新規事業の運営のため、試験的な実施に取り組む。"/>
    <s v="作業の維持に努める。利用者の心身の安定、作業効率の向上を継続する。利用者への体調等に配慮しながらステップアップの提言を行う。_x000a_新規事業を安定的に行えるよう検証しながら取り組む。"/>
    <s v="共有した"/>
    <s v="共有した"/>
    <s v="統括責任者"/>
    <s v="片山めぐみ"/>
    <s v="管理者(兼務)"/>
    <s v="個別支援計画の作成"/>
    <s v="片山めぐみ"/>
    <s v="サービス管理責任者(兼務)"/>
    <s v="技術指導や職業訓練"/>
    <s v="近藤綾子"/>
    <s v="職業指導員"/>
    <s v="日常生活の相談・支援"/>
    <s v="前田たくみ"/>
    <s v="生活支援員"/>
    <s v="日常生活の相談・支援"/>
    <s v="藤岡昭代"/>
    <s v="生活支援員"/>
    <s v="作業工賃管理・工程指導"/>
    <s v="奥田和美"/>
    <s v="目標工賃達成指導員"/>
    <m/>
    <m/>
    <m/>
    <m/>
    <m/>
    <m/>
    <m/>
    <m/>
    <m/>
    <m/>
    <m/>
    <m/>
    <x v="7"/>
    <m/>
    <n v="2"/>
    <n v="13"/>
    <n v="1"/>
    <m/>
    <n v="16"/>
    <x v="2"/>
    <x v="125"/>
    <x v="119"/>
    <x v="45"/>
    <x v="0"/>
    <n v="3"/>
    <n v="12"/>
    <n v="1"/>
    <n v="16"/>
    <n v="0"/>
    <n v="5"/>
    <n v="1"/>
    <n v="0"/>
    <n v="0"/>
    <n v="0"/>
    <n v="10"/>
    <n v="16"/>
    <n v="0"/>
    <n v="0"/>
    <n v="1"/>
    <n v="3"/>
    <n v="7"/>
    <n v="0"/>
    <n v="5"/>
    <n v="16"/>
    <n v="5"/>
    <n v="1"/>
    <n v="2"/>
    <n v="8"/>
    <n v="0.625"/>
    <n v="4"/>
    <n v="1"/>
    <n v="3"/>
    <n v="8"/>
    <n v="0.5"/>
    <n v="6"/>
    <n v="1"/>
    <n v="1"/>
    <n v="8"/>
    <n v="0.75"/>
    <n v="5"/>
    <n v="1"/>
    <n v="2"/>
    <n v="8"/>
    <n v="0.625"/>
    <n v="6"/>
    <n v="1"/>
    <n v="1"/>
    <n v="8"/>
    <n v="0.75"/>
    <n v="6"/>
    <n v="1"/>
    <n v="1"/>
    <n v="8"/>
    <x v="0"/>
    <n v="32"/>
    <n v="6"/>
    <n v="10"/>
    <n v="48"/>
    <n v="0.66666666666666663"/>
  </r>
  <r>
    <d v="2024-04-10T00:00:00"/>
    <n v="243"/>
    <x v="0"/>
    <s v="特定非営利活動法人ハートイヤ"/>
    <s v="吉岡　千春"/>
    <n v="3411502192"/>
    <s v="リボーン"/>
    <n v="7200017"/>
    <x v="6"/>
    <s v="〒720-0017 福山市千田町一丁目７番５５号"/>
    <x v="0"/>
    <s v="吉岡　千春"/>
    <s v="吉岡　千春"/>
    <s v="084-961-4321"/>
    <s v="heartear-reborn@blue.ocn.ne.jp"/>
    <s v="月額"/>
    <n v="19000"/>
    <x v="180"/>
    <n v="9533"/>
    <n v="19286"/>
    <n v="19643"/>
    <n v="19858"/>
    <n v="19442604"/>
    <n v="19442604"/>
    <n v="0"/>
    <n v="0"/>
    <n v="0"/>
    <n v="19442604"/>
    <x v="180"/>
    <n v="11001356"/>
    <n v="4914538"/>
    <n v="0"/>
    <n v="0"/>
    <n v="197"/>
    <n v="3626"/>
    <x v="175"/>
    <n v="353"/>
    <n v="12"/>
    <n v="3526710"/>
    <x v="178"/>
    <x v="180"/>
    <n v="309"/>
    <n v="12515489"/>
    <n v="7600951"/>
    <n v="4914538"/>
    <n v="0"/>
    <n v="0"/>
    <n v="12515489"/>
    <n v="3240000"/>
    <n v="6995489"/>
    <n v="2280000"/>
    <n v="0"/>
    <n v="0"/>
    <n v="3630"/>
    <n v="11500"/>
    <n v="260"/>
    <n v="12"/>
    <n v="3240000"/>
    <n v="19286"/>
    <n v="282"/>
    <n v="12515489"/>
    <n v="9880951"/>
    <n v="2634538"/>
    <n v="0"/>
    <n v="0"/>
    <n v="12515489"/>
    <n v="3300000"/>
    <n v="6995489"/>
    <n v="2220000"/>
    <n v="0"/>
    <n v="0"/>
    <n v="3640"/>
    <n v="11550"/>
    <n v="260"/>
    <n v="12"/>
    <n v="3300000"/>
    <n v="19643"/>
    <n v="286"/>
    <n v="10770027"/>
    <n v="10355489"/>
    <n v="414538"/>
    <n v="0"/>
    <n v="0"/>
    <n v="10770027"/>
    <n v="3360000"/>
    <n v="6995489"/>
    <n v="414538"/>
    <n v="0"/>
    <n v="0"/>
    <n v="3650"/>
    <n v="11600"/>
    <n v="260"/>
    <n v="12"/>
    <n v="3360000"/>
    <n v="19858"/>
    <n v="290"/>
    <m/>
    <m/>
    <m/>
    <m/>
    <m/>
    <m/>
    <s v="○"/>
    <m/>
    <m/>
    <m/>
    <m/>
    <m/>
    <s v="○"/>
    <m/>
    <m/>
    <m/>
    <m/>
    <m/>
    <x v="7"/>
    <n v="18776315"/>
    <s v="ふくやま自然研修センター・ふくやまふれ愛ランドの食堂運営"/>
    <s v="○"/>
    <x v="3"/>
    <n v="666289"/>
    <s v="ERジャパン（エアコン室外機内、ホース部品の分別）コバック（三菱部品の組立）内職市場（袋詰め・検品）"/>
    <s v="－"/>
    <x v="2"/>
    <m/>
    <m/>
    <m/>
    <x v="0"/>
    <s v=""/>
    <x v="0"/>
    <x v="0"/>
    <s v=""/>
    <x v="0"/>
    <m/>
    <m/>
    <m/>
    <x v="0"/>
    <s v="　令和5年度の実績は食堂の運営があったため十分な工賃支払いができた。作業部はこちらの希望は通らず、作業を提供して下さる企業からの受注量が減り、思わぬ伸びなかった。食堂部の運営は、令和5年をもって撤退することとなったので、令和6年度の工賃支払いを今後どうすべきか思案している。　　"/>
    <m/>
    <s v="○"/>
    <m/>
    <s v="○"/>
    <m/>
    <m/>
    <m/>
    <s v="○"/>
    <s v="○"/>
    <m/>
    <m/>
    <m/>
    <s v="目標工賃達成。コロナも落ち着いて、パーティションも取り払われ、小学校利用の他中学校や大学生の利用もあり、売り上げは伸びた。作業は、受注内容が減り下請け作業だけでは難しいと考えられる。"/>
    <m/>
    <s v="○"/>
    <m/>
    <m/>
    <m/>
    <s v="○"/>
    <m/>
    <m/>
    <m/>
    <m/>
    <m/>
    <m/>
    <s v="下請け作業"/>
    <s v="⑥作業工程の見直し"/>
    <s v="工賃は変わらないので、生産性を上げるため、納品回数を上げる、人員の配置、肯定の見直しを行う。"/>
    <s v="下請け作業"/>
    <s v="②販路開拓"/>
    <s v="少しでも工賃の良い作業の獲得をしたい。"/>
    <m/>
    <m/>
    <m/>
    <s v="食堂事業撤退後、今と変わらない作業工賃をお支払いできるよう、事業所としての努力をしていく。工賃の高い作業の獲得と、納品回数を増やせるよう生産性の工場の目指す。"/>
    <s v="令和6年度の作業実績を上回るよう努める。工賃のよい企業下請けの開拓を進めて行く。"/>
    <s v="令和7年度の作業実績を上回るよう努める。工賃の良い企業下請けの開拓を進めて行く。"/>
    <s v="共有した"/>
    <s v="共有した"/>
    <s v="統括責任者"/>
    <s v="吉岡　千春"/>
    <s v="管理者"/>
    <s v="個別支援計画の作成"/>
    <s v="吉岡　千春"/>
    <s v="サービス管理責任者"/>
    <s v="技術指導"/>
    <s v="増渕　智子"/>
    <s v="職業指導員"/>
    <s v="日常生活の相談"/>
    <s v="勇見　ひろみ"/>
    <s v="生活支援員"/>
    <m/>
    <m/>
    <m/>
    <m/>
    <m/>
    <m/>
    <m/>
    <m/>
    <m/>
    <m/>
    <m/>
    <m/>
    <m/>
    <m/>
    <m/>
    <m/>
    <m/>
    <m/>
    <x v="0"/>
    <n v="1"/>
    <n v="12"/>
    <n v="7"/>
    <n v="1"/>
    <m/>
    <n v="21"/>
    <x v="24"/>
    <x v="126"/>
    <x v="95"/>
    <x v="4"/>
    <x v="0"/>
    <n v="4"/>
    <n v="17"/>
    <n v="0"/>
    <n v="21"/>
    <n v="0"/>
    <n v="6"/>
    <n v="0"/>
    <n v="5"/>
    <n v="1"/>
    <n v="4"/>
    <n v="5"/>
    <n v="21"/>
    <n v="0"/>
    <n v="2"/>
    <n v="6"/>
    <n v="1"/>
    <n v="9"/>
    <n v="1"/>
    <n v="2"/>
    <n v="21"/>
    <n v="15"/>
    <n v="2"/>
    <n v="4"/>
    <n v="21"/>
    <n v="0.7142857142857143"/>
    <n v="12"/>
    <n v="3"/>
    <n v="6"/>
    <n v="21"/>
    <n v="0.5714285714285714"/>
    <n v="14"/>
    <n v="0"/>
    <n v="7"/>
    <n v="21"/>
    <n v="0.66666666666666663"/>
    <n v="12"/>
    <n v="1"/>
    <n v="8"/>
    <n v="21"/>
    <n v="0.5714285714285714"/>
    <n v="10"/>
    <n v="1"/>
    <n v="10"/>
    <n v="21"/>
    <n v="0.47619047619047616"/>
    <n v="9"/>
    <n v="1"/>
    <n v="11"/>
    <n v="21"/>
    <x v="103"/>
    <n v="72"/>
    <n v="8"/>
    <n v="46"/>
    <n v="126"/>
    <n v="0.5714285714285714"/>
  </r>
  <r>
    <d v="2024-04-11T00:00:00"/>
    <n v="245"/>
    <x v="0"/>
    <s v="特定非営利活動法人花と夢"/>
    <s v="黒田　千治"/>
    <n v="3411100625"/>
    <s v="ウェルカム"/>
    <n v="7220052"/>
    <x v="0"/>
    <s v="〒722-0052 尾道市山波町３０６７番地４０"/>
    <x v="0"/>
    <s v="黒田　千治"/>
    <s v="黒田　享佑"/>
    <s v="0848-38-2343"/>
    <s v="welcome@hanatoyume.or.jp"/>
    <s v="月額"/>
    <n v="23500"/>
    <x v="181"/>
    <n v="14076"/>
    <n v="38322"/>
    <n v="38795"/>
    <n v="39262"/>
    <n v="7829257"/>
    <n v="7829257"/>
    <n v="0"/>
    <n v="0"/>
    <n v="0"/>
    <n v="7829257"/>
    <x v="181"/>
    <n v="1200854"/>
    <n v="0"/>
    <n v="0"/>
    <n v="0"/>
    <n v="209"/>
    <n v="3538"/>
    <x v="176"/>
    <n v="242"/>
    <n v="12"/>
    <n v="6628403"/>
    <x v="179"/>
    <x v="181"/>
    <n v="445"/>
    <n v="8000000"/>
    <n v="8000000"/>
    <n v="0"/>
    <n v="0"/>
    <n v="0"/>
    <n v="8000000"/>
    <n v="6760000"/>
    <n v="1240000"/>
    <n v="0"/>
    <n v="0"/>
    <n v="0"/>
    <n v="3557"/>
    <n v="14982"/>
    <n v="242"/>
    <n v="12"/>
    <n v="6760000"/>
    <n v="38322"/>
    <n v="451"/>
    <n v="8300000"/>
    <n v="8300000"/>
    <n v="0"/>
    <n v="0"/>
    <n v="0"/>
    <n v="8300000"/>
    <n v="6890000"/>
    <n v="1410000"/>
    <n v="0"/>
    <n v="0"/>
    <n v="0"/>
    <n v="3581"/>
    <n v="15084"/>
    <n v="242"/>
    <n v="12"/>
    <n v="6890000"/>
    <n v="38795"/>
    <n v="457"/>
    <n v="8500000"/>
    <n v="8500000"/>
    <n v="0"/>
    <n v="0"/>
    <n v="0"/>
    <n v="8500000"/>
    <n v="7020000"/>
    <n v="1480000"/>
    <n v="0"/>
    <n v="0"/>
    <n v="0"/>
    <n v="3605"/>
    <n v="15186"/>
    <n v="242"/>
    <n v="12"/>
    <n v="7020000"/>
    <n v="39262"/>
    <n v="462"/>
    <m/>
    <m/>
    <s v="○"/>
    <s v="○"/>
    <m/>
    <m/>
    <m/>
    <m/>
    <m/>
    <m/>
    <m/>
    <m/>
    <s v="○"/>
    <s v="○"/>
    <s v="○"/>
    <m/>
    <m/>
    <m/>
    <x v="13"/>
    <n v="5015125"/>
    <s v="出来合いの物をほとんど使わない手作り弁当（日替わり、丼など）の製造・販売。"/>
    <s v="－"/>
    <x v="3"/>
    <n v="1517081"/>
    <s v="揚げた鶏皮についている毛の除去作業、昆布のカット・成形作業、中古衣服の採寸・撮影・梱包作業。全て請負作業。"/>
    <s v="－"/>
    <x v="3"/>
    <n v="980000"/>
    <s v="お寺の敷地内全域の清掃・草取り作業。"/>
    <s v="○"/>
    <x v="0"/>
    <n v="1"/>
    <x v="1"/>
    <x v="9"/>
    <s v=""/>
    <x v="0"/>
    <m/>
    <m/>
    <m/>
    <x v="0"/>
    <s v="現状：弁当製造・販売活動の売上が主軸となっているが、調理及び弁当容器への詰め作業は比較的難易度が高いため、利用者・職員ともに作業可能な人員が慢性的に不足している。建物が狭いため、新規の生産活動の作業スペース確保が難しい。_x000a_課題：現状の理由から製造量・新規生産活動の増加が難しいため、工賃向上も緩やかになると予測される。"/>
    <m/>
    <s v="○"/>
    <s v="○"/>
    <m/>
    <m/>
    <s v="○"/>
    <s v="○"/>
    <m/>
    <s v="○"/>
    <m/>
    <m/>
    <m/>
    <s v="弁当製造販売については種類や価格、業者などを見直したことで売上が増加し、請負内職も作業内容を見直したことで効率が良くなり、工賃の向上に繋がった。_x000a_目標工賃の達成については、平均工賃月額の算定方法が変更したことによって大幅に上昇したことから目標を大きく上回る結果となった。"/>
    <s v="○"/>
    <s v="○"/>
    <m/>
    <m/>
    <m/>
    <s v="○"/>
    <m/>
    <m/>
    <s v="○"/>
    <s v="○"/>
    <m/>
    <m/>
    <s v="自家焙煎コーヒー豆販売"/>
    <s v="②販路開拓"/>
    <s v="日持ちする商品であるため、店頭販売のみでなく委託販売やインターネット販売にも積極的に取り組む。"/>
    <s v="自家焙煎コーヒー豆販売"/>
    <s v="⑥作業工程の見直し"/>
    <s v="上記（２）と開始して間もない活動のため売上予測が難しいといった点はあるが、作業場所の確保や効率化によって利用者が取り組みやすい作業にしていく必要がある。"/>
    <s v="弁当製造販売"/>
    <s v="①商品企画力の向上"/>
    <s v="現在は一般的な家庭料理メニューのみの製造であるが、一風変わったメニュー（ヴィーガンメニューなど）の製造販売も検討していく必要がある。"/>
    <s v="新規開始した自家焙煎コーヒー豆販売事業を軌道に乗せるため、主にSNSを活用した宣伝やイベント等への出店参加などの販促活動を行っていく。_x000a_弁当製造販売事業は幅広い顧客の獲得を目標に商品開発（ヴィーガン食、健康志向食など）に注力し取り組む。"/>
    <s v="自家焙煎コーヒー豆販売事業の卸売に注力し、固定客の獲得に取り組む。_x000a_弁当製造販売事業は引き続き商品開発に取り組む。具体的には販売傾向を分析し定番の売れ筋商品の開発（OEMも視野に入れる）に取り組む。"/>
    <s v="自家焙煎コーヒー豆のテイクアウトと焙煎ができる物件を確保し、更なる収益増加に取り組む。_x000a_弁当製造販売事業は令和7年度の取り組みで売れ筋商品の開発が未達成の場合には引き続き商品開発に取り組む。達成している場合にはその商品の販路拡大に注力する。"/>
    <s v="共有した"/>
    <s v="共有した"/>
    <s v="統括責任者"/>
    <s v="黒田　享佑"/>
    <s v="施設長"/>
    <s v="個別支援計画の作成"/>
    <s v="黒田　千治"/>
    <s v="サービス管理責任者"/>
    <s v="作業指導・支援"/>
    <s v="北村　佳枝"/>
    <s v="職業指導員"/>
    <s v="利用者処遇考案"/>
    <s v="鵤　糸恵"/>
    <s v="目標工賃達成指導員"/>
    <s v="日常生活の相談・指導"/>
    <s v="黒田　千治"/>
    <s v="管理者"/>
    <s v="価格交渉・営業"/>
    <s v="黒田　享佑"/>
    <s v="施設長"/>
    <m/>
    <m/>
    <m/>
    <m/>
    <m/>
    <m/>
    <m/>
    <m/>
    <m/>
    <m/>
    <m/>
    <m/>
    <x v="7"/>
    <n v="3"/>
    <n v="2"/>
    <n v="14"/>
    <n v="3"/>
    <m/>
    <n v="22"/>
    <x v="73"/>
    <x v="127"/>
    <x v="100"/>
    <x v="27"/>
    <x v="0"/>
    <n v="3"/>
    <n v="15"/>
    <n v="4"/>
    <n v="22"/>
    <n v="0"/>
    <n v="4"/>
    <n v="2"/>
    <n v="0"/>
    <n v="0"/>
    <n v="0"/>
    <n v="16"/>
    <n v="22"/>
    <n v="0"/>
    <n v="2"/>
    <n v="3"/>
    <n v="6"/>
    <n v="3"/>
    <n v="6"/>
    <n v="2"/>
    <n v="22"/>
    <n v="15"/>
    <n v="2"/>
    <n v="4"/>
    <n v="21"/>
    <n v="0.7142857142857143"/>
    <n v="14"/>
    <n v="2"/>
    <n v="5"/>
    <n v="21"/>
    <n v="0.66666666666666663"/>
    <n v="17"/>
    <n v="2"/>
    <n v="2"/>
    <n v="21"/>
    <n v="0.80952380952380953"/>
    <n v="15"/>
    <n v="2"/>
    <n v="4"/>
    <n v="21"/>
    <n v="0.7142857142857143"/>
    <n v="14"/>
    <n v="3"/>
    <n v="4"/>
    <n v="21"/>
    <n v="0.66666666666666663"/>
    <n v="16"/>
    <n v="2"/>
    <n v="3"/>
    <n v="21"/>
    <x v="104"/>
    <n v="91"/>
    <n v="13"/>
    <n v="22"/>
    <n v="126"/>
    <n v="0.72222222222222221"/>
  </r>
  <r>
    <d v="2024-04-30T00:00:00"/>
    <n v="246"/>
    <x v="0"/>
    <s v="特定非営利活動法人ホットスペース・ダンケ"/>
    <s v="濱田　正志"/>
    <n v="3411502234"/>
    <s v="ホットスペース・ダンケ(暖家)"/>
    <n v="7200805"/>
    <x v="6"/>
    <s v="〒720-0805 福山市御門町二丁目８番２２号ばら公園マンション１０１"/>
    <x v="0"/>
    <s v="森木　雄壮"/>
    <s v="虫明　靖"/>
    <s v="084-6340-1979"/>
    <s v="danke0701@wind.ocn.ne.jp"/>
    <s v="月額"/>
    <n v="20000"/>
    <x v="182"/>
    <n v="4270"/>
    <n v="25202"/>
    <n v="26463"/>
    <n v="27786"/>
    <n v="5853043"/>
    <n v="5241233"/>
    <n v="0"/>
    <n v="0"/>
    <n v="611810"/>
    <n v="5853043"/>
    <x v="182"/>
    <n v="639743"/>
    <n v="0"/>
    <n v="0"/>
    <n v="0"/>
    <n v="229"/>
    <n v="4848"/>
    <x v="177"/>
    <n v="271"/>
    <n v="12"/>
    <n v="5213300"/>
    <x v="180"/>
    <x v="182"/>
    <n v="269"/>
    <n v="6113295"/>
    <n v="5503295"/>
    <n v="0"/>
    <n v="0"/>
    <n v="610000"/>
    <n v="6113295"/>
    <n v="5473965"/>
    <n v="639330"/>
    <n v="0"/>
    <n v="0"/>
    <n v="0"/>
    <n v="4900"/>
    <n v="19500"/>
    <n v="271"/>
    <n v="12"/>
    <n v="5473965"/>
    <n v="25202"/>
    <n v="281"/>
    <n v="6388459"/>
    <n v="5778459"/>
    <n v="0"/>
    <n v="0"/>
    <n v="610000"/>
    <n v="6388459"/>
    <n v="5747664"/>
    <n v="640795"/>
    <n v="0"/>
    <n v="0"/>
    <n v="0"/>
    <n v="4900"/>
    <n v="19500"/>
    <n v="271"/>
    <n v="12"/>
    <n v="5747664"/>
    <n v="26463"/>
    <n v="295"/>
    <n v="6677382"/>
    <n v="6067382"/>
    <n v="0"/>
    <n v="0"/>
    <n v="610000"/>
    <n v="6677382"/>
    <n v="6035046"/>
    <n v="642336"/>
    <n v="0"/>
    <n v="0"/>
    <n v="0"/>
    <n v="4900"/>
    <n v="19500"/>
    <n v="271"/>
    <n v="12"/>
    <n v="6035046"/>
    <n v="27786"/>
    <n v="309"/>
    <m/>
    <m/>
    <m/>
    <m/>
    <m/>
    <m/>
    <m/>
    <m/>
    <m/>
    <m/>
    <s v="○"/>
    <m/>
    <s v="○"/>
    <m/>
    <s v="○"/>
    <m/>
    <s v="○"/>
    <s v="荷下ろし作業　草刈り作業"/>
    <x v="6"/>
    <n v="3754000"/>
    <s v="物流倉庫での車両より商品の荷下ろし"/>
    <s v="○"/>
    <x v="3"/>
    <n v="785040"/>
    <s v="商品の計量、袋詰め、シール貼り"/>
    <s v="－"/>
    <x v="5"/>
    <n v="702193"/>
    <s v="草刈り、清掃作業"/>
    <s v="－"/>
    <x v="0"/>
    <s v=""/>
    <x v="0"/>
    <x v="0"/>
    <s v=""/>
    <x v="0"/>
    <m/>
    <m/>
    <m/>
    <x v="0"/>
    <s v="現状では施設外就労がいずれも依頼が多く収益は順調、現作業の比率が高い"/>
    <m/>
    <m/>
    <m/>
    <m/>
    <m/>
    <m/>
    <s v="○"/>
    <s v="○"/>
    <m/>
    <m/>
    <m/>
    <m/>
    <s v="それぞれの施設外就労において単価交渉、新規開拓にて収益向上できた"/>
    <m/>
    <m/>
    <m/>
    <m/>
    <m/>
    <m/>
    <m/>
    <m/>
    <m/>
    <m/>
    <s v="○"/>
    <s v="引き続き単価交渉、新規開拓"/>
    <s v="新規の作業を開拓"/>
    <s v="⑤他事業所とのネットワークの構築"/>
    <s v="作業収益向上の為、他事業所との関係を密にし情報交換をしていく"/>
    <m/>
    <m/>
    <m/>
    <m/>
    <n v="0"/>
    <n v="0"/>
    <s v="他事業所との連携を密にし視野を広げ、作業形態の多角化を図り作業収益工賃向上させる"/>
    <s v="現在の作業工程の見直しや個々の利用者の作業効率向上の為一人一人利用者と考え工夫する"/>
    <s v="求人誌等を活用し利用者や当該作業所で可能性のある法人に積極的に新規開拓活動をする"/>
    <s v="共有した"/>
    <s v="共有した"/>
    <s v="統括責任者"/>
    <s v="森木　雄壮"/>
    <s v="管理者"/>
    <s v="作業指導"/>
    <s v="虫明　靖"/>
    <s v="作業指導員"/>
    <s v="生活の相談"/>
    <s v="大菊　志織"/>
    <s v="生活指導員"/>
    <s v="個別支援計画作成"/>
    <s v="濵田正志"/>
    <s v="サービス管理責任者"/>
    <m/>
    <m/>
    <m/>
    <m/>
    <m/>
    <m/>
    <m/>
    <m/>
    <m/>
    <m/>
    <m/>
    <m/>
    <m/>
    <m/>
    <m/>
    <m/>
    <m/>
    <m/>
    <x v="0"/>
    <n v="5"/>
    <n v="5"/>
    <n v="10"/>
    <m/>
    <m/>
    <n v="20"/>
    <x v="74"/>
    <x v="60"/>
    <x v="1"/>
    <x v="0"/>
    <x v="0"/>
    <n v="14"/>
    <n v="3"/>
    <n v="3"/>
    <n v="20"/>
    <n v="0"/>
    <n v="4"/>
    <n v="7"/>
    <n v="0"/>
    <n v="0"/>
    <n v="0"/>
    <n v="9"/>
    <n v="20"/>
    <n v="0"/>
    <n v="0"/>
    <n v="0"/>
    <n v="3"/>
    <n v="10"/>
    <n v="3"/>
    <n v="4"/>
    <n v="20"/>
    <n v="3"/>
    <n v="0"/>
    <n v="17"/>
    <n v="20"/>
    <n v="0.15"/>
    <n v="16"/>
    <n v="0"/>
    <n v="4"/>
    <n v="20"/>
    <n v="0.8"/>
    <n v="8"/>
    <n v="0"/>
    <n v="12"/>
    <n v="20"/>
    <n v="0.4"/>
    <n v="5"/>
    <n v="0"/>
    <n v="15"/>
    <n v="20"/>
    <n v="0.25"/>
    <n v="8"/>
    <n v="2"/>
    <n v="10"/>
    <n v="20"/>
    <n v="0.4"/>
    <n v="14"/>
    <n v="0"/>
    <n v="6"/>
    <n v="20"/>
    <x v="16"/>
    <n v="54"/>
    <n v="2"/>
    <n v="64"/>
    <n v="120"/>
    <n v="0.45"/>
  </r>
  <r>
    <d v="2024-04-15T00:00:00"/>
    <n v="247"/>
    <x v="0"/>
    <s v="特定非営利活動法人Ｍｉｘｓｉｍ"/>
    <s v="山本　貴代子"/>
    <n v="3411502242"/>
    <s v="障害福祉サービス事業所　Ｍｉｘｓｉｍ"/>
    <n v="7290106"/>
    <x v="6"/>
    <s v="〒729-0106 福山市高西町二丁目４０番１号"/>
    <x v="5"/>
    <s v="伊藤　真悟"/>
    <s v="山本　吏佳子"/>
    <s v="084-939-5580"/>
    <s v="mixsim@hi3.enjoy.ne.jp"/>
    <s v="月額"/>
    <n v="35652"/>
    <x v="183"/>
    <n v="0"/>
    <n v="35816"/>
    <n v="35816"/>
    <n v="35816"/>
    <n v="11296560"/>
    <n v="5926581"/>
    <n v="0"/>
    <n v="0"/>
    <n v="5369979"/>
    <n v="11296560"/>
    <x v="183"/>
    <n v="1200000"/>
    <n v="0"/>
    <n v="0"/>
    <n v="0"/>
    <n v="311"/>
    <n v="6334"/>
    <x v="178"/>
    <n v="269"/>
    <n v="12"/>
    <n v="10096560"/>
    <x v="181"/>
    <x v="183"/>
    <n v="353"/>
    <n v="11300000"/>
    <n v="6000000"/>
    <n v="0"/>
    <n v="0"/>
    <n v="5300000"/>
    <n v="11300000"/>
    <n v="10100000"/>
    <n v="1200000"/>
    <n v="0"/>
    <n v="0"/>
    <n v="0"/>
    <n v="6300"/>
    <n v="28000"/>
    <n v="269"/>
    <n v="12"/>
    <n v="10100000"/>
    <n v="35816"/>
    <n v="361"/>
    <n v="11300000"/>
    <n v="6000000"/>
    <n v="0"/>
    <n v="0"/>
    <n v="5300000"/>
    <n v="11300000"/>
    <n v="10100000"/>
    <n v="1200000"/>
    <n v="0"/>
    <n v="0"/>
    <n v="0"/>
    <n v="6300"/>
    <n v="28000"/>
    <n v="269"/>
    <n v="12"/>
    <n v="10100000"/>
    <n v="35816"/>
    <n v="361"/>
    <n v="11300000"/>
    <n v="6000000"/>
    <n v="0"/>
    <n v="0"/>
    <n v="5300000"/>
    <n v="11300000"/>
    <n v="10100000"/>
    <n v="1200000"/>
    <n v="0"/>
    <n v="0"/>
    <n v="0"/>
    <n v="6300"/>
    <n v="28000"/>
    <n v="269"/>
    <n v="12"/>
    <n v="10100000"/>
    <n v="35816"/>
    <n v="361"/>
    <m/>
    <m/>
    <m/>
    <m/>
    <m/>
    <m/>
    <m/>
    <m/>
    <m/>
    <s v="○"/>
    <m/>
    <m/>
    <m/>
    <m/>
    <m/>
    <m/>
    <m/>
    <m/>
    <x v="3"/>
    <n v="3890870"/>
    <s v="クリーニング工場での枕カバーをローラー通し"/>
    <s v="○"/>
    <x v="8"/>
    <n v="2035711"/>
    <s v="クリーニング工場からのたたみ作業"/>
    <s v="－"/>
    <x v="2"/>
    <m/>
    <m/>
    <m/>
    <x v="0"/>
    <s v=""/>
    <x v="0"/>
    <x v="0"/>
    <s v=""/>
    <x v="0"/>
    <m/>
    <m/>
    <m/>
    <x v="0"/>
    <s v="毎月作業量の拡大を検討し，売上額向上につなげている。夏場には工場内の温度が高温となるため，利用者だけでなく，職員の体調管理にも気を付けている。"/>
    <m/>
    <m/>
    <m/>
    <m/>
    <m/>
    <m/>
    <m/>
    <s v="○"/>
    <m/>
    <m/>
    <m/>
    <m/>
    <s v="毎朝のミーティング等で，前日の作業量の報告や連絡事項を行い，円滑に作業ができるよう連携を行っている。また，毎月の職員会議にて先月の売上額の報告をし，売上額向上につなげている。"/>
    <m/>
    <m/>
    <m/>
    <m/>
    <m/>
    <s v="○"/>
    <m/>
    <s v="○"/>
    <m/>
    <m/>
    <m/>
    <m/>
    <s v="クリーニング事業"/>
    <s v="⑥作業工程の見直し"/>
    <s v="袋詰めをして出荷する作業を削減し，結束機等で作業が完結できるよう作業工程の見直しを検討する。"/>
    <s v="クリーニング事業（施設外就労）"/>
    <s v="⑧職員の負担軽減ためのICT機器等の導入"/>
    <s v="職員一人ひとりの作業量が多いため，インカムやカメラなどを導入し，職員同士の連携を高められるよう検討する。"/>
    <m/>
    <m/>
    <m/>
    <s v="作業量の調節を行いながら，作業工程の見直しを行う。"/>
    <s v="作業量の調節を行いながら，作業工程の見直しを行う。"/>
    <s v="作業量の調節を行いながら，作業工程の見直しを行う。"/>
    <s v="共有した"/>
    <s v="共有した"/>
    <s v="統括責任者"/>
    <s v="伊藤　真悟"/>
    <s v="管理者"/>
    <s v="責任者補佐"/>
    <s v="山本　吏佳子"/>
    <s v="サービス管理責任者"/>
    <s v="現場責任者"/>
    <s v="三谷　明弘"/>
    <m/>
    <m/>
    <s v="佐藤　佑哉"/>
    <m/>
    <m/>
    <s v="山本　彩花"/>
    <m/>
    <s v="施設外就労担当"/>
    <s v="作田　昌美"/>
    <m/>
    <s v="施設外就労担当"/>
    <s v="宗光　知恵美"/>
    <m/>
    <m/>
    <s v="松田　聡子"/>
    <m/>
    <m/>
    <s v="川野　和江"/>
    <m/>
    <m/>
    <s v="村上　晴美"/>
    <m/>
    <x v="5"/>
    <n v="5"/>
    <n v="12"/>
    <n v="6"/>
    <n v="2"/>
    <n v="3"/>
    <n v="28"/>
    <x v="75"/>
    <x v="122"/>
    <x v="107"/>
    <x v="33"/>
    <x v="21"/>
    <n v="7"/>
    <n v="20"/>
    <n v="1"/>
    <n v="28"/>
    <n v="0"/>
    <n v="3"/>
    <n v="4"/>
    <n v="2"/>
    <n v="1"/>
    <n v="0"/>
    <n v="18"/>
    <n v="28"/>
    <n v="0"/>
    <n v="8"/>
    <n v="2"/>
    <n v="8"/>
    <n v="6"/>
    <n v="4"/>
    <n v="0"/>
    <n v="28"/>
    <n v="23"/>
    <n v="0"/>
    <n v="5"/>
    <n v="28"/>
    <n v="0.8214285714285714"/>
    <n v="23"/>
    <n v="0"/>
    <n v="5"/>
    <n v="28"/>
    <n v="0.8214285714285714"/>
    <n v="26"/>
    <n v="0"/>
    <n v="2"/>
    <n v="28"/>
    <n v="0.9285714285714286"/>
    <n v="28"/>
    <n v="0"/>
    <n v="0"/>
    <n v="28"/>
    <n v="1"/>
    <n v="28"/>
    <n v="0"/>
    <n v="0"/>
    <n v="28"/>
    <n v="1"/>
    <n v="23"/>
    <n v="0"/>
    <n v="5"/>
    <n v="28"/>
    <x v="105"/>
    <n v="151"/>
    <n v="0"/>
    <n v="17"/>
    <n v="168"/>
    <n v="0.89880952380952384"/>
  </r>
  <r>
    <d v="2024-04-17T00:00:00"/>
    <n v="249"/>
    <x v="4"/>
    <s v="株式会社ワードコーポレーション"/>
    <s v="田中　貴宏"/>
    <n v="3410209393"/>
    <s v="ゆう香くらぶ　天満町事業所"/>
    <n v="7330021"/>
    <x v="2"/>
    <s v="〒733-0021 広島市西区上天満町８番１４号"/>
    <x v="0"/>
    <s v="道管　正英"/>
    <s v="林　武彦"/>
    <s v="082-557-2935"/>
    <s v="word_corp02@yahoo.co.jp"/>
    <s v="月額"/>
    <n v="5000"/>
    <x v="184"/>
    <n v="2073"/>
    <n v="7927"/>
    <n v="9146"/>
    <n v="10366"/>
    <n v="1789054"/>
    <n v="1789054"/>
    <n v="0"/>
    <n v="0"/>
    <n v="0"/>
    <n v="1789054"/>
    <x v="184"/>
    <n v="40654"/>
    <n v="0"/>
    <n v="0"/>
    <n v="0"/>
    <n v="315"/>
    <n v="5559"/>
    <x v="179"/>
    <n v="271"/>
    <n v="12"/>
    <n v="1748400"/>
    <x v="182"/>
    <x v="184"/>
    <n v="77"/>
    <n v="2000000"/>
    <n v="2000000"/>
    <n v="0"/>
    <n v="0"/>
    <n v="0"/>
    <n v="2000000"/>
    <n v="1950000"/>
    <n v="50000"/>
    <n v="0"/>
    <n v="0"/>
    <n v="0"/>
    <n v="5500"/>
    <n v="22500"/>
    <n v="269"/>
    <n v="12"/>
    <n v="1950000"/>
    <n v="7927"/>
    <n v="87"/>
    <n v="2300000"/>
    <n v="2300000"/>
    <n v="0"/>
    <n v="0"/>
    <n v="0"/>
    <n v="2300000"/>
    <n v="2250000"/>
    <n v="50000"/>
    <n v="0"/>
    <n v="0"/>
    <n v="0"/>
    <n v="5500"/>
    <n v="23000"/>
    <n v="269"/>
    <n v="12"/>
    <n v="2250000"/>
    <n v="9146"/>
    <n v="98"/>
    <n v="2600000"/>
    <n v="2600000"/>
    <n v="0"/>
    <n v="0"/>
    <n v="0"/>
    <n v="2600000"/>
    <n v="2550000"/>
    <n v="50000"/>
    <n v="0"/>
    <n v="0"/>
    <n v="0"/>
    <n v="5500"/>
    <n v="23000"/>
    <n v="269"/>
    <n v="12"/>
    <n v="2550000"/>
    <n v="10366"/>
    <n v="111"/>
    <m/>
    <m/>
    <m/>
    <m/>
    <m/>
    <m/>
    <m/>
    <m/>
    <s v="○"/>
    <m/>
    <m/>
    <m/>
    <s v="○"/>
    <m/>
    <m/>
    <m/>
    <m/>
    <m/>
    <x v="4"/>
    <n v="1154289"/>
    <s v="内職作業（組立作業、シール貼り等）"/>
    <s v="－"/>
    <x v="4"/>
    <n v="634765"/>
    <s v="清掃作業（マンション、ビル等）"/>
    <s v="○"/>
    <x v="2"/>
    <m/>
    <m/>
    <m/>
    <x v="0"/>
    <s v=""/>
    <x v="0"/>
    <x v="0"/>
    <s v=""/>
    <x v="0"/>
    <m/>
    <m/>
    <m/>
    <x v="0"/>
    <s v="利用者さんによって作業能力に差がみられていることから不満に繋がり悪循環な時期もあった。個別に時間を設けたりと環境を改善することに努めた結果、昨年度に比べ、平均工賃は約2,000円増加している。_x000a_就労に対する利用者さんの意識も変わってきており、仕事に対する姿勢も徐々に変わってきている。_x000a_（課題）_x000a_営業活動を行うも、安価な商品も多く採算が合わないのが現状である。利用者さんの特性を活かした新たな事業、仕事の受注営業を行う必要がある。"/>
    <m/>
    <s v="○"/>
    <m/>
    <s v="○"/>
    <m/>
    <m/>
    <s v="○"/>
    <m/>
    <m/>
    <m/>
    <s v="○"/>
    <s v="資材や原材料などの物価高騰により、作業単価交渉が難しい"/>
    <s v="目標金額であった5,000円は達成することができた。_x000a_今年度より、平均工賃に焦点を当て全国平均の金額を目指して努力していく予定です。_x000a_内職作業の請負いが安価の商品が多いため、見直す必要もある。高単価の内職だと高度な作業もあり、利用者さんが限定されていた。作業を細分化して対応したが、効率が下がり、職員の負担も増えてしまった。固定収入の確保に努める必要があった。"/>
    <m/>
    <s v="○"/>
    <m/>
    <m/>
    <m/>
    <m/>
    <m/>
    <m/>
    <m/>
    <s v="○"/>
    <s v="○"/>
    <s v="新しい作業への取組みを検討している。"/>
    <s v="営業活動"/>
    <s v="②販路開拓"/>
    <s v="営業活動を行い、安定した固定収入の確保に努めていく。_x000a_施設外の清掃作業など、得意な分野を伸ばしていく必要もあります。"/>
    <s v="情報提供、情報収集"/>
    <s v="⑩市町・企業、他事業所との連携"/>
    <s v="企業との連携、信頼の獲得を目指し、新規の契約を目指していく。_x000a_就労支援センターなどに情報提供し、仕事の確保に努めていく。"/>
    <s v="作業の見直し"/>
    <s v="⑪その他"/>
    <s v="仕事の切り替えを行っていく。作業の分担を行い、特定の利用者さんへの負担とならないよう、配慮し効率化を図っていく。"/>
    <s v="営業活動を行い、安定した固定収入の確保に繋げ売上を増加させる。_x000a_既存の会社とも再度、単価の交渉、新規仕事の確保に努めていく。_x000a_情報提供や情報収集を行い、積極的に仕事の受注できる体制をつくっていく。_x000a_利用者さんのモチベーションに繋がるべく、役割形成を行っていく。"/>
    <s v="営業活動は継続して行い、仕事の切り替えを行っていく。_x000a_単価交渉、作業量の増加など、既存との会社の関係も大事にしていき、良好な関係が築けるよう努めていく。職場環境を安定させ、通所しやすい環境を整える。"/>
    <s v="営業活動は継続して行い、利用者さんの特性に合わせた仕事の確保に努めていく。_x000a_施設外など中心に営業を行い、安定した固定収入の確保に努めていく。_x000a_まずは平均工賃1万円を目標に、計画的に活動していく。"/>
    <s v="共有した"/>
    <s v="共有した"/>
    <s v="統括責任者"/>
    <s v="道管　正英"/>
    <s v="管理者兼サビ管"/>
    <s v="営業、作業環境の改善"/>
    <s v="木岡　彩音"/>
    <s v="目標工賃達成指導員"/>
    <s v="営業、価格交渉"/>
    <s v="道下　明和"/>
    <s v="職業指導員"/>
    <s v="作業工程管理"/>
    <s v="川端　祝美"/>
    <s v="生活支援員"/>
    <s v="日常生活の相談、指導"/>
    <s v="末田　美月"/>
    <s v="生活支援員"/>
    <s v="日常生活の相談、指導"/>
    <s v="浅原　芳幸"/>
    <s v="生活支援員"/>
    <s v="日常生活の相談、指導"/>
    <s v="元木　進吾"/>
    <s v="生活支援員"/>
    <m/>
    <m/>
    <m/>
    <m/>
    <m/>
    <m/>
    <m/>
    <m/>
    <m/>
    <x v="3"/>
    <n v="7"/>
    <n v="9"/>
    <n v="17"/>
    <m/>
    <m/>
    <n v="33"/>
    <x v="21"/>
    <x v="128"/>
    <x v="120"/>
    <x v="0"/>
    <x v="0"/>
    <n v="11"/>
    <n v="15"/>
    <n v="7"/>
    <n v="33"/>
    <n v="0"/>
    <n v="4"/>
    <n v="6"/>
    <n v="2"/>
    <n v="3"/>
    <n v="0"/>
    <n v="18"/>
    <n v="33"/>
    <n v="0"/>
    <n v="2"/>
    <n v="0"/>
    <n v="5"/>
    <n v="15"/>
    <n v="8"/>
    <n v="3"/>
    <n v="33"/>
    <n v="21"/>
    <n v="0"/>
    <n v="7"/>
    <n v="28"/>
    <n v="0.75"/>
    <n v="19"/>
    <n v="1"/>
    <n v="8"/>
    <n v="28"/>
    <n v="0.6785714285714286"/>
    <n v="24"/>
    <n v="1"/>
    <n v="3"/>
    <n v="28"/>
    <n v="0.8571428571428571"/>
    <n v="24"/>
    <n v="0"/>
    <n v="4"/>
    <n v="28"/>
    <n v="0.8571428571428571"/>
    <n v="23"/>
    <n v="1"/>
    <n v="4"/>
    <n v="28"/>
    <n v="0.8214285714285714"/>
    <n v="23"/>
    <n v="1"/>
    <n v="4"/>
    <n v="28"/>
    <x v="105"/>
    <n v="134"/>
    <n v="4"/>
    <n v="30"/>
    <n v="168"/>
    <n v="0.79761904761904767"/>
  </r>
  <r>
    <d v="2024-04-27T00:00:00"/>
    <n v="250"/>
    <x v="4"/>
    <s v="株式会社シーセブンアソシエイツ"/>
    <s v="橘高　弘之"/>
    <n v="3410209468"/>
    <s v="はーとふる"/>
    <n v="7300041"/>
    <x v="2"/>
    <s v="〒730-0041 広島市中区小町６番１１号１階"/>
    <x v="0"/>
    <s v="藤本美穂"/>
    <s v="藤本美穂"/>
    <s v="082-249-5877"/>
    <s v="heartful@c7a"/>
    <s v="月額"/>
    <n v="5000"/>
    <x v="185"/>
    <n v="3714"/>
    <n v="9302"/>
    <n v="10049"/>
    <n v="11275"/>
    <n v="1323021"/>
    <n v="1323021"/>
    <n v="0"/>
    <n v="0"/>
    <n v="0"/>
    <n v="1323021"/>
    <x v="185"/>
    <n v="0"/>
    <n v="20647"/>
    <n v="0"/>
    <n v="5674"/>
    <n v="227"/>
    <n v="3624"/>
    <x v="180"/>
    <n v="293"/>
    <n v="12"/>
    <n v="1296700"/>
    <x v="183"/>
    <x v="185"/>
    <n v="119"/>
    <n v="1450000"/>
    <n v="1450000"/>
    <n v="0"/>
    <n v="0"/>
    <n v="0"/>
    <n v="1450000"/>
    <n v="1440000"/>
    <n v="0"/>
    <n v="4000"/>
    <n v="0"/>
    <n v="6000"/>
    <n v="3800"/>
    <n v="11400"/>
    <n v="295"/>
    <n v="12"/>
    <n v="1440000"/>
    <n v="9302"/>
    <n v="126"/>
    <n v="1650000"/>
    <n v="1650000"/>
    <n v="0"/>
    <n v="0"/>
    <n v="0"/>
    <n v="1650000"/>
    <n v="1640000"/>
    <n v="0"/>
    <n v="4000"/>
    <n v="0"/>
    <n v="6000"/>
    <n v="4000"/>
    <n v="12000"/>
    <n v="295"/>
    <n v="12"/>
    <n v="1640000"/>
    <n v="10049"/>
    <n v="137"/>
    <n v="1850000"/>
    <n v="1850000"/>
    <n v="0"/>
    <n v="0"/>
    <n v="0"/>
    <n v="1850000"/>
    <n v="1840000"/>
    <n v="0"/>
    <n v="4000"/>
    <n v="0"/>
    <n v="6000"/>
    <n v="4000"/>
    <n v="12000"/>
    <n v="295"/>
    <n v="12"/>
    <n v="1840000"/>
    <n v="11275"/>
    <n v="153"/>
    <m/>
    <m/>
    <m/>
    <m/>
    <m/>
    <s v="○"/>
    <m/>
    <m/>
    <s v="○"/>
    <m/>
    <m/>
    <m/>
    <s v="○"/>
    <m/>
    <m/>
    <m/>
    <m/>
    <m/>
    <x v="4"/>
    <n v="859706"/>
    <s v="製袋作業、サンプル貼り付け、部品組み立て。"/>
    <s v="－"/>
    <x v="4"/>
    <n v="288000"/>
    <s v="ビル清掃"/>
    <s v="－"/>
    <x v="8"/>
    <n v="175315"/>
    <s v="アクセサリー、小物雑貨"/>
    <s v="－"/>
    <x v="1"/>
    <s v=""/>
    <x v="0"/>
    <x v="0"/>
    <s v=""/>
    <x v="0"/>
    <m/>
    <m/>
    <m/>
    <x v="0"/>
    <s v="利用者様の生産性をあげるため作業開発とそれに伴う技術力の訓練。"/>
    <m/>
    <m/>
    <m/>
    <s v="○"/>
    <s v="○"/>
    <s v="○"/>
    <m/>
    <s v="○"/>
    <m/>
    <s v="○"/>
    <m/>
    <m/>
    <s v="イベント参加を積極的に行った。軽作業の種類を増やし少しでも作業収入が増えるようにした。"/>
    <s v="○"/>
    <m/>
    <m/>
    <m/>
    <s v="○"/>
    <m/>
    <m/>
    <m/>
    <m/>
    <s v="○"/>
    <m/>
    <m/>
    <s v="清掃活動"/>
    <s v="⑥作業工程の見直し"/>
    <s v="清掃作業に参加できる利用者を増やし工賃の向上を目指す。"/>
    <s v="軽作業"/>
    <s v="⑥作業工程の見直し"/>
    <s v="利用者が積極的に参加するよう適格な作業をすすめる。"/>
    <s v="雑貨製作販売"/>
    <s v="⑩市町・企業、他事業所との連携"/>
    <s v="生産性を高め販売の機会を増やす。"/>
    <s v="清掃作業の発注業者と清掃現場を増やす。"/>
    <s v="軽作業の種類を増やし利用者さんが取り組みやすくなるようにする。"/>
    <s v="雑貨製造販売の充実。何ができるのか見極め製作を促進する。"/>
    <s v="共有した"/>
    <s v="共有していない"/>
    <s v="統括責任者"/>
    <s v="藤本美穂"/>
    <s v="管理者"/>
    <m/>
    <s v="平尾由紀子"/>
    <s v="目標工賃達成指導員"/>
    <m/>
    <s v="大逸紗耶香"/>
    <s v="目標工賃達成指導員"/>
    <m/>
    <s v="林宗雄"/>
    <s v="職業指導員"/>
    <m/>
    <s v="服部泰之"/>
    <s v="生活支援員"/>
    <m/>
    <s v="中本恵美子"/>
    <s v="生活支援員"/>
    <m/>
    <m/>
    <m/>
    <m/>
    <m/>
    <m/>
    <m/>
    <m/>
    <m/>
    <m/>
    <m/>
    <m/>
    <x v="7"/>
    <m/>
    <n v="11"/>
    <n v="9"/>
    <n v="1"/>
    <m/>
    <n v="21"/>
    <x v="2"/>
    <x v="129"/>
    <x v="121"/>
    <x v="4"/>
    <x v="0"/>
    <n v="8"/>
    <n v="11"/>
    <n v="2"/>
    <n v="21"/>
    <n v="0"/>
    <n v="1"/>
    <n v="1"/>
    <n v="0"/>
    <n v="0"/>
    <n v="0"/>
    <n v="19"/>
    <n v="21"/>
    <n v="0"/>
    <n v="1"/>
    <n v="2"/>
    <n v="10"/>
    <n v="3"/>
    <n v="3"/>
    <n v="2"/>
    <n v="21"/>
    <n v="15"/>
    <n v="0"/>
    <n v="3"/>
    <n v="18"/>
    <n v="0.83333333333333337"/>
    <n v="10"/>
    <n v="0"/>
    <n v="8"/>
    <n v="18"/>
    <n v="0.55555555555555558"/>
    <n v="15"/>
    <n v="0"/>
    <n v="3"/>
    <n v="18"/>
    <n v="0.83333333333333337"/>
    <n v="10"/>
    <n v="0"/>
    <n v="8"/>
    <n v="18"/>
    <n v="0.55555555555555558"/>
    <n v="8"/>
    <n v="0"/>
    <n v="10"/>
    <n v="18"/>
    <n v="0.44444444444444442"/>
    <n v="12"/>
    <n v="0"/>
    <n v="6"/>
    <n v="18"/>
    <x v="6"/>
    <n v="70"/>
    <n v="0"/>
    <n v="38"/>
    <n v="108"/>
    <n v="0.64814814814814814"/>
  </r>
  <r>
    <d v="2024-04-29T00:00:00"/>
    <n v="251"/>
    <x v="0"/>
    <s v="特定非営利活動法人ＣＯＲ"/>
    <s v="上田　信之"/>
    <n v="3411100633"/>
    <s v="多機能型事業所ＣＯＲ"/>
    <n v="7220022"/>
    <x v="0"/>
    <s v="〒722-0022 尾道市栗原町１－１　新尾道ビル２階"/>
    <x v="1"/>
    <s v="佐々木　真実"/>
    <s v="佐々　木真実"/>
    <s v="0848-23-7787"/>
    <s v="sasaki@cor-job.com"/>
    <s v="月額"/>
    <n v="24000"/>
    <x v="186"/>
    <n v="19997"/>
    <n v="45635"/>
    <n v="47619"/>
    <n v="49603"/>
    <n v="2344234"/>
    <n v="2344234"/>
    <n v="0"/>
    <n v="0"/>
    <n v="0"/>
    <n v="2344234"/>
    <x v="186"/>
    <n v="126798"/>
    <n v="0"/>
    <n v="0"/>
    <n v="0"/>
    <n v="68"/>
    <n v="1208"/>
    <x v="181"/>
    <n v="292"/>
    <n v="12"/>
    <n v="2217436"/>
    <x v="184"/>
    <x v="186"/>
    <n v="453"/>
    <n v="2400000"/>
    <n v="2400000"/>
    <n v="0"/>
    <n v="0"/>
    <n v="0"/>
    <n v="2400000"/>
    <n v="2300000"/>
    <n v="100000"/>
    <n v="0"/>
    <n v="0"/>
    <n v="0"/>
    <n v="1200"/>
    <n v="4800"/>
    <n v="292"/>
    <n v="12"/>
    <n v="2300000"/>
    <n v="45635"/>
    <n v="479"/>
    <n v="2500000"/>
    <n v="2500000"/>
    <n v="0"/>
    <n v="0"/>
    <n v="0"/>
    <n v="2500000"/>
    <n v="2400000"/>
    <n v="100000"/>
    <n v="0"/>
    <n v="0"/>
    <n v="0"/>
    <n v="1200"/>
    <n v="4800"/>
    <n v="292"/>
    <n v="12"/>
    <n v="2400000"/>
    <n v="47619"/>
    <n v="500"/>
    <n v="2600000"/>
    <n v="2600000"/>
    <n v="0"/>
    <n v="0"/>
    <n v="0"/>
    <n v="2600000"/>
    <n v="2500000"/>
    <n v="100000"/>
    <n v="0"/>
    <n v="0"/>
    <n v="0"/>
    <n v="1200"/>
    <n v="4800"/>
    <n v="292"/>
    <n v="12"/>
    <n v="2500000"/>
    <n v="49603"/>
    <n v="521"/>
    <m/>
    <m/>
    <s v="○"/>
    <m/>
    <s v="○"/>
    <m/>
    <m/>
    <m/>
    <s v="○"/>
    <m/>
    <s v="○"/>
    <m/>
    <s v="○"/>
    <s v="○"/>
    <s v="○"/>
    <m/>
    <m/>
    <m/>
    <x v="0"/>
    <n v="1167453"/>
    <s v="洗い場（請負）食器洗浄作業など"/>
    <s v="○"/>
    <x v="5"/>
    <n v="214274"/>
    <s v="お弁当の製造販売"/>
    <s v="－"/>
    <x v="4"/>
    <n v="214427"/>
    <s v="アスパラガス、玉ねぎなどの栽培および販売"/>
    <s v="－"/>
    <x v="0"/>
    <n v="1"/>
    <x v="1"/>
    <x v="10"/>
    <n v="1"/>
    <x v="1"/>
    <m/>
    <s v="令和2年度"/>
    <n v="214427"/>
    <x v="35"/>
    <s v="・年間安定した施設外就労を確保することができ、工賃収入を維持できている。_x000a_・工賃の増額を目的として自社生産活動として農業を導入しているが、規模が小さいために収入も低く目的達成には及んでいない。今後は圃場規模を拡大し増収を図る計画である。_x000a_・収穫野菜（アスパラガス、玉ねぎなど）高利益で販売する方法についても検討が必要と考える。"/>
    <m/>
    <m/>
    <m/>
    <s v="○"/>
    <m/>
    <m/>
    <m/>
    <m/>
    <m/>
    <m/>
    <s v="○"/>
    <s v="年間を通して安定した施設外就労を確保してゆくこと。"/>
    <s v="・年間を通した安定的な施設外就労を確保できたことに加え、季節限定の施設外労働（JA選果作業など）高収益な施設外就労を導入できたため、工賃の増額および維持を達成することができた。_x000a_・農業に関しては圃場の規模が小さいことと、アスパラガス株の成長途中であることから収益も十分とは言えない状況であるが、来年度以降は圃場拡大とアスパラガス株の成長などの効果が現れ増収の見込みである。_x000a_・店舗によるお弁当や野菜販売を開始できたため、収益の増額を図ることができた。"/>
    <s v="○"/>
    <s v="○"/>
    <s v="○"/>
    <s v="○"/>
    <m/>
    <s v="○"/>
    <m/>
    <m/>
    <m/>
    <s v="○"/>
    <m/>
    <m/>
    <s v="農業作物の販売"/>
    <s v="③販売力の向上"/>
    <s v="・近年の価格上昇に合わせて、販売価格の見直しを行う。_x000a_・店舗による直接販売を強化する。_x000a_・インターネット販売を開始する。"/>
    <s v="年間を通して安定した施設外就労の確保"/>
    <s v="⑩市町・企業、他事業所との連携"/>
    <s v="・マンションやアパートなどの清掃業務を維持・強化する。"/>
    <s v="栽培品目の選択および拡大"/>
    <s v="①商品企画力の向上"/>
    <s v="・アスパラガスのほかに、高収益な野菜の栽培を選択して拡大を図る。"/>
    <s v="・拡大圃場に適した業務体制を構築する。とくにアスパラガスの収穫作業は、マニュアルを整備して従事できる人員を増やし、作業時間の短縮を図る。_x000a_・高単価な施設外就労を維持できるよう、業務調整や人員配置の工夫を図る。_x000a_・県内外の研修に参加して栽培技術などの向上を図る。"/>
    <s v="・アスパラガスは圃場の成熟により収穫量のピークを迎える（年間2t）ため、収穫体制及び販売体制を整えて効率化して高収益を目指す。_x000a_・年間を通して安定した施設外就労を維持して工賃の増額・維持を目指す。"/>
    <s v="・高収益な栽培作物を選定し栽培規模を拡げる。_x000a_・店舗やインターネット販売を強化して、農作物の販売収益を高める。_x000a_・年間を通して安定した（高単価な）施設外就労を維持して工賃の増額・維持を目指す。"/>
    <s v="共有した"/>
    <s v="共有した"/>
    <s v="統括責任者"/>
    <s v="佐々木　真実"/>
    <s v="管理者"/>
    <s v="指導・栽培管理"/>
    <s v="上田　信之"/>
    <s v="理事長　職業指導員"/>
    <s v="指導・栽培管理"/>
    <s v="嵯峨　大輔"/>
    <s v="職業指導員"/>
    <s v="指導・栽培管理"/>
    <s v="杉森　伸洋"/>
    <s v="職業指導員"/>
    <s v="指導・作業サポート"/>
    <s v="高岡　希"/>
    <s v="職業指導員"/>
    <s v="指導・作業サポート"/>
    <s v="梶原　真由美"/>
    <s v="生活支援員"/>
    <s v="指導・作業サポート"/>
    <s v="小山　祥司"/>
    <s v="生活支援員"/>
    <s v="工賃向上支援"/>
    <s v="松岡　孝子"/>
    <s v="生活支援員"/>
    <s v="工賃向上支援"/>
    <s v="鈴木　奈弥"/>
    <s v="生活支援員"/>
    <s v="工賃向上支援"/>
    <s v="神原　健介"/>
    <s v="職業指導員"/>
    <x v="5"/>
    <n v="3"/>
    <n v="2"/>
    <n v="2"/>
    <n v="1"/>
    <m/>
    <n v="8"/>
    <x v="76"/>
    <x v="60"/>
    <x v="51"/>
    <x v="21"/>
    <x v="0"/>
    <n v="4"/>
    <n v="4"/>
    <n v="0"/>
    <n v="8"/>
    <n v="0"/>
    <n v="0"/>
    <n v="1"/>
    <n v="1"/>
    <n v="0"/>
    <n v="0"/>
    <n v="6"/>
    <n v="8"/>
    <n v="0"/>
    <n v="1"/>
    <n v="4"/>
    <n v="0"/>
    <n v="1"/>
    <n v="2"/>
    <n v="0"/>
    <n v="8"/>
    <n v="8"/>
    <n v="0"/>
    <n v="0"/>
    <n v="8"/>
    <n v="1"/>
    <n v="8"/>
    <n v="0"/>
    <n v="0"/>
    <n v="8"/>
    <n v="1"/>
    <n v="8"/>
    <n v="0"/>
    <n v="0"/>
    <n v="8"/>
    <n v="1"/>
    <n v="8"/>
    <n v="0"/>
    <n v="0"/>
    <n v="8"/>
    <n v="1"/>
    <n v="8"/>
    <n v="0"/>
    <n v="0"/>
    <n v="8"/>
    <n v="1"/>
    <n v="8"/>
    <n v="0"/>
    <n v="0"/>
    <n v="8"/>
    <x v="8"/>
    <n v="48"/>
    <n v="0"/>
    <n v="0"/>
    <n v="48"/>
    <n v="1"/>
  </r>
  <r>
    <d v="2024-04-20T00:00:00"/>
    <n v="253"/>
    <x v="0"/>
    <s v="特定非営利活動法人びんご聴覚障害者福祉協会"/>
    <s v="谷野　道雄"/>
    <n v="3411502291"/>
    <s v="集いの広場　すまいる・びんご"/>
    <n v="7290104"/>
    <x v="6"/>
    <s v="〒729-0104 福山市松永町一丁目２２番地"/>
    <x v="0"/>
    <s v="和泉　正人"/>
    <s v="和泉　正人"/>
    <s v="０８４－９３９－６７８０"/>
    <s v="smilebingo@maroon.plala.or.jp"/>
    <s v="月額"/>
    <n v="13000"/>
    <x v="187"/>
    <n v="1095"/>
    <n v="15646"/>
    <n v="15851"/>
    <n v="15851"/>
    <n v="1835085"/>
    <n v="1835085"/>
    <n v="0"/>
    <n v="0"/>
    <n v="0"/>
    <n v="1835085"/>
    <x v="187"/>
    <n v="0"/>
    <n v="143655"/>
    <n v="0"/>
    <n v="0"/>
    <n v="147"/>
    <n v="2506"/>
    <x v="182"/>
    <n v="252"/>
    <n v="12"/>
    <n v="1691430"/>
    <x v="185"/>
    <x v="187"/>
    <n v="150"/>
    <n v="1850000"/>
    <n v="1750000"/>
    <n v="100000"/>
    <n v="0"/>
    <n v="0"/>
    <n v="1850000"/>
    <n v="1840000"/>
    <n v="0"/>
    <n v="0"/>
    <n v="0"/>
    <n v="10000"/>
    <n v="2500"/>
    <n v="11300"/>
    <n v="257"/>
    <n v="12"/>
    <n v="1840000"/>
    <n v="15646"/>
    <n v="163"/>
    <n v="1750000"/>
    <n v="1650000"/>
    <n v="100000"/>
    <n v="0"/>
    <n v="0"/>
    <n v="1750000"/>
    <n v="1750000"/>
    <n v="0"/>
    <n v="0"/>
    <n v="0"/>
    <n v="0"/>
    <n v="2300"/>
    <n v="10500"/>
    <n v="252"/>
    <n v="12"/>
    <n v="1750000"/>
    <n v="15851"/>
    <n v="167"/>
    <n v="1750000"/>
    <n v="1650000"/>
    <n v="100000"/>
    <n v="0"/>
    <n v="0"/>
    <n v="1750000"/>
    <n v="1750000"/>
    <n v="0"/>
    <n v="0"/>
    <n v="0"/>
    <n v="0"/>
    <n v="2300"/>
    <n v="10000"/>
    <n v="252"/>
    <n v="12"/>
    <n v="1750000"/>
    <n v="15851"/>
    <n v="175"/>
    <m/>
    <m/>
    <m/>
    <m/>
    <s v="○"/>
    <s v="○"/>
    <m/>
    <s v="○"/>
    <m/>
    <m/>
    <m/>
    <m/>
    <s v="○"/>
    <m/>
    <m/>
    <m/>
    <m/>
    <m/>
    <x v="4"/>
    <n v="1758035"/>
    <s v="手芸品の袋詰めなど"/>
    <s v="－"/>
    <x v="6"/>
    <n v="74050"/>
    <s v="手芸品・木工品の製造販売"/>
    <s v="－"/>
    <x v="6"/>
    <n v="29125"/>
    <s v="印刷製本の請負"/>
    <s v="－"/>
    <x v="1"/>
    <s v=""/>
    <x v="0"/>
    <x v="0"/>
    <s v=""/>
    <x v="0"/>
    <m/>
    <m/>
    <m/>
    <x v="0"/>
    <s v="利用者の高齢化のため、作業スピードが落ちている。"/>
    <m/>
    <m/>
    <m/>
    <s v="○"/>
    <m/>
    <s v="○"/>
    <m/>
    <s v="○"/>
    <m/>
    <m/>
    <m/>
    <m/>
    <s v="作業スピードが落ちているが、工賃については過去の水準を維持できている。"/>
    <s v="○"/>
    <m/>
    <m/>
    <s v="○"/>
    <m/>
    <s v="○"/>
    <m/>
    <m/>
    <m/>
    <m/>
    <m/>
    <m/>
    <s v="軽作業"/>
    <s v="⑥作業工程の見直し"/>
    <s v="比較的難しい作業が一人の人に集中しているので、他の人もできるように技術指導していく"/>
    <s v="軽作業"/>
    <s v="④販売価格の見直し"/>
    <s v="単価を上げていくために、発注者に要望する"/>
    <m/>
    <m/>
    <m/>
    <s v="請負仕事（軽作業）の完成数量を維持していく_x000a_作業のミスを少なくしていく"/>
    <s v="請負仕事（軽作業）の完成数量を維持する。_x000a_作業のミスを少なくしていく。"/>
    <s v="請負仕事（軽作業）の完成数量を維持していく。_x000a_作業のミスを少なくしていく。"/>
    <s v="共有した"/>
    <s v="共有した"/>
    <s v="統括責任者"/>
    <s v="和泉　正人"/>
    <s v="管理者"/>
    <m/>
    <s v="田中　久恵"/>
    <s v="工賃目標達成指導員"/>
    <m/>
    <s v="徳丸　晴美"/>
    <s v="工賃目標達成指導員"/>
    <s v="サービス管理責任者"/>
    <s v="迫　美知代"/>
    <e v="#REF!"/>
    <m/>
    <m/>
    <m/>
    <m/>
    <m/>
    <m/>
    <m/>
    <m/>
    <m/>
    <m/>
    <m/>
    <m/>
    <m/>
    <m/>
    <m/>
    <m/>
    <m/>
    <m/>
    <x v="0"/>
    <n v="13"/>
    <m/>
    <n v="1"/>
    <m/>
    <m/>
    <n v="14"/>
    <x v="77"/>
    <x v="12"/>
    <x v="122"/>
    <x v="0"/>
    <x v="0"/>
    <n v="6"/>
    <n v="7"/>
    <n v="1"/>
    <n v="14"/>
    <n v="0"/>
    <n v="1"/>
    <n v="1"/>
    <n v="1"/>
    <n v="0"/>
    <n v="1"/>
    <n v="10"/>
    <n v="14"/>
    <n v="0"/>
    <n v="0"/>
    <n v="0"/>
    <n v="0"/>
    <n v="2"/>
    <n v="2"/>
    <n v="10"/>
    <n v="14"/>
    <n v="10"/>
    <n v="0"/>
    <n v="0"/>
    <n v="10"/>
    <n v="1"/>
    <n v="6"/>
    <n v="1"/>
    <n v="3"/>
    <n v="10"/>
    <n v="0.6"/>
    <n v="6"/>
    <n v="1"/>
    <n v="3"/>
    <n v="10"/>
    <n v="0.6"/>
    <n v="7"/>
    <n v="0"/>
    <n v="3"/>
    <n v="10"/>
    <n v="0.7"/>
    <n v="5"/>
    <n v="0"/>
    <n v="5"/>
    <n v="10"/>
    <n v="0.5"/>
    <n v="6"/>
    <n v="1"/>
    <n v="3"/>
    <n v="10"/>
    <x v="29"/>
    <n v="40"/>
    <n v="3"/>
    <n v="17"/>
    <n v="60"/>
    <n v="0.66666666666666663"/>
  </r>
  <r>
    <d v="2024-04-27T00:00:00"/>
    <n v="256"/>
    <x v="5"/>
    <s v="一般社団法人チャレンジド尾道"/>
    <s v="藤原　照國"/>
    <n v="3411100658"/>
    <s v="カイト御調"/>
    <n v="7220342"/>
    <x v="0"/>
    <s v="〒722-0342 尾道市御調町大田796番地"/>
    <x v="0"/>
    <s v="藤原　健吾"/>
    <s v="吉田　圭佑"/>
    <s v="0848-76-3701"/>
    <s v="kaito-mitsugi@hyper.ocn.ne.jp"/>
    <s v="月額"/>
    <n v="21000"/>
    <x v="188"/>
    <n v="3155"/>
    <n v="24024"/>
    <n v="24399"/>
    <n v="24775"/>
    <n v="3188500"/>
    <n v="2888964"/>
    <n v="0"/>
    <n v="0"/>
    <n v="299536"/>
    <n v="3188500"/>
    <x v="188"/>
    <n v="0"/>
    <n v="0"/>
    <n v="0"/>
    <n v="0"/>
    <n v="177"/>
    <n v="2964"/>
    <x v="183"/>
    <n v="270"/>
    <n v="12"/>
    <n v="3188500"/>
    <x v="186"/>
    <x v="188"/>
    <n v="282"/>
    <n v="3200000"/>
    <n v="3000000"/>
    <n v="0"/>
    <n v="0"/>
    <n v="200000"/>
    <n v="3200000"/>
    <n v="3200000"/>
    <n v="0"/>
    <n v="0"/>
    <n v="0"/>
    <n v="0"/>
    <n v="2970"/>
    <n v="11350"/>
    <n v="269"/>
    <n v="12"/>
    <n v="3200000"/>
    <n v="24024"/>
    <n v="282"/>
    <n v="3250000"/>
    <n v="3100000"/>
    <n v="0"/>
    <n v="0"/>
    <n v="150000"/>
    <n v="3250000"/>
    <n v="3250000"/>
    <n v="0"/>
    <n v="0"/>
    <n v="0"/>
    <n v="0"/>
    <n v="2975"/>
    <n v="11400"/>
    <n v="269"/>
    <n v="12"/>
    <n v="3250000"/>
    <n v="24399"/>
    <n v="285"/>
    <n v="3300000"/>
    <n v="3200000"/>
    <n v="0"/>
    <n v="0"/>
    <n v="100000"/>
    <n v="3300000"/>
    <n v="3300000"/>
    <n v="0"/>
    <n v="0"/>
    <n v="0"/>
    <n v="0"/>
    <n v="2980"/>
    <n v="11450"/>
    <n v="269"/>
    <n v="12"/>
    <n v="3300000"/>
    <n v="24775"/>
    <n v="288"/>
    <m/>
    <m/>
    <m/>
    <m/>
    <m/>
    <m/>
    <m/>
    <m/>
    <m/>
    <m/>
    <s v="○"/>
    <m/>
    <m/>
    <m/>
    <s v="○"/>
    <m/>
    <m/>
    <m/>
    <x v="15"/>
    <n v="1858995"/>
    <s v="廃棄遊技機の分別解体"/>
    <s v="－"/>
    <x v="9"/>
    <n v="1029969"/>
    <s v="廃棄遊技機の分別解体"/>
    <s v="○"/>
    <x v="2"/>
    <m/>
    <m/>
    <m/>
    <x v="0"/>
    <n v="1"/>
    <x v="1"/>
    <x v="11"/>
    <s v=""/>
    <x v="0"/>
    <m/>
    <m/>
    <m/>
    <x v="0"/>
    <s v="・リサイクル分別が複雑化してきており、集中継続することが難しくなってきている。利用者によっては、複雑なことを言うと嫌気が指す方もいて、支援方法にも苦労することが多々あり、職員の負担も増してきている。　　　　　　　　　　　　　　　　　　　　　　　　　　　　　　　　　　　　　　　　　　　　・遊技機業界がコロナの影響もあり低迷しているため、廃棄台数が減少している。作業内容をパソコンや電子機器なども視野に入れていく必要があると考えている。"/>
    <m/>
    <s v="○"/>
    <m/>
    <m/>
    <m/>
    <s v="○"/>
    <m/>
    <s v="○"/>
    <s v="○"/>
    <m/>
    <m/>
    <m/>
    <s v="・コロナの影響により廃棄遊技機の減少、また利用者の精神の安定が図れず、出来高に影響を受け、出来高が上がってこず目標達成に至らなかった。　　　　　　　　　　　　　　　　　　　　　　　　　　　　　　　　　　　　　　　　・ＳＤＧＳが推進されているように、リサイクルの分別が複雑化している。その為、職員はじめ皆の作業負担が増えてきている。"/>
    <m/>
    <s v="○"/>
    <m/>
    <m/>
    <m/>
    <s v="○"/>
    <m/>
    <m/>
    <s v="○"/>
    <s v="○"/>
    <m/>
    <m/>
    <s v="廃棄遊技機の分別解体"/>
    <s v="⑥作業工程の見直し"/>
    <s v="誰が見ても分かりやすいように、写真等を作成し、マニュアル化し掲示する。"/>
    <s v="新規作業の開拓"/>
    <s v="②販路開拓"/>
    <s v="廃棄遊技機の分別解体の他、廃棄ガチャガチャ廃棄カード販売機など、解体を基本と出来る作業の開拓をする。"/>
    <s v="廃棄遊技機以外の新規作業の開拓"/>
    <s v="⑩市町・企業、他事業所との連携"/>
    <s v="県市町村で、不要な電子機器（パソコン）等があれば、リサイクル解体分別に譲ってもらえるよう交渉する。"/>
    <s v="日常をもとに戻す。令和６年度は当施設で廃棄遊技機の他に何が出来るか、生産性が見込めるか考える。"/>
    <s v="施設利用にあたって、楽しみのイベントを再開させ、働く楽しさを理解してもらう。出席率を上げて、出来高を上げていく。"/>
    <s v="遊技機以外のリサイクル解体分別を売りにし、企業先を開拓する。"/>
    <s v="共有した"/>
    <s v="共有した"/>
    <s v="統括責任者"/>
    <s v="藤原　健吾"/>
    <s v="管理者"/>
    <s v="個別支援計画の作成"/>
    <s v="吉田　圭佑"/>
    <s v="サービス管理責任者"/>
    <s v="技術指導や職業訓練"/>
    <s v="山本　敏秀"/>
    <s v="職業指導員"/>
    <s v="技術指導や職業訓練"/>
    <s v="田口　昭道"/>
    <s v="職業指導員"/>
    <s v="日常生活の相談・指導"/>
    <s v="川本　奈智恵"/>
    <s v="生活支援員"/>
    <s v="日常生活の相談・指導"/>
    <s v="松野　英子"/>
    <s v="生活支援員"/>
    <m/>
    <m/>
    <m/>
    <m/>
    <m/>
    <m/>
    <m/>
    <m/>
    <m/>
    <m/>
    <m/>
    <m/>
    <x v="7"/>
    <n v="4"/>
    <n v="4"/>
    <n v="8"/>
    <m/>
    <m/>
    <n v="16"/>
    <x v="74"/>
    <x v="60"/>
    <x v="1"/>
    <x v="0"/>
    <x v="0"/>
    <n v="2"/>
    <n v="14"/>
    <n v="0"/>
    <n v="16"/>
    <n v="0"/>
    <n v="1"/>
    <n v="1"/>
    <n v="2"/>
    <n v="1"/>
    <n v="0"/>
    <n v="11"/>
    <n v="16"/>
    <n v="0"/>
    <n v="0"/>
    <n v="2"/>
    <n v="1"/>
    <n v="5"/>
    <n v="4"/>
    <n v="4"/>
    <n v="16"/>
    <n v="13"/>
    <n v="0"/>
    <n v="3"/>
    <n v="16"/>
    <n v="0.8125"/>
    <n v="9"/>
    <n v="0"/>
    <n v="7"/>
    <n v="16"/>
    <n v="0.5625"/>
    <n v="14"/>
    <n v="1"/>
    <n v="1"/>
    <n v="16"/>
    <n v="0.875"/>
    <n v="13"/>
    <n v="0"/>
    <n v="3"/>
    <n v="16"/>
    <n v="0.8125"/>
    <n v="14"/>
    <n v="0"/>
    <n v="2"/>
    <n v="16"/>
    <n v="0.875"/>
    <n v="13"/>
    <n v="1"/>
    <n v="2"/>
    <n v="16"/>
    <x v="106"/>
    <n v="76"/>
    <n v="2"/>
    <n v="18"/>
    <n v="96"/>
    <n v="0.79166666666666663"/>
  </r>
  <r>
    <m/>
    <n v="260"/>
    <x v="4"/>
    <s v="株式会社あいる"/>
    <s v="藤田　由貴子"/>
    <n v="3410209856"/>
    <s v="支援センターあいる"/>
    <n v="7315116"/>
    <x v="2"/>
    <s v="〒731-5116 広島市佐伯区八幡五丁目８番９号"/>
    <x v="1"/>
    <s v="藤田　由貴子"/>
    <s v="藤田　由貴子"/>
    <s v="080-6330-6040"/>
    <s v="airu.orion@gmail.com"/>
    <s v="月額"/>
    <n v="14000"/>
    <x v="189"/>
    <n v="-7877"/>
    <m/>
    <m/>
    <m/>
    <n v="318400"/>
    <n v="318400"/>
    <n v="0"/>
    <n v="0"/>
    <n v="0"/>
    <n v="318400"/>
    <x v="189"/>
    <n v="0"/>
    <n v="0"/>
    <n v="0"/>
    <n v="24500"/>
    <n v="54"/>
    <n v="1016"/>
    <x v="184"/>
    <n v="259"/>
    <n v="12"/>
    <n v="293900"/>
    <x v="187"/>
    <x v="189"/>
    <n v="96"/>
    <m/>
    <m/>
    <m/>
    <m/>
    <m/>
    <m/>
    <m/>
    <m/>
    <m/>
    <m/>
    <m/>
    <m/>
    <m/>
    <m/>
    <m/>
    <m/>
    <m/>
    <m/>
    <m/>
    <m/>
    <m/>
    <m/>
    <m/>
    <m/>
    <m/>
    <m/>
    <m/>
    <m/>
    <m/>
    <m/>
    <m/>
    <m/>
    <m/>
    <m/>
    <m/>
    <m/>
    <m/>
    <m/>
    <m/>
    <m/>
    <m/>
    <m/>
    <m/>
    <m/>
    <m/>
    <m/>
    <m/>
    <m/>
    <m/>
    <m/>
    <m/>
    <m/>
    <m/>
    <m/>
    <m/>
    <m/>
    <m/>
    <m/>
    <m/>
    <s v="○"/>
    <m/>
    <m/>
    <s v="○"/>
    <m/>
    <s v="○"/>
    <m/>
    <m/>
    <m/>
    <m/>
    <m/>
    <s v="○"/>
    <s v="？"/>
    <x v="14"/>
    <n v="133000"/>
    <s v="手芸品、アクセサリーを製造　バザーやイベントへ出店　顧客から商品の注文いただき、販売する"/>
    <s v="－"/>
    <x v="0"/>
    <n v="125000"/>
    <s v="高齢者施設、ボランティアセンター、地域団体の会議の場で飲み物を提供する等の接客作業を行う"/>
    <s v="○"/>
    <x v="7"/>
    <n v="60000"/>
    <s v="施設敷地内で洗車作業を請け負う　"/>
    <s v="－"/>
    <x v="0"/>
    <s v=""/>
    <x v="0"/>
    <x v="0"/>
    <s v=""/>
    <x v="0"/>
    <m/>
    <m/>
    <m/>
    <x v="0"/>
    <s v="利用者人数が少ない　作業量を増やせない　工賃額を上げる事ができない"/>
    <m/>
    <s v="○"/>
    <m/>
    <s v="○"/>
    <m/>
    <s v="○"/>
    <s v="○"/>
    <m/>
    <m/>
    <s v="○"/>
    <m/>
    <m/>
    <s v="利用者の人数が少なく、受注量が減少した　作業ができない利用者の割合が増えたため、納期がある作業を受ける事ができなくなった　収入が減少し、工賃を上げる事ができなかった　新規の利用者を増やすことができず、能力が高い利用者は他の就労継続支援B型事業へ移行する事になった　"/>
    <m/>
    <m/>
    <m/>
    <m/>
    <m/>
    <m/>
    <m/>
    <m/>
    <m/>
    <m/>
    <m/>
    <m/>
    <m/>
    <m/>
    <m/>
    <m/>
    <m/>
    <m/>
    <m/>
    <m/>
    <m/>
    <m/>
    <m/>
    <m/>
    <s v="共有した"/>
    <s v="共有した"/>
    <s v="統括責任者"/>
    <m/>
    <s v="管理者"/>
    <m/>
    <m/>
    <m/>
    <m/>
    <m/>
    <m/>
    <m/>
    <m/>
    <m/>
    <m/>
    <m/>
    <m/>
    <m/>
    <m/>
    <m/>
    <m/>
    <m/>
    <m/>
    <m/>
    <m/>
    <m/>
    <m/>
    <m/>
    <m/>
    <m/>
    <m/>
    <m/>
    <x v="9"/>
    <m/>
    <n v="3"/>
    <n v="2"/>
    <m/>
    <m/>
    <n v="5"/>
    <x v="2"/>
    <x v="14"/>
    <x v="123"/>
    <x v="0"/>
    <x v="0"/>
    <n v="0"/>
    <n v="5"/>
    <n v="0"/>
    <n v="5"/>
    <n v="0"/>
    <n v="2"/>
    <n v="2"/>
    <n v="1"/>
    <n v="0"/>
    <n v="0"/>
    <n v="0"/>
    <n v="5"/>
    <n v="0"/>
    <n v="1"/>
    <n v="2"/>
    <n v="1"/>
    <n v="0"/>
    <n v="1"/>
    <n v="0"/>
    <n v="5"/>
    <n v="2"/>
    <n v="0"/>
    <n v="3"/>
    <n v="5"/>
    <n v="0.4"/>
    <n v="3"/>
    <n v="0"/>
    <n v="2"/>
    <n v="5"/>
    <n v="0.6"/>
    <n v="3"/>
    <n v="0"/>
    <n v="2"/>
    <n v="5"/>
    <n v="0.6"/>
    <n v="1"/>
    <n v="2"/>
    <n v="2"/>
    <n v="5"/>
    <n v="0.2"/>
    <n v="1"/>
    <n v="0"/>
    <n v="4"/>
    <n v="5"/>
    <n v="0.2"/>
    <n v="3"/>
    <n v="0"/>
    <n v="2"/>
    <n v="5"/>
    <x v="29"/>
    <n v="13"/>
    <n v="2"/>
    <n v="15"/>
    <n v="30"/>
    <n v="0.43333333333333335"/>
  </r>
  <r>
    <d v="2024-04-30T00:00:00"/>
    <n v="261"/>
    <x v="2"/>
    <s v="医療法人紘友会"/>
    <s v="末丸　啓二"/>
    <n v="3411502358"/>
    <s v="障がい福祉サービス事業所　ゆうあい"/>
    <n v="7200825"/>
    <x v="6"/>
    <s v="〒720-0825 福山市沖野上町四丁目１１番２６号"/>
    <x v="0"/>
    <s v="末丸　啓二"/>
    <s v="小嶋　嗣佳"/>
    <s v="084-983-1400"/>
    <s v="yuuai@galaxy.ne.jp"/>
    <s v="月額"/>
    <n v="6000"/>
    <x v="190"/>
    <n v="10033"/>
    <n v="16150"/>
    <n v="16253"/>
    <n v="16346"/>
    <n v="3024099"/>
    <n v="3024099"/>
    <n v="0"/>
    <n v="0"/>
    <n v="0"/>
    <n v="3024099"/>
    <x v="190"/>
    <n v="927039"/>
    <n v="0"/>
    <n v="0"/>
    <n v="0"/>
    <n v="221"/>
    <n v="2668"/>
    <x v="185"/>
    <n v="246"/>
    <n v="12"/>
    <n v="2097060"/>
    <x v="188"/>
    <x v="190"/>
    <n v="204"/>
    <n v="3200000"/>
    <n v="3200000"/>
    <n v="0"/>
    <n v="0"/>
    <n v="0"/>
    <n v="3200000"/>
    <n v="2190000"/>
    <n v="1010000"/>
    <n v="0"/>
    <n v="0"/>
    <n v="0"/>
    <n v="2800"/>
    <n v="11000"/>
    <n v="248"/>
    <n v="12"/>
    <n v="2190000"/>
    <n v="16150"/>
    <n v="199"/>
    <n v="3400000"/>
    <n v="3400000"/>
    <n v="0"/>
    <n v="0"/>
    <n v="0"/>
    <n v="3400000"/>
    <n v="2360000"/>
    <n v="1040000"/>
    <n v="0"/>
    <n v="0"/>
    <n v="0"/>
    <n v="3000"/>
    <n v="12000"/>
    <n v="248"/>
    <n v="12"/>
    <n v="2360000"/>
    <n v="16253"/>
    <n v="197"/>
    <n v="3600000"/>
    <n v="3600000"/>
    <n v="0"/>
    <n v="0"/>
    <n v="0"/>
    <n v="3600000"/>
    <n v="2550000"/>
    <n v="1050000"/>
    <n v="0"/>
    <n v="0"/>
    <n v="0"/>
    <n v="3200"/>
    <n v="12500"/>
    <n v="248"/>
    <n v="12"/>
    <n v="2550000"/>
    <n v="16346"/>
    <n v="204"/>
    <m/>
    <m/>
    <m/>
    <m/>
    <m/>
    <m/>
    <m/>
    <m/>
    <s v="○"/>
    <m/>
    <s v="○"/>
    <m/>
    <s v="○"/>
    <m/>
    <m/>
    <m/>
    <m/>
    <m/>
    <x v="4"/>
    <n v="1956685"/>
    <s v="・電気部品の組み立て、シール貼り、検品_x000a_・文具等の袋詰"/>
    <s v="－"/>
    <x v="4"/>
    <n v="1046624"/>
    <s v="・オフィスビルの清掃_x000a_・体育館のベンチ清掃_x000a_・病院の社用車洗車"/>
    <s v="－"/>
    <x v="10"/>
    <n v="20790"/>
    <s v="・アルミ缶、スチール缶のリサイクル"/>
    <s v="－"/>
    <x v="1"/>
    <s v=""/>
    <x v="0"/>
    <x v="0"/>
    <s v=""/>
    <x v="0"/>
    <m/>
    <m/>
    <m/>
    <x v="0"/>
    <s v="・清掃業務は、新規受注により売上が増加した。_x000a_・リサイクル事業も新規に行い、売上が増加した。_x000a_・内職作業においては、作業のサイクルを向上させることで売上につなげることができた。その中で、企業の状況にあわせて仕事が制限されることもあったので、幅広い企業の仕事を行えるように検討をしていく。利用者の能力に合わせて作業を受注しており、作業の割り振りも限られている為、今後、指導員の更なるスキルアップを図り、利用者の訓練等を行い売上増を目指していく。"/>
    <m/>
    <m/>
    <m/>
    <s v="○"/>
    <m/>
    <s v="○"/>
    <s v="○"/>
    <s v="○"/>
    <s v="○"/>
    <m/>
    <m/>
    <m/>
    <s v="・清掃作業を充実させることで、利用者支払い増につながった。_x000a_・利用者への一時金を充実させて目標工賃額を上回る支払を行うことができた。_x000a_"/>
    <s v="○"/>
    <m/>
    <m/>
    <m/>
    <s v="○"/>
    <s v="○"/>
    <m/>
    <m/>
    <s v="○"/>
    <s v="○"/>
    <m/>
    <m/>
    <s v="リサイクル事業"/>
    <s v="⑤他事業所とのネットワークの構築"/>
    <s v="関連事業に取り組みについて周知し、回収率の向上を図る"/>
    <s v="清掃・洗車"/>
    <s v="⑥作業工程の見直し"/>
    <s v="より効率の良い手順、作業道具を検討していく"/>
    <s v="軽作業"/>
    <s v="⑪その他"/>
    <s v="季節に応じた各企業の仕事変動を計算し、月々の請負の計画を行っていく"/>
    <s v="・指導員の更なるスキルアップを図り、利用者の訓練等を行い、現在請負を行っている企業の売上増を目指していく"/>
    <s v="・利用者状況を踏まえて仕事内容を精査し、取引企業、新規作業等を検討し、売上増につなげていく"/>
    <s v="・新規作業や、既存作業等のマニュアルを作成し、売上増につなげていく"/>
    <s v="共有した"/>
    <s v="共有していない"/>
    <s v="統括責任者"/>
    <s v="小嶋　嗣佳"/>
    <s v="管理者"/>
    <s v="個別支援計画の作成"/>
    <s v="小嶋　嗣佳"/>
    <s v="サービス管理責任者"/>
    <s v="技術指導、職業訓練、営業"/>
    <s v="長川　拓矢"/>
    <s v="職業指導員"/>
    <s v="日常生活の相談、指導"/>
    <s v="西岡　美代子"/>
    <s v="生活支援員"/>
    <s v="作業工程管理"/>
    <s v="勝村　昌幸"/>
    <s v="目標工賃達成指導員"/>
    <m/>
    <m/>
    <m/>
    <m/>
    <m/>
    <m/>
    <m/>
    <m/>
    <m/>
    <m/>
    <m/>
    <m/>
    <m/>
    <m/>
    <m/>
    <x v="1"/>
    <m/>
    <m/>
    <n v="28"/>
    <m/>
    <m/>
    <n v="28"/>
    <x v="2"/>
    <x v="12"/>
    <x v="12"/>
    <x v="0"/>
    <x v="0"/>
    <n v="13"/>
    <n v="15"/>
    <n v="0"/>
    <n v="28"/>
    <n v="0"/>
    <n v="7"/>
    <n v="4"/>
    <n v="1"/>
    <n v="0"/>
    <n v="0"/>
    <n v="16"/>
    <n v="28"/>
    <n v="0"/>
    <n v="0"/>
    <n v="2"/>
    <n v="7"/>
    <n v="10"/>
    <n v="8"/>
    <n v="1"/>
    <n v="28"/>
    <n v="15"/>
    <n v="2"/>
    <n v="11"/>
    <n v="28"/>
    <n v="0.5357142857142857"/>
    <n v="18"/>
    <n v="5"/>
    <n v="5"/>
    <n v="28"/>
    <n v="0.6428571428571429"/>
    <n v="18"/>
    <n v="4"/>
    <n v="6"/>
    <n v="28"/>
    <n v="0.6428571428571429"/>
    <n v="10"/>
    <n v="3"/>
    <n v="15"/>
    <n v="28"/>
    <n v="0.35714285714285715"/>
    <n v="14"/>
    <n v="4"/>
    <n v="10"/>
    <n v="28"/>
    <n v="0.5"/>
    <n v="20"/>
    <n v="0"/>
    <n v="8"/>
    <n v="28"/>
    <x v="48"/>
    <n v="95"/>
    <n v="18"/>
    <n v="55"/>
    <n v="168"/>
    <n v="0.56547619047619047"/>
  </r>
  <r>
    <d v="2024-04-30T00:00:00"/>
    <n v="262"/>
    <x v="1"/>
    <s v="社会福祉法人備北福祉会"/>
    <s v="増岡　孝紀"/>
    <n v="3411901006"/>
    <s v="障がい者社会就労センター三次"/>
    <n v="7280013"/>
    <x v="17"/>
    <s v="〒728-0013 三次市十日市東五丁目７番３５号"/>
    <x v="0"/>
    <s v="安田　喬"/>
    <s v="江波　弘晋"/>
    <s v="0824-65-6860"/>
    <s v="shuromiyoshi@hi.enjoy.ne.jp"/>
    <s v="月額"/>
    <n v="31047"/>
    <x v="191"/>
    <n v="12384"/>
    <n v="43456"/>
    <n v="43663"/>
    <n v="43860"/>
    <n v="8626432"/>
    <n v="8626432"/>
    <n v="0"/>
    <n v="0"/>
    <n v="0"/>
    <n v="8626432"/>
    <x v="191"/>
    <n v="235509"/>
    <n v="0"/>
    <n v="0"/>
    <n v="0"/>
    <n v="268"/>
    <n v="4330"/>
    <x v="186"/>
    <n v="270"/>
    <n v="12"/>
    <n v="8390923"/>
    <x v="189"/>
    <x v="191"/>
    <n v="428"/>
    <n v="8500000"/>
    <n v="8500000"/>
    <n v="0"/>
    <n v="0"/>
    <n v="0"/>
    <n v="8500000"/>
    <n v="8500000"/>
    <n v="0"/>
    <n v="0"/>
    <n v="0"/>
    <n v="0"/>
    <n v="4400"/>
    <n v="19700"/>
    <n v="270"/>
    <n v="12"/>
    <n v="8500000"/>
    <n v="43456"/>
    <n v="431"/>
    <n v="8750000"/>
    <n v="8750000"/>
    <n v="0"/>
    <n v="0"/>
    <n v="0"/>
    <n v="8750000"/>
    <n v="8750000"/>
    <n v="0"/>
    <n v="0"/>
    <n v="0"/>
    <n v="0"/>
    <n v="4500"/>
    <n v="19800"/>
    <n v="270"/>
    <n v="12"/>
    <n v="8750000"/>
    <n v="43663"/>
    <n v="442"/>
    <n v="9000000"/>
    <n v="9000000"/>
    <n v="0"/>
    <n v="0"/>
    <n v="0"/>
    <n v="9000000"/>
    <n v="9000000"/>
    <n v="0"/>
    <n v="0"/>
    <n v="0"/>
    <n v="0"/>
    <n v="4600"/>
    <n v="19900"/>
    <n v="270"/>
    <n v="12"/>
    <n v="9000000"/>
    <n v="43860"/>
    <n v="452"/>
    <m/>
    <m/>
    <m/>
    <m/>
    <m/>
    <m/>
    <m/>
    <s v="○"/>
    <s v="○"/>
    <m/>
    <m/>
    <m/>
    <s v="○"/>
    <m/>
    <m/>
    <m/>
    <m/>
    <m/>
    <x v="4"/>
    <n v="6313832"/>
    <s v="口腔ケアグッズの加工・検品・袋詰・箱詰・出荷作業。"/>
    <s v="－"/>
    <x v="3"/>
    <n v="1292600"/>
    <s v="自動車部品の組立作業。"/>
    <s v="－"/>
    <x v="7"/>
    <n v="1020000"/>
    <s v="関連施設の清掃作業。"/>
    <s v="－"/>
    <x v="1"/>
    <s v=""/>
    <x v="0"/>
    <x v="0"/>
    <s v=""/>
    <x v="0"/>
    <m/>
    <m/>
    <m/>
    <x v="0"/>
    <s v="作業量は十分あって人数的には新規利用者の受け入れができるが、感染症対策として卓上パーテーションで区切った長机１つにつき１人で作業をしていただいているため受け入れることができるスペースがない。感染症対策をどの程度、いつまで続けるかということが課題となっている。_x000a_あと企業からの請負作業ばかりなので、打ち切られた時の代替え作業を用意しておく必要がある。"/>
    <m/>
    <m/>
    <m/>
    <m/>
    <m/>
    <m/>
    <m/>
    <m/>
    <m/>
    <m/>
    <s v="○"/>
    <s v="自動車部品組立作業は単価が安く単価交渉も受付けてもらえない。断ってもっと単価の良い作業に変更する必要があるが、長年の付き合いでなかなか実行できない。"/>
    <s v="令和３，４年度は新型コロナウイルスの影響で企業からの商品受注量が減り売上げも低下したが、令和５年度は感染症対策の緩和により商品受注量が増えて売上が増加したことで平均工賃も上昇した。"/>
    <m/>
    <s v="○"/>
    <m/>
    <m/>
    <m/>
    <m/>
    <m/>
    <m/>
    <s v="○"/>
    <m/>
    <s v="○"/>
    <s v="企業への単価交渉やもっと単価の良い作業を受注するために営業を行う。"/>
    <s v="口腔ケア自動車部品事業"/>
    <s v="⑪その他"/>
    <s v="新型コロナウイルスが流行し始めてから現在までで企業訪問ができていないので、企業訪問して単価交渉を行う。"/>
    <s v="清掃事業"/>
    <s v="②販路開拓"/>
    <s v="障害者優先調達推進法を利用して請負う公共施設の清掃作業を拡大することができるよう取り組む。　"/>
    <s v="口腔ケア事業、清掃事業、自動車部品事業"/>
    <s v="⑨管理者・職員への意識啓発"/>
    <s v="協力し合える環境を整えることで効率よく出荷業務を行い売上が増加するよう取り組む。"/>
    <s v="・日々品質管理に気をつけながら企業訪問して単価交渉を行う。_x000a_・工賃向上への目的と目標を明確にして共有することで協力し合う意識付けを行う。_x000a_・自立支援協議会の就労支援部会で、障害者優先調達推進法を利用して公共施設の清掃作業を請負うことができないか協議する"/>
    <s v="・日々品質管理に気をつけながら企業訪問して単価交渉を行う。_x000a_・工賃向上へつながる研修会を定期的に行い、職員の意識改革を行う。_x000a_・自立支援協議会の就労支援部会で、障害者優先調達推進法を利用して公共施設の清掃作業を請負うことができるように協議する。_x000a_"/>
    <s v="・日々品質管理に気をつけながら企業訪問して単価交渉を行う。_x000a_・工賃向上へつながる研修会を定期的に行い、職員の意識改革を行う。_x000a_・自立支援協議会の就労支援部会で、障害者優先調達推進法を利用して公共施設の清掃作業を請負うことができるように協議する。_x000a_"/>
    <s v="共有した"/>
    <s v="共有していない"/>
    <s v="統括責任者"/>
    <s v="安田　喬"/>
    <s v="管理者"/>
    <s v="サービス管理責任者"/>
    <s v="江波　弘晋"/>
    <s v="就労支援課長"/>
    <s v="目標工賃達成指導員"/>
    <s v="宮本　修一"/>
    <s v="主任職業指導員"/>
    <m/>
    <m/>
    <m/>
    <m/>
    <m/>
    <m/>
    <m/>
    <m/>
    <m/>
    <m/>
    <m/>
    <m/>
    <m/>
    <m/>
    <m/>
    <m/>
    <m/>
    <m/>
    <m/>
    <m/>
    <m/>
    <x v="8"/>
    <n v="4"/>
    <n v="8"/>
    <n v="11"/>
    <n v="2"/>
    <m/>
    <n v="25"/>
    <x v="10"/>
    <x v="130"/>
    <x v="42"/>
    <x v="46"/>
    <x v="0"/>
    <n v="5"/>
    <n v="19"/>
    <n v="1"/>
    <n v="25"/>
    <n v="0"/>
    <n v="2"/>
    <n v="3"/>
    <n v="2"/>
    <n v="0"/>
    <n v="0"/>
    <n v="18"/>
    <n v="25"/>
    <n v="0"/>
    <n v="1"/>
    <n v="9"/>
    <n v="4"/>
    <n v="3"/>
    <n v="5"/>
    <n v="3"/>
    <n v="25"/>
    <n v="20"/>
    <n v="1"/>
    <n v="3"/>
    <n v="24"/>
    <n v="0.83333333333333337"/>
    <n v="15"/>
    <n v="3"/>
    <n v="6"/>
    <n v="24"/>
    <n v="0.625"/>
    <n v="22"/>
    <n v="0"/>
    <n v="2"/>
    <n v="24"/>
    <n v="0.91666666666666663"/>
    <n v="21"/>
    <n v="1"/>
    <n v="2"/>
    <n v="24"/>
    <n v="0.875"/>
    <n v="20"/>
    <n v="1"/>
    <n v="3"/>
    <n v="24"/>
    <n v="0.83333333333333337"/>
    <n v="11"/>
    <n v="7"/>
    <n v="6"/>
    <n v="24"/>
    <x v="107"/>
    <n v="109"/>
    <n v="13"/>
    <n v="22"/>
    <n v="144"/>
    <n v="0.75694444444444442"/>
  </r>
  <r>
    <d v="2024-04-22T00:00:00"/>
    <n v="264"/>
    <x v="0"/>
    <s v="特定非営利活動法人みんなでスクラム生活支援センター"/>
    <s v="畑　裕美子"/>
    <n v="3410110237"/>
    <s v="みんなでスクラム"/>
    <n v="7391731"/>
    <x v="2"/>
    <s v="〒739-1731 広島市安佐北区落合一丁目１３番１８号"/>
    <x v="20"/>
    <s v="岩見　篤麿"/>
    <s v="菊浦　圭司"/>
    <s v="082-841-4330"/>
    <s v="scrum4330113@yahoo.co.jp"/>
    <s v="月額"/>
    <n v="14000"/>
    <x v="192"/>
    <n v="-1040"/>
    <n v="13489"/>
    <n v="13616"/>
    <n v="13914"/>
    <n v="15406597"/>
    <n v="15406597"/>
    <n v="0"/>
    <n v="0"/>
    <n v="0"/>
    <n v="15406597"/>
    <x v="192"/>
    <n v="4944469"/>
    <n v="1846404"/>
    <n v="0"/>
    <n v="0"/>
    <n v="725"/>
    <n v="13053"/>
    <x v="187"/>
    <n v="236"/>
    <n v="12"/>
    <n v="8615724"/>
    <x v="190"/>
    <x v="192"/>
    <n v="174"/>
    <n v="16000000"/>
    <n v="16000000"/>
    <n v="0"/>
    <n v="0"/>
    <n v="0"/>
    <n v="16000000"/>
    <n v="9000000"/>
    <n v="5200000"/>
    <n v="1800000"/>
    <n v="0"/>
    <n v="0"/>
    <n v="13100"/>
    <n v="50000"/>
    <n v="236"/>
    <n v="12"/>
    <n v="9000000"/>
    <n v="13489"/>
    <n v="180"/>
    <n v="16300000"/>
    <n v="16300000"/>
    <n v="0"/>
    <n v="0"/>
    <n v="0"/>
    <n v="16300000"/>
    <n v="9150000"/>
    <n v="5250000"/>
    <n v="1900000"/>
    <n v="0"/>
    <n v="0"/>
    <n v="13200"/>
    <n v="50000"/>
    <n v="236"/>
    <n v="12"/>
    <n v="9150000"/>
    <n v="13616"/>
    <n v="183"/>
    <n v="16500000"/>
    <n v="16500000"/>
    <n v="0"/>
    <n v="0"/>
    <n v="0"/>
    <n v="16500000"/>
    <n v="9350000"/>
    <n v="5250000"/>
    <n v="1900000"/>
    <n v="0"/>
    <n v="0"/>
    <n v="13200"/>
    <n v="50000"/>
    <n v="236"/>
    <n v="12"/>
    <n v="9350000"/>
    <n v="13914"/>
    <n v="187"/>
    <m/>
    <m/>
    <m/>
    <s v="○"/>
    <s v="○"/>
    <m/>
    <m/>
    <m/>
    <m/>
    <m/>
    <m/>
    <m/>
    <s v="○"/>
    <m/>
    <m/>
    <m/>
    <s v="○"/>
    <s v="美容室"/>
    <x v="4"/>
    <n v="8031734"/>
    <s v="菓子箱等の折作業_x000a_建築資材の加工_x000a_ワイヤーハーネス組立"/>
    <s v="－"/>
    <x v="12"/>
    <n v="3945968"/>
    <s v="お好み焼店の運営_x000a_（店舗内のお好み焼き製造・販売）"/>
    <s v="－"/>
    <x v="5"/>
    <n v="3217000"/>
    <s v="美容室の運営_x000a_（ヘアーカット・パーマ・カラー）"/>
    <s v="－"/>
    <x v="1"/>
    <s v=""/>
    <x v="0"/>
    <x v="0"/>
    <n v="1"/>
    <x v="1"/>
    <n v="1"/>
    <s v="令和5年度"/>
    <n v="210375"/>
    <x v="36"/>
    <s v="・コロナの5類移行後、菓子箱等の折作業の受注は、コロナ渦前の状況に戻りつつあるが、閑散期と繁忙期の差が大きいことが課題である。他の内職系は安定した受注はあるが、単価が低いことが課題である。_x000a_・お好み焼きは、材料費等の物価高騰により利益が減少となっている。"/>
    <m/>
    <s v="○"/>
    <m/>
    <m/>
    <m/>
    <m/>
    <m/>
    <m/>
    <m/>
    <m/>
    <m/>
    <m/>
    <s v="・目標には未達となるが、メインとなる菓子箱折りの受注回復により、総じて改善基調にある。_x000a_・受注の谷間に、少しでも売上をカバーできる新規作業の開拓が必要_x000a_・お好み焼きは、値上げ実施を図るも物価高騰による相応の価格転嫁は出来ていない。"/>
    <m/>
    <s v="○"/>
    <m/>
    <s v="○"/>
    <m/>
    <m/>
    <m/>
    <m/>
    <m/>
    <m/>
    <m/>
    <m/>
    <s v="お好み焼き店の運営"/>
    <s v="④販売価格の見直し"/>
    <s v="・仕入価格上昇に相応した価格の見直し_x000a_・部分的に仕入れ先の見直しを図る"/>
    <s v="軽作業"/>
    <s v="②販路開拓"/>
    <s v="・情報収集を行い、利用者の特性を踏まえた上で作業効率を念頭に置いた新規受注の発掘を行っていく。"/>
    <m/>
    <m/>
    <m/>
    <s v="・お好み焼き店は、地域住民との交流や御礼的な意味合いも強く、価格の値上げについては、工賃確保の重要性のご理解とお客様の反応をよく確認の上、検討していく。_x000a_・新規作業は、市就労・同業の事業所等を中心に情報の感度を上げて新規受注に結び付けていく"/>
    <s v="・お好み焼き店の利益動向を勘案しながら、仕入れ状況及び値上げを検討し利益率の向上を図り工賃額のアップを確保していく。_x000a_・単価の低い作業に変わる新規作業開拓を行っていく。"/>
    <s v="・令和5年度に始めた農園部門が発展期に入る位置づけとし、工賃アップを図っていく。_x000a_・全部門の問題点を洗い出し、総点検を行い改善に取り組む。"/>
    <s v="共有した"/>
    <s v="共有した"/>
    <s v="統括責任者"/>
    <s v="岩見 篤麿"/>
    <s v="管理者"/>
    <s v="個別支援計画の作成"/>
    <s v="堀本 眞子"/>
    <s v="サービス管理責任者"/>
    <s v="個別支援計画の作成"/>
    <s v="村井 隆馬"/>
    <s v="サービス管理責任者"/>
    <s v="技術指導や職業訓練"/>
    <s v="里 草太郎"/>
    <s v="職業指導員"/>
    <s v="技術指導や職業訓練"/>
    <s v="末石 勇人"/>
    <s v="職業指導員"/>
    <s v="技術指導や職業訓練"/>
    <s v="田村 修一"/>
    <s v="職業指導員"/>
    <s v="価格交渉・営業・作業工程"/>
    <s v="丸田 大貴"/>
    <s v="目標工賃達成指導員"/>
    <s v="日常生活の相談・指導"/>
    <s v="永田 真樹"/>
    <s v="生活支援員"/>
    <m/>
    <m/>
    <m/>
    <m/>
    <m/>
    <m/>
    <x v="6"/>
    <n v="11"/>
    <n v="45"/>
    <n v="7"/>
    <m/>
    <m/>
    <n v="63"/>
    <x v="78"/>
    <x v="30"/>
    <x v="46"/>
    <x v="0"/>
    <x v="0"/>
    <n v="29"/>
    <n v="34"/>
    <n v="0"/>
    <n v="63"/>
    <n v="0"/>
    <n v="5"/>
    <n v="18"/>
    <n v="25"/>
    <n v="3"/>
    <n v="0"/>
    <n v="12"/>
    <n v="63"/>
    <n v="0"/>
    <n v="2"/>
    <n v="14"/>
    <n v="23"/>
    <n v="13"/>
    <n v="9"/>
    <n v="2"/>
    <n v="63"/>
    <n v="58"/>
    <n v="0"/>
    <n v="5"/>
    <n v="63"/>
    <n v="0.92063492063492058"/>
    <n v="55"/>
    <n v="2"/>
    <n v="6"/>
    <n v="63"/>
    <n v="0.87301587301587302"/>
    <n v="61"/>
    <n v="0"/>
    <n v="2"/>
    <n v="63"/>
    <n v="0.96825396825396826"/>
    <n v="58"/>
    <n v="2"/>
    <n v="3"/>
    <n v="63"/>
    <n v="0.92063492063492058"/>
    <n v="58"/>
    <n v="0"/>
    <n v="5"/>
    <n v="63"/>
    <n v="0.92063492063492058"/>
    <n v="61"/>
    <n v="0"/>
    <n v="2"/>
    <n v="63"/>
    <x v="108"/>
    <n v="351"/>
    <n v="4"/>
    <n v="23"/>
    <n v="378"/>
    <n v="0.9285714285714286"/>
  </r>
  <r>
    <d v="2024-04-25T00:00:00"/>
    <n v="266"/>
    <x v="4"/>
    <s v="株式会社ニューロード"/>
    <s v="小法師　好昭"/>
    <n v="3410210268"/>
    <s v="ワークチャレンジ３６５"/>
    <n v="7300842"/>
    <x v="2"/>
    <s v="〒730-0842 広島市中区舟入中町７番１号　藤和舟入中町ハイタウン１Ｆ"/>
    <x v="0"/>
    <s v="井関真一"/>
    <s v="井関真一"/>
    <s v="082-503-7722"/>
    <s v="work365@nichibi.co.jp"/>
    <s v="月額"/>
    <n v="9000"/>
    <x v="193"/>
    <n v="2312"/>
    <n v="11500"/>
    <n v="11600"/>
    <n v="11700"/>
    <n v="2404430"/>
    <n v="2404430"/>
    <n v="0"/>
    <n v="0"/>
    <n v="0"/>
    <n v="2404430"/>
    <x v="193"/>
    <n v="843410"/>
    <n v="0"/>
    <n v="0"/>
    <n v="0"/>
    <n v="171"/>
    <n v="2771"/>
    <x v="188"/>
    <n v="242"/>
    <n v="12"/>
    <n v="1561020"/>
    <x v="191"/>
    <x v="193"/>
    <n v="141"/>
    <n v="2548000"/>
    <n v="2548000"/>
    <n v="0"/>
    <n v="0"/>
    <n v="0"/>
    <n v="2548000"/>
    <n v="1656000"/>
    <n v="892000"/>
    <n v="0"/>
    <n v="0"/>
    <n v="0"/>
    <n v="2904"/>
    <n v="11616"/>
    <n v="242"/>
    <n v="12"/>
    <n v="1656000"/>
    <n v="11500"/>
    <n v="143"/>
    <n v="2777000"/>
    <n v="2777000"/>
    <n v="0"/>
    <n v="0"/>
    <n v="0"/>
    <n v="2777000"/>
    <n v="1809600"/>
    <n v="967400"/>
    <n v="0"/>
    <n v="0"/>
    <n v="0"/>
    <n v="3146"/>
    <n v="12584"/>
    <n v="242"/>
    <n v="12"/>
    <n v="1809600"/>
    <n v="11600"/>
    <n v="144"/>
    <n v="3026000"/>
    <n v="3026000"/>
    <n v="0"/>
    <n v="0"/>
    <n v="0"/>
    <n v="3026000"/>
    <n v="1965600"/>
    <n v="1060400"/>
    <n v="0"/>
    <n v="0"/>
    <n v="0"/>
    <n v="3388"/>
    <n v="13552"/>
    <n v="242"/>
    <n v="12"/>
    <n v="1965600"/>
    <n v="11700"/>
    <n v="145"/>
    <m/>
    <m/>
    <m/>
    <s v="○"/>
    <m/>
    <m/>
    <m/>
    <m/>
    <s v="○"/>
    <m/>
    <m/>
    <m/>
    <s v="○"/>
    <m/>
    <s v="○"/>
    <s v="○"/>
    <m/>
    <m/>
    <x v="4"/>
    <n v="1425837"/>
    <s v="花束パッケージング、ビーズパッケージング、菓子箱組立、シール貼り、筆仕上げ、PC作業"/>
    <s v="－"/>
    <x v="4"/>
    <n v="580613"/>
    <s v="清掃（給茶機メンテナンス、ゴミ収集、など）_x000a_"/>
    <s v="－"/>
    <x v="17"/>
    <n v="164000"/>
    <s v="テープ起こし"/>
    <s v="－"/>
    <x v="0"/>
    <n v="1"/>
    <x v="1"/>
    <x v="12"/>
    <s v=""/>
    <x v="0"/>
    <m/>
    <m/>
    <m/>
    <x v="0"/>
    <s v="令和3～5年度の目標としては、焼いも販売に力を入れる予定でしたが、人員不足もあり現状維持の方向になりました。その一方で、花束パッケージング作業の売上が伸びており、またその作業を好まれる利用者が増えてこられたこともあり、花束パッケージングの作業を令和6～8年度では伸ばしていく方向で考えています。その他、PC作業（領収書スキャン作業、アノテーション作業など）を昨年度から始めているが、今のところ成果が上がっていない状況。その他の新たな工賃獲得の仕事も考えることも含めて、売上の柱を増やすことが出来るかどうかが今後の課題である。"/>
    <m/>
    <s v="○"/>
    <m/>
    <s v="○"/>
    <m/>
    <s v="○"/>
    <m/>
    <s v="○"/>
    <m/>
    <m/>
    <m/>
    <m/>
    <s v="平均工賃については、今年度から算定方式が変わった事もあり、目標工賃と比べると大きく上回っているように見えるが、旧算定方式であれば微増である。_x000a_難易度の高いものや、納期の短い作業については、利用者の通所状況の不安定さもあり、フォローに入る職員の負担が大きくなる傾向があります。仕事獲得と実際に利用者が作業できるかどうかのバランスを考え、繰り返し、評価・見直しをする必要がある。"/>
    <m/>
    <s v="○"/>
    <m/>
    <m/>
    <s v="○"/>
    <s v="○"/>
    <s v="○"/>
    <s v="○"/>
    <s v="○"/>
    <s v="○"/>
    <m/>
    <m/>
    <s v="花束パッケージング作業"/>
    <s v="⑤他事業所とのネットワークの構築"/>
    <s v="協力事業所に外注としてお願いし、生産量を増やしている部分があるが、わずかであり、より連携が取れるような体制づくりを構築することで、受注量を増やしていく。"/>
    <s v="PC作業（スキャン作業、アノテーション作業）"/>
    <s v="⑪その他"/>
    <s v="現状は受注が不安定もしくは単発であるといった状態なので、引き続き協力企業様への呼びかけ、利用者のスキルアップのためのICT機器導入、訓練内容の充実を図る。"/>
    <s v="社会性を学べるプログラムの充実"/>
    <s v="⑧職員の負担軽減ためのICT機器等の導入"/>
    <s v="実際の作業の内容からではなく、利用者間でのトラブル（主にはマイナス思考での思い込み）で作業が出来ない時間が増える方が多いため、ICT機器を活用し、社会性を学べるプログラムの準備を行う。"/>
    <s v="・花束パッケージングは、特に繁忙期についての生産量の増加に向けて、クライアントおよび協力事業所と協議し、方法を検討していく。_x000a_・LITALICO仕事ナビなどの支援者向け研修プログラムを活用し、職員の研修を行うことで、社会性を学べるプログラムを利用者に提供できる体制づくりを行う。"/>
    <s v="・花束パッケージングについて価格交渉。繁忙期以外の部分についても売上アップを考える。また、難易度が高いゆえに職員が主に補助している作業についても、利用者に動いてもらえるよう、方法を探し、生産力の向上を狙う。"/>
    <s v="・引き続き花束パッケージングを中心として考えるが、それ以外にも売り上げの柱になる他の仕事を獲得する。具体的には作業スペースが少なくて済むPCを使った仕事を想定している。"/>
    <s v="共有した"/>
    <s v="共有した"/>
    <s v="統括責任者"/>
    <s v="井関　真一"/>
    <s v="管理者"/>
    <s v="個別支援計画の作成"/>
    <s v="井関　真一"/>
    <s v="サービス管理責任者"/>
    <s v="技術指導や職業訓練"/>
    <s v="望月　かをり"/>
    <s v="職業指導員"/>
    <s v="日常生活の相談・指導・作業工程管理"/>
    <s v="長戸　俊樹"/>
    <s v="生活支援員"/>
    <s v="価格交渉・営業"/>
    <s v="小法師　好昭"/>
    <s v="目標工賃達成指導員"/>
    <m/>
    <m/>
    <m/>
    <m/>
    <m/>
    <m/>
    <m/>
    <m/>
    <m/>
    <m/>
    <m/>
    <m/>
    <m/>
    <m/>
    <m/>
    <x v="1"/>
    <n v="2"/>
    <n v="3"/>
    <n v="8"/>
    <n v="1"/>
    <n v="6"/>
    <n v="20"/>
    <x v="31"/>
    <x v="33"/>
    <x v="123"/>
    <x v="12"/>
    <x v="22"/>
    <n v="9"/>
    <n v="10"/>
    <n v="1"/>
    <n v="20"/>
    <n v="1"/>
    <n v="5"/>
    <n v="3"/>
    <n v="2"/>
    <n v="0"/>
    <n v="0"/>
    <n v="9"/>
    <n v="20"/>
    <n v="0"/>
    <n v="1"/>
    <n v="2"/>
    <n v="1"/>
    <n v="8"/>
    <n v="5"/>
    <n v="3"/>
    <n v="20"/>
    <n v="4"/>
    <n v="0"/>
    <n v="2"/>
    <n v="6"/>
    <n v="0.66666666666666663"/>
    <n v="2"/>
    <n v="2"/>
    <n v="2"/>
    <n v="6"/>
    <n v="0.33333333333333331"/>
    <n v="5"/>
    <n v="0"/>
    <n v="1"/>
    <n v="6"/>
    <n v="0.83333333333333337"/>
    <n v="5"/>
    <n v="1"/>
    <n v="0"/>
    <n v="6"/>
    <n v="0.83333333333333337"/>
    <n v="5"/>
    <n v="1"/>
    <n v="0"/>
    <n v="6"/>
    <n v="0.83333333333333337"/>
    <n v="5"/>
    <n v="1"/>
    <n v="0"/>
    <n v="6"/>
    <x v="37"/>
    <n v="26"/>
    <n v="5"/>
    <n v="5"/>
    <n v="36"/>
    <n v="0.72222222222222221"/>
  </r>
  <r>
    <d v="2024-04-22T00:00:00"/>
    <n v="269"/>
    <x v="1"/>
    <s v="社会福祉法人倫"/>
    <s v="小田　和博"/>
    <n v="3412500716"/>
    <s v="ありんこＢジョブ"/>
    <n v="7392612"/>
    <x v="8"/>
    <s v="〒739-2612 東広島市黒瀬町丸山１４２０－１"/>
    <x v="0"/>
    <s v="小田　和博"/>
    <s v="森山　皓太"/>
    <s v="0823-83-1880"/>
    <s v="arinko-nagomi@samba.ocn.ne.jp"/>
    <s v="月額"/>
    <n v="8000"/>
    <x v="194"/>
    <n v="3411"/>
    <n v="11768"/>
    <n v="12405"/>
    <n v="13041"/>
    <n v="2079304"/>
    <n v="1294956"/>
    <n v="0"/>
    <n v="0"/>
    <n v="784348"/>
    <n v="2079304"/>
    <x v="194"/>
    <n v="98982"/>
    <n v="172862"/>
    <n v="0"/>
    <n v="0"/>
    <n v="259"/>
    <n v="3526"/>
    <x v="189"/>
    <n v="269"/>
    <n v="12"/>
    <n v="1807460"/>
    <x v="192"/>
    <x v="194"/>
    <n v="172"/>
    <n v="1950000"/>
    <n v="1950000"/>
    <n v="0"/>
    <n v="0"/>
    <n v="0"/>
    <n v="1950000"/>
    <n v="1850000"/>
    <n v="100000"/>
    <n v="0"/>
    <n v="0"/>
    <n v="0"/>
    <n v="3500"/>
    <n v="11000"/>
    <n v="269"/>
    <n v="12"/>
    <n v="1850000"/>
    <n v="11768"/>
    <n v="168"/>
    <n v="2050000"/>
    <n v="2050000"/>
    <n v="0"/>
    <n v="0"/>
    <n v="0"/>
    <n v="2050000"/>
    <n v="1950000"/>
    <n v="100000"/>
    <n v="0"/>
    <n v="0"/>
    <n v="0"/>
    <n v="3500"/>
    <n v="11500"/>
    <n v="269"/>
    <n v="12"/>
    <n v="1950000"/>
    <n v="12405"/>
    <n v="170"/>
    <n v="2150000"/>
    <n v="2150000"/>
    <n v="0"/>
    <n v="0"/>
    <n v="0"/>
    <n v="2150000"/>
    <n v="2050000"/>
    <n v="100000"/>
    <n v="0"/>
    <n v="0"/>
    <n v="0"/>
    <n v="3500"/>
    <n v="12000"/>
    <n v="269"/>
    <n v="12"/>
    <n v="2050000"/>
    <n v="13041"/>
    <n v="171"/>
    <m/>
    <m/>
    <m/>
    <m/>
    <s v="○"/>
    <m/>
    <m/>
    <m/>
    <s v="○"/>
    <m/>
    <m/>
    <m/>
    <s v="○"/>
    <m/>
    <m/>
    <m/>
    <m/>
    <m/>
    <x v="0"/>
    <n v="846113"/>
    <s v="町内の保健福祉センターの清掃業務"/>
    <s v="－"/>
    <x v="3"/>
    <n v="823235"/>
    <s v="アカパックン、ネジ組立、シール貼り、桐箱組立、ダンボール組立、DM封入"/>
    <s v="－"/>
    <x v="4"/>
    <n v="85450"/>
    <s v="野菜の製造・事業所入り口付近での販売_x000a_外部イベント等での販売"/>
    <s v="－"/>
    <x v="1"/>
    <s v=""/>
    <x v="0"/>
    <x v="0"/>
    <s v=""/>
    <x v="0"/>
    <m/>
    <m/>
    <m/>
    <x v="0"/>
    <s v="・作業量はある程度確保できている。_x000a_・日によって作業に取り組める利用者の増減があり、見通しを立てて受注することが難しく、職員が負担可能な範囲での作業量に留まっているため、収入が増加しない。"/>
    <m/>
    <m/>
    <m/>
    <s v="○"/>
    <m/>
    <s v="○"/>
    <s v="○"/>
    <s v="○"/>
    <m/>
    <m/>
    <m/>
    <m/>
    <s v="・歳入自体は目標値に達していなかった。_x000a_・既存の算出方法での目標工賃への達成はできなかったが、新たな算出方法では目標工賃を達席できた。_x000a_・作業に携わる人材の育成・確保をし、全体的な作業量を増加させることで、収入の増加に繋げる。"/>
    <m/>
    <m/>
    <m/>
    <m/>
    <m/>
    <s v="○"/>
    <m/>
    <m/>
    <s v="○"/>
    <s v="○"/>
    <m/>
    <m/>
    <s v="軽作業"/>
    <s v="⑥作業工程の見直し"/>
    <s v="作業工程の細分化を行い、個々に適した工程を担ってもらうことで、作業参加を促す。"/>
    <s v="軽作業"/>
    <s v="⑩市町・企業、他事業所との連携"/>
    <s v="市町・他事業所・企業との関りを深め、作業受注等に繋げる。"/>
    <s v="軽作業"/>
    <s v="⑨管理者・職員への意識啓発"/>
    <s v="改めて利用者の作業能力・作業意欲の向上に繋がる支援の方策を検討し、共有する。"/>
    <s v="・継続して作業活動へ参加できる利用者の育成支援。_x000a_・作業工程の見直し。"/>
    <s v="・利用者の作業能力向上のための支援方策の検討"/>
    <s v="・作業の受注量の増加。_x000a_・市町、他事業所、企業との連携、新規作業の開拓。"/>
    <s v="共有した"/>
    <s v="共有していない"/>
    <s v="統括責任者"/>
    <s v="小田　和博"/>
    <s v="管理者"/>
    <s v="個別支援計画作成"/>
    <s v="森山　皓太"/>
    <s v="サービス管理責任者"/>
    <s v="日常生活相談・助言"/>
    <s v="渡橋　飛鳥"/>
    <s v="生活支援員"/>
    <s v="日常生活相談・助言"/>
    <s v="宗信　万紀"/>
    <s v="生活支援員、相談支援専門員"/>
    <s v="技術指導・職業訓練"/>
    <s v="宮野　美津子"/>
    <s v="職業指導員"/>
    <s v="技術指導・職業訓練"/>
    <s v="野田　智子"/>
    <s v="職業指導員"/>
    <m/>
    <m/>
    <m/>
    <m/>
    <m/>
    <m/>
    <m/>
    <m/>
    <m/>
    <m/>
    <m/>
    <m/>
    <x v="7"/>
    <n v="2"/>
    <n v="4"/>
    <n v="15"/>
    <m/>
    <n v="1"/>
    <n v="22"/>
    <x v="1"/>
    <x v="106"/>
    <x v="124"/>
    <x v="0"/>
    <x v="9"/>
    <n v="8"/>
    <n v="13"/>
    <n v="1"/>
    <n v="22"/>
    <n v="0"/>
    <n v="3"/>
    <n v="1"/>
    <n v="1"/>
    <n v="0"/>
    <n v="1"/>
    <n v="16"/>
    <n v="22"/>
    <n v="0"/>
    <n v="0"/>
    <n v="2"/>
    <n v="5"/>
    <n v="5"/>
    <n v="7"/>
    <n v="3"/>
    <n v="22"/>
    <n v="17"/>
    <n v="0"/>
    <n v="5"/>
    <n v="22"/>
    <n v="0.77272727272727271"/>
    <n v="14"/>
    <n v="0"/>
    <n v="8"/>
    <n v="22"/>
    <n v="0.63636363636363635"/>
    <n v="15"/>
    <n v="0"/>
    <n v="7"/>
    <n v="22"/>
    <n v="0.68181818181818177"/>
    <n v="12"/>
    <n v="0"/>
    <n v="10"/>
    <n v="22"/>
    <n v="0.54545454545454541"/>
    <n v="11"/>
    <n v="2"/>
    <n v="9"/>
    <n v="22"/>
    <n v="0.5"/>
    <n v="13"/>
    <n v="0"/>
    <n v="9"/>
    <n v="22"/>
    <x v="81"/>
    <n v="82"/>
    <n v="2"/>
    <n v="48"/>
    <n v="132"/>
    <n v="0.62121212121212122"/>
  </r>
  <r>
    <d v="2024-04-18T00:00:00"/>
    <n v="270"/>
    <x v="1"/>
    <s v="社会福祉法人広島県同胞援護財団"/>
    <s v="久保　徹"/>
    <n v="3412550026"/>
    <s v="西志和農園"/>
    <n v="7390267"/>
    <x v="8"/>
    <s v="〒739-0267 東広島市志和町別府１０１８４－２９"/>
    <x v="1"/>
    <s v="伊達　清宜"/>
    <s v="和田　千春"/>
    <s v="082-433-2220"/>
    <s v="lavoro-momiji@dohen.or.jp"/>
    <s v="月額"/>
    <n v="15000"/>
    <x v="195"/>
    <n v="5164"/>
    <n v="20644"/>
    <n v="20644"/>
    <n v="20644"/>
    <n v="1951860"/>
    <n v="1951860"/>
    <n v="0"/>
    <n v="0"/>
    <n v="0"/>
    <n v="1951860"/>
    <x v="195"/>
    <n v="862980"/>
    <n v="0"/>
    <n v="0"/>
    <n v="0"/>
    <n v="70"/>
    <n v="1208"/>
    <x v="190"/>
    <n v="271"/>
    <n v="12"/>
    <n v="1088880"/>
    <x v="193"/>
    <x v="195"/>
    <n v="150"/>
    <n v="1953000"/>
    <n v="1953000"/>
    <n v="0"/>
    <n v="0"/>
    <n v="0"/>
    <n v="1953000"/>
    <n v="1090000"/>
    <n v="863000"/>
    <n v="0"/>
    <n v="0"/>
    <n v="0"/>
    <n v="1208"/>
    <n v="7248"/>
    <n v="276"/>
    <n v="12"/>
    <n v="1090000"/>
    <n v="20644"/>
    <n v="150"/>
    <n v="1953000"/>
    <n v="1953000"/>
    <n v="0"/>
    <n v="0"/>
    <n v="0"/>
    <n v="1953000"/>
    <n v="1090000"/>
    <n v="863000"/>
    <n v="0"/>
    <n v="0"/>
    <n v="0"/>
    <n v="1208"/>
    <n v="7248"/>
    <n v="276"/>
    <n v="12"/>
    <n v="1090000"/>
    <n v="20644"/>
    <n v="150"/>
    <n v="1953000"/>
    <n v="1953000"/>
    <n v="0"/>
    <n v="0"/>
    <n v="0"/>
    <n v="1953000"/>
    <n v="1090000"/>
    <n v="863000"/>
    <n v="0"/>
    <n v="0"/>
    <n v="0"/>
    <n v="1208"/>
    <n v="7248"/>
    <n v="276"/>
    <n v="12"/>
    <n v="1090000"/>
    <n v="20644"/>
    <n v="150"/>
    <m/>
    <m/>
    <m/>
    <m/>
    <s v="○"/>
    <m/>
    <m/>
    <m/>
    <s v="○"/>
    <m/>
    <s v="○"/>
    <m/>
    <s v="○"/>
    <s v="○"/>
    <s v="○"/>
    <m/>
    <s v="○"/>
    <s v="芸北広域環境施設組合の指定ゴミ袋卸売_x000a_ヤギの飼育"/>
    <x v="4"/>
    <n v="1292297"/>
    <s v="自動車部品の組み立て_x000a_段ボール作業_x000a_ウエス作業"/>
    <s v="－"/>
    <x v="0"/>
    <n v="255840"/>
    <s v="ヤギの飼育"/>
    <s v="－"/>
    <x v="4"/>
    <n v="107740"/>
    <s v="自敷地内での農作物の栽培、販売"/>
    <s v="－"/>
    <x v="0"/>
    <s v=""/>
    <x v="0"/>
    <x v="0"/>
    <n v="1"/>
    <x v="1"/>
    <m/>
    <s v="令和3年度"/>
    <n v="60870"/>
    <x v="37"/>
    <s v="周辺農家との連携や就労部会等への参加を継続している。_x000a_職員の異動等入れ替わりがあり、職員の作業スキルや業務の引継ぎについて課題がある。_x000a_現在西志和農園においては請負の仕事が多いため、自施設での商品開発などを検討していきたい。"/>
    <m/>
    <s v="○"/>
    <m/>
    <m/>
    <m/>
    <m/>
    <m/>
    <s v="○"/>
    <s v="○"/>
    <m/>
    <m/>
    <m/>
    <s v="令和5年度の目標工賃については達成している。令和6年度に関しては20,000円の維持をしていく。"/>
    <s v="○"/>
    <m/>
    <m/>
    <s v="○"/>
    <m/>
    <s v="○"/>
    <m/>
    <m/>
    <s v="○"/>
    <m/>
    <m/>
    <m/>
    <s v="オリジナル商品の開発"/>
    <s v="①商品企画力の向上"/>
    <s v="収穫した農作物のオリジナル商品の開発に向け、検討を開始する。"/>
    <s v="ゴミ袋の卸売価格の更新"/>
    <s v="④販売価格の見直し"/>
    <s v="取り扱っているゴミ袋の卸売価格について再検討をおこなう。"/>
    <m/>
    <m/>
    <m/>
    <s v="提供する作業内容の整理とご利用者の作業内容について見直しをおこなう。"/>
    <s v="作業場内の活動環境の整理と、オリジナル所品の販売について経路を模索する。"/>
    <s v="オリジナル商品の販売を開始し、安定した商品の提供ならびにバリエーションを増やしていく。"/>
    <s v="共有した"/>
    <s v="共有した"/>
    <s v="施設長"/>
    <s v="伊達清宜"/>
    <s v="管理者"/>
    <s v="主任"/>
    <s v="兵頭孝明"/>
    <s v="主任"/>
    <s v="リーダー"/>
    <s v="皆田里夏"/>
    <s v="リーダー"/>
    <s v="生活支援員"/>
    <s v="和田千春"/>
    <s v="生活支援員"/>
    <s v="生活支援員"/>
    <s v="韓里美"/>
    <s v="生活支援員"/>
    <s v="生活支援員"/>
    <s v="富田茂文"/>
    <s v="生活支援員"/>
    <s v="作業指導員"/>
    <s v="浜本和則"/>
    <s v="作業指導員"/>
    <m/>
    <m/>
    <m/>
    <m/>
    <m/>
    <m/>
    <m/>
    <m/>
    <m/>
    <x v="3"/>
    <m/>
    <n v="4"/>
    <n v="2"/>
    <m/>
    <m/>
    <n v="6"/>
    <x v="2"/>
    <x v="88"/>
    <x v="95"/>
    <x v="0"/>
    <x v="0"/>
    <n v="0"/>
    <n v="3"/>
    <n v="3"/>
    <n v="6"/>
    <n v="0"/>
    <n v="0"/>
    <n v="1"/>
    <n v="2"/>
    <n v="0"/>
    <n v="0"/>
    <n v="3"/>
    <n v="6"/>
    <n v="0"/>
    <n v="1"/>
    <n v="1"/>
    <n v="1"/>
    <n v="1"/>
    <n v="1"/>
    <n v="1"/>
    <n v="6"/>
    <n v="5"/>
    <n v="1"/>
    <n v="0"/>
    <n v="6"/>
    <n v="0.83333333333333337"/>
    <n v="4"/>
    <n v="2"/>
    <n v="0"/>
    <n v="6"/>
    <n v="0.66666666666666663"/>
    <n v="3"/>
    <n v="1"/>
    <n v="2"/>
    <n v="6"/>
    <n v="0.5"/>
    <n v="5"/>
    <n v="0"/>
    <n v="1"/>
    <n v="6"/>
    <n v="0.83333333333333337"/>
    <n v="2"/>
    <n v="0"/>
    <n v="4"/>
    <n v="6"/>
    <n v="0.33333333333333331"/>
    <n v="4"/>
    <n v="0"/>
    <n v="2"/>
    <n v="6"/>
    <x v="6"/>
    <n v="23"/>
    <n v="4"/>
    <n v="9"/>
    <n v="36"/>
    <n v="0.63888888888888884"/>
  </r>
  <r>
    <d v="2024-04-30T00:00:00"/>
    <n v="271"/>
    <x v="4"/>
    <s v="有限会社あいこ"/>
    <s v="小田　愛子"/>
    <n v="3410500932"/>
    <s v="クッキー"/>
    <n v="7370031"/>
    <x v="3"/>
    <s v="〒737-0031 呉市上長迫町6-21"/>
    <x v="0"/>
    <s v="神田恵子"/>
    <s v="清田君代"/>
    <s v="０８２３－２７－５６１０"/>
    <s v="cukki3741@hi3.enjoy.ne.jp"/>
    <s v="月額"/>
    <n v="9000"/>
    <x v="196"/>
    <n v="7373"/>
    <n v="18018"/>
    <n v="19820"/>
    <n v="21171"/>
    <n v="5026508"/>
    <n v="5026508"/>
    <n v="0"/>
    <n v="0"/>
    <n v="0"/>
    <n v="5026508"/>
    <x v="196"/>
    <n v="954146"/>
    <n v="200000"/>
    <n v="237612"/>
    <n v="0"/>
    <n v="269"/>
    <n v="5669"/>
    <x v="191"/>
    <n v="308"/>
    <n v="12"/>
    <n v="3634750"/>
    <x v="194"/>
    <x v="196"/>
    <n v="165"/>
    <n v="5500000"/>
    <n v="5500000"/>
    <n v="0"/>
    <n v="0"/>
    <n v="0"/>
    <n v="5500000"/>
    <n v="4000000"/>
    <n v="1200000"/>
    <n v="150000"/>
    <n v="150000"/>
    <n v="0"/>
    <n v="5670"/>
    <n v="22500"/>
    <n v="308"/>
    <n v="12"/>
    <n v="4000000"/>
    <n v="18018"/>
    <n v="178"/>
    <n v="6000000"/>
    <n v="6000000"/>
    <n v="0"/>
    <n v="0"/>
    <n v="0"/>
    <n v="6000000"/>
    <n v="4400000"/>
    <n v="1300000"/>
    <n v="150000"/>
    <n v="150000"/>
    <n v="0"/>
    <n v="5670"/>
    <n v="22750"/>
    <n v="308"/>
    <n v="12"/>
    <n v="4400000"/>
    <n v="19820"/>
    <n v="193"/>
    <n v="6400000"/>
    <n v="6400000"/>
    <n v="0"/>
    <n v="0"/>
    <n v="0"/>
    <n v="6400000"/>
    <n v="4700000"/>
    <n v="1400000"/>
    <n v="150000"/>
    <n v="150000"/>
    <n v="0"/>
    <n v="5670"/>
    <n v="23000"/>
    <n v="308"/>
    <n v="12"/>
    <n v="4700000"/>
    <n v="21171"/>
    <n v="204"/>
    <m/>
    <m/>
    <m/>
    <m/>
    <m/>
    <m/>
    <s v="○"/>
    <m/>
    <m/>
    <m/>
    <s v="○"/>
    <m/>
    <s v="○"/>
    <m/>
    <m/>
    <m/>
    <m/>
    <m/>
    <x v="4"/>
    <n v="3192309"/>
    <s v="ボールペンや車の部品組み立て、配線付けなどの企業からの請負作業"/>
    <s v="－"/>
    <x v="13"/>
    <n v="1607800"/>
    <s v="喫茶店の運営"/>
    <s v="－"/>
    <x v="10"/>
    <n v="226399"/>
    <s v="古新聞・段ボールなどの資源回収"/>
    <s v="－"/>
    <x v="1"/>
    <s v=""/>
    <x v="0"/>
    <x v="0"/>
    <s v=""/>
    <x v="0"/>
    <m/>
    <m/>
    <m/>
    <x v="0"/>
    <s v="・企業からの請負作業の発注量が安定しておらず、見通しが不明な部分がある。不安定さを補足するために、新しい仕事を導入してみたが、単価が安く価格の交渉も実質不可能な場合が多い。単価のいい仕事も選ばなければあるが、利用者が刃物などを使用しながら作業をすることは困難で、また、高度な作業はできる利用者が限られ作業の偏りになってしまう。　　　　　　　　　　　　　　　　　　　　　　　　　　　　　　　　　　　　　　　　　　　　　　　　　　　　　　　　　・喫茶店の運営に関しては食材や光熱費の高騰で日々収益の確保が難しくなっている。　　　　　　　　　　　　　　　　　　　　　　　　　　　・資源活動に関しては夏場の熱中症による体調不良の予防や、分別作業の手間に時間を取られている割には収益がついてこない。"/>
    <s v="○"/>
    <m/>
    <m/>
    <s v="○"/>
    <m/>
    <m/>
    <m/>
    <m/>
    <m/>
    <m/>
    <s v="○"/>
    <s v="食品卸など安価で仕入れができるところが開拓できていない"/>
    <s v="・企業からの請負単価交渉を希望に沿った金額まではできていないが、１社と運搬のための交通費が一部支給してもらえることになった。　　　　　　　　　　　　　　　　　　　　　　　　　　　　　　　　　　　　　　　　　　　　　　　　　　　　　　　　　　　　　　　　　　　　　　　　　　　　　　・新しい仕事を導入してみたが、現状の作業活動をもっと効率化していかないと新しい活動時間が確保できず収益に繋がらないことが実際にしてみてわかった。　　　　　　　　　　　　　　　　　　　　　　　　　　　　　　　　　・食材の代替えやかさ増し方法などの工夫やメニュー開発を行い現状の価格で提供を続けている。　　　　・喫茶店の収益を上げるための方法として移動販売やフードロス事業について検討している"/>
    <s v="○"/>
    <s v="○"/>
    <s v="○"/>
    <m/>
    <m/>
    <s v="○"/>
    <m/>
    <m/>
    <s v="○"/>
    <s v="○"/>
    <m/>
    <s v="キッチンカーなどの移動販売やフードロス事業について検討"/>
    <s v="請負軽作業"/>
    <s v="⑥作業工程の見直し"/>
    <s v="作業効率と作業能力を向上できるように作業工程の見直しを行い、新事業の時間確保をしていく。"/>
    <s v="喫茶店の運営"/>
    <s v="①商品企画力の向上"/>
    <s v="新メニューの開発や新規のお客を増やせるようにキッチンカーなどの移動販売やその他の販売方法を検討したり、イベントに参加して。知名度を向上させる。"/>
    <s v="新規事業の具体的な検討と実現のための取り組み"/>
    <s v="⑩市町・企業、他事業所との連携"/>
    <s v="自社製品を開発するために必要な情報を企業から収集して商品化と販売のための機材購入や研修と利用者の作業訓練を行い、商品化できた際には地域のイベントに出店して売上の向上に取り組む。"/>
    <s v="商品化をするものを決め、販売ルートの検討を行い、販売を行うために必要な資格や許可の確認と適正に合った作業場の建設と機材等の購入をする。作業工程を研究し、販売に向けた作業環境の整備と業務内容の調整を行う。地域課題に取り組み廃棄野菜や規格外野菜を使った商品開発と販売をするための農家からの仕入れ先を開拓し商品開発の協力を得られるようにする。"/>
    <s v="地域や企業に向けた宣伝や認知方法を検討・工夫してイベントに参加して売上を伸ばしていく。平日は週２～３日移動販売ができるようにキッチンカーの移動販売先の開拓をする。利用者が主力となり活動がきるようスマートレジや決済サービスの導入やユニフォ－ムの作成を行い、自社のＥＣサイトを作成して全国販売ができるように環境整備を行う。ＳＮＳ等の情報発信の検討を行い、実施していく。"/>
    <s v="企業等のイベント出店や商品開発のために関係構築を行う方法として、情報収集や企業訪問等の営業活動を行い、週５日移動販売で稼働することを目指していく。販路の拡大や作業工程のマニュアル化をすすめ主力の収入源になるように売り上げを増やす。ＳＮＳなどの情報発信を定着させ口コミ数を増やし売上増加させる。"/>
    <s v="共有していない"/>
    <s v="共有していない"/>
    <s v="統括責任者・個別支援計画の作成"/>
    <s v="神田恵子"/>
    <s v="管理者・サービス管理責任者"/>
    <s v="技術指導や職業訓練"/>
    <s v="神田貴志"/>
    <s v="職業指導員"/>
    <s v="技術指導や職業訓練"/>
    <s v="濱田丈子"/>
    <s v="職業指導員"/>
    <s v="技術指導や職業訓練"/>
    <s v="河上峰子"/>
    <s v="職業指導員"/>
    <s v="技術指導や職業訓練"/>
    <s v="川平文子"/>
    <s v="職業指導員"/>
    <s v="技術指導や職業訓練"/>
    <s v="山窪　博"/>
    <s v="職業指導員"/>
    <s v="技術指導や職業訓練"/>
    <s v="神野京子"/>
    <s v="職業指導員"/>
    <s v="技術指導や職業訓練・日常生活の相談・指導"/>
    <s v="山窪文裕"/>
    <s v="職業指導員・生活支援員"/>
    <s v="日常生活の相談・指導"/>
    <s v="小田愛子"/>
    <s v="生活支援員"/>
    <s v="価格交渉・作業工程管理"/>
    <s v="清田君代"/>
    <s v="目標工賃達成指導員"/>
    <x v="5"/>
    <n v="2"/>
    <n v="5"/>
    <n v="14"/>
    <m/>
    <m/>
    <n v="21"/>
    <x v="79"/>
    <x v="131"/>
    <x v="8"/>
    <x v="0"/>
    <x v="0"/>
    <n v="8"/>
    <n v="13"/>
    <n v="0"/>
    <n v="21"/>
    <n v="1"/>
    <n v="0"/>
    <n v="1"/>
    <n v="1"/>
    <n v="0"/>
    <n v="0"/>
    <n v="18"/>
    <n v="21"/>
    <n v="0"/>
    <n v="0"/>
    <n v="1"/>
    <n v="6"/>
    <n v="8"/>
    <n v="2"/>
    <n v="4"/>
    <n v="21"/>
    <n v="17"/>
    <n v="0"/>
    <n v="4"/>
    <n v="21"/>
    <n v="0.80952380952380953"/>
    <n v="18"/>
    <n v="0"/>
    <n v="3"/>
    <n v="21"/>
    <n v="0.8571428571428571"/>
    <n v="18"/>
    <n v="0"/>
    <n v="3"/>
    <n v="21"/>
    <n v="0.8571428571428571"/>
    <n v="18"/>
    <n v="0"/>
    <n v="3"/>
    <n v="21"/>
    <n v="0.8571428571428571"/>
    <n v="17"/>
    <n v="0"/>
    <n v="4"/>
    <n v="21"/>
    <n v="0.80952380952380953"/>
    <n v="18"/>
    <n v="0"/>
    <n v="3"/>
    <n v="21"/>
    <x v="47"/>
    <n v="106"/>
    <n v="0"/>
    <n v="20"/>
    <n v="126"/>
    <n v="0.84126984126984128"/>
  </r>
  <r>
    <d v="2024-04-30T00:00:00"/>
    <n v="272"/>
    <x v="4"/>
    <s v="株式会社ファーストステップ"/>
    <s v="永富　香織"/>
    <n v="3411502416"/>
    <s v="障がい者就労継続支援Ｂ型ファーストステップ"/>
    <n v="7200083"/>
    <x v="6"/>
    <s v="〒720-0083 福山市久松台二丁目３０番４号"/>
    <x v="0"/>
    <s v="岡原　聖子"/>
    <s v="岡原　聖子"/>
    <s v="084-923-0087"/>
    <s v="firststephukuyama@yahoo.co.jp"/>
    <s v="月額"/>
    <n v="17000"/>
    <x v="197"/>
    <n v="-142"/>
    <n v="17615"/>
    <n v="18000"/>
    <n v="18088"/>
    <n v="2647742"/>
    <n v="1132794"/>
    <n v="0"/>
    <n v="0"/>
    <n v="1514948"/>
    <n v="2647742"/>
    <x v="197"/>
    <n v="200000"/>
    <n v="0"/>
    <n v="0"/>
    <n v="0"/>
    <n v="166"/>
    <n v="3190"/>
    <x v="192"/>
    <n v="265"/>
    <n v="12"/>
    <n v="2447742"/>
    <x v="195"/>
    <x v="197"/>
    <n v="214"/>
    <n v="2800000"/>
    <n v="1300000"/>
    <n v="0"/>
    <n v="0"/>
    <n v="1500000"/>
    <n v="2800000"/>
    <n v="2600000"/>
    <n v="200000"/>
    <n v="0"/>
    <n v="0"/>
    <n v="0"/>
    <n v="3250"/>
    <n v="12000"/>
    <n v="265"/>
    <n v="12"/>
    <n v="2600000"/>
    <n v="17615"/>
    <n v="217"/>
    <n v="2900000"/>
    <n v="1400000"/>
    <n v="0"/>
    <n v="0"/>
    <n v="1500000"/>
    <n v="2900000"/>
    <n v="2700000"/>
    <n v="200000"/>
    <n v="0"/>
    <n v="0"/>
    <n v="0"/>
    <n v="3300"/>
    <n v="12200"/>
    <n v="265"/>
    <n v="12"/>
    <n v="2700000"/>
    <n v="18000"/>
    <n v="221"/>
    <n v="3000000"/>
    <n v="1500000"/>
    <n v="0"/>
    <n v="0"/>
    <n v="1500000"/>
    <n v="3000000"/>
    <n v="2800000"/>
    <n v="200000"/>
    <n v="0"/>
    <n v="0"/>
    <n v="0"/>
    <n v="3400"/>
    <n v="12400"/>
    <n v="265"/>
    <n v="12"/>
    <n v="2800000"/>
    <n v="18088"/>
    <n v="226"/>
    <m/>
    <m/>
    <s v="○"/>
    <m/>
    <m/>
    <m/>
    <m/>
    <m/>
    <m/>
    <m/>
    <m/>
    <m/>
    <s v="○"/>
    <m/>
    <m/>
    <m/>
    <m/>
    <m/>
    <x v="4"/>
    <n v="768104"/>
    <s v="100均ショップで売っているひも、ゴム等の制作作業、タオルたたみ袋入れ作業"/>
    <s v="－"/>
    <x v="5"/>
    <n v="364690"/>
    <s v="昼食お弁当作り"/>
    <s v="－"/>
    <x v="2"/>
    <m/>
    <m/>
    <m/>
    <x v="1"/>
    <s v=""/>
    <x v="0"/>
    <x v="0"/>
    <s v=""/>
    <x v="0"/>
    <m/>
    <m/>
    <m/>
    <x v="0"/>
    <s v="下請け内職作業量にむらがあり仕事が出来ない時がある。調整が難しい。他の作業を入れたくても作業場の広さが足りず出来ない。"/>
    <m/>
    <s v="○"/>
    <m/>
    <m/>
    <m/>
    <m/>
    <s v="○"/>
    <m/>
    <m/>
    <m/>
    <m/>
    <m/>
    <s v="単価の高い作業が出来る利用者が増えず又作業場も狭いため、新規の作業が受注できない　簡単な作業の仕事を見つける事が出来ない。"/>
    <m/>
    <m/>
    <m/>
    <m/>
    <m/>
    <s v="○"/>
    <m/>
    <m/>
    <m/>
    <m/>
    <s v="○"/>
    <s v="新規作業を受注する"/>
    <s v="難しい作業が出来るようになる"/>
    <s v="⑥作業工程の見直し"/>
    <s v="少しずつ作業内容を変えていってどの作業も出来るようにする"/>
    <m/>
    <m/>
    <m/>
    <m/>
    <n v="0"/>
    <n v="0"/>
    <s v="個々の利用者の能力がアップするよう段階を追って作業を教える。"/>
    <s v="色んな作業が出来るように指導して受注を増やす。"/>
    <s v="新規の受注先を確保する。"/>
    <s v="共有した"/>
    <s v="共有していない"/>
    <s v="統括責任者"/>
    <s v="岡原聖子"/>
    <s v="管理者、生活支援員"/>
    <s v="個別支援計画作成"/>
    <s v="佐藤真次"/>
    <s v="サービス管理責任者"/>
    <s v="職業訓練"/>
    <s v="高橋美知恵"/>
    <s v="職業指導員"/>
    <s v="日常生活相談　調理"/>
    <s v="大久保幸子"/>
    <s v="生活支援員　調理員"/>
    <m/>
    <m/>
    <m/>
    <m/>
    <m/>
    <m/>
    <m/>
    <m/>
    <m/>
    <m/>
    <m/>
    <m/>
    <m/>
    <m/>
    <m/>
    <m/>
    <m/>
    <m/>
    <x v="0"/>
    <n v="2"/>
    <n v="3"/>
    <n v="13"/>
    <m/>
    <m/>
    <n v="18"/>
    <x v="27"/>
    <x v="119"/>
    <x v="125"/>
    <x v="0"/>
    <x v="0"/>
    <n v="6"/>
    <n v="8"/>
    <n v="4"/>
    <n v="18"/>
    <n v="0"/>
    <n v="3"/>
    <n v="0"/>
    <n v="2"/>
    <n v="2"/>
    <n v="0"/>
    <n v="11"/>
    <n v="18"/>
    <n v="0"/>
    <n v="1"/>
    <n v="0"/>
    <n v="2"/>
    <n v="3"/>
    <n v="7"/>
    <n v="5"/>
    <n v="18"/>
    <n v="11"/>
    <n v="1"/>
    <n v="1"/>
    <n v="13"/>
    <n v="0.84615384615384615"/>
    <n v="12"/>
    <n v="0"/>
    <n v="2"/>
    <n v="14"/>
    <n v="0.8571428571428571"/>
    <n v="13"/>
    <n v="1"/>
    <n v="0"/>
    <n v="14"/>
    <n v="0.9285714285714286"/>
    <n v="5"/>
    <n v="2"/>
    <n v="7"/>
    <n v="14"/>
    <n v="0.35714285714285715"/>
    <n v="5"/>
    <n v="0"/>
    <n v="9"/>
    <n v="14"/>
    <n v="0.35714285714285715"/>
    <n v="13"/>
    <n v="0"/>
    <n v="1"/>
    <n v="14"/>
    <x v="27"/>
    <n v="59"/>
    <n v="4"/>
    <n v="20"/>
    <n v="83"/>
    <n v="0.71084337349397586"/>
  </r>
  <r>
    <d v="2024-04-30T00:00:00"/>
    <n v="273"/>
    <x v="5"/>
    <s v="一般社団法人ＬＥＡＦ"/>
    <s v="高杉　宏"/>
    <n v="3413100102"/>
    <s v="ＬＥＡＦ"/>
    <n v="7314222"/>
    <x v="13"/>
    <s v="〒731-4222 安芸郡熊野町呉地四丁目１１番５号"/>
    <x v="0"/>
    <s v="髙杉　宏"/>
    <s v="髙杉　宏"/>
    <s v="082-562-2129"/>
    <s v="leaf_kumano@ybb.ne.jp"/>
    <s v="月額"/>
    <n v="11000"/>
    <x v="198"/>
    <n v="13486"/>
    <n v="25000"/>
    <n v="25051"/>
    <n v="25253"/>
    <n v="5153710"/>
    <n v="5149410"/>
    <n v="0"/>
    <n v="0"/>
    <n v="4300"/>
    <n v="5153710"/>
    <x v="198"/>
    <n v="474018"/>
    <n v="28122"/>
    <n v="0"/>
    <n v="38380"/>
    <n v="256"/>
    <n v="3976"/>
    <x v="193"/>
    <n v="254"/>
    <n v="12"/>
    <n v="4613190"/>
    <x v="196"/>
    <x v="198"/>
    <n v="291"/>
    <n v="5300000"/>
    <n v="5290000"/>
    <n v="0"/>
    <n v="0"/>
    <n v="10000"/>
    <n v="5300000"/>
    <n v="4800000"/>
    <n v="500000"/>
    <n v="0"/>
    <n v="0"/>
    <n v="0"/>
    <n v="4128"/>
    <n v="16429"/>
    <n v="258"/>
    <n v="12"/>
    <n v="4800000"/>
    <n v="25000"/>
    <n v="292"/>
    <n v="5400000"/>
    <n v="5390000"/>
    <n v="0"/>
    <n v="0"/>
    <n v="10000"/>
    <n v="5400000"/>
    <n v="4900000"/>
    <n v="500000"/>
    <n v="0"/>
    <n v="0"/>
    <n v="0"/>
    <n v="4180"/>
    <n v="16718"/>
    <n v="258"/>
    <n v="12"/>
    <n v="4900000"/>
    <n v="25051"/>
    <n v="293"/>
    <n v="5550000"/>
    <n v="5535000"/>
    <n v="0"/>
    <n v="0"/>
    <n v="15000"/>
    <n v="5550000"/>
    <n v="5000000"/>
    <n v="550000"/>
    <n v="0"/>
    <n v="0"/>
    <n v="0"/>
    <n v="4257"/>
    <n v="17028"/>
    <n v="258"/>
    <n v="12"/>
    <n v="5000000"/>
    <n v="25253"/>
    <n v="294"/>
    <m/>
    <m/>
    <m/>
    <m/>
    <s v="○"/>
    <m/>
    <m/>
    <m/>
    <m/>
    <m/>
    <s v="○"/>
    <m/>
    <s v="○"/>
    <m/>
    <s v="○"/>
    <m/>
    <s v="○"/>
    <s v="イベントでの露店出店"/>
    <x v="4"/>
    <n v="2317004"/>
    <s v="・ボールペンの組立、シール貼り、袋詰め等_x000a_・筆関係の箱折り等_x000a_・クリーニング済みのタオル畳み、梱包"/>
    <s v="－"/>
    <x v="9"/>
    <n v="1552312"/>
    <s v="・熊野町公共施設の環境整備等_x000a_・熊野町町有地の草刈り_x000a_・地域住民の困りごとのお手伝い（草抜き等）"/>
    <s v="○"/>
    <x v="5"/>
    <n v="950150"/>
    <s v="・町内外のイベント（お祭り）の露店営業_x000a_　（うどん・たこ焼き・焼きそば等）"/>
    <s v="○"/>
    <x v="0"/>
    <s v=""/>
    <x v="0"/>
    <x v="0"/>
    <n v="1"/>
    <x v="1"/>
    <m/>
    <s v="令和1年度"/>
    <n v="10388"/>
    <x v="38"/>
    <s v="・軽作業（セーラー万年筆）は安定して受注があり、今後も同程度の収入を確保できる見込み。_x000a_・ただし、納品前の最終チェックの職員負担あり、受注量の増加は見込めない。_x000a_・軽作業（越智製作所）は単価が低いが、利用者の希望や企業との関係性、今後の雇用の可能性等により継続していく。_x000a_・地域作業（町からの環境整備委託や社協と連携した生活応援活動推進事業）は安定継続だが、就労移行により作業できる利用者が減ってきている。夏場の外作業について、見直しが必要。_x000a_・工賃向上よりも、穏やかな雰囲気を求める声もある。"/>
    <m/>
    <m/>
    <m/>
    <s v="○"/>
    <m/>
    <m/>
    <s v="○"/>
    <s v="○"/>
    <m/>
    <m/>
    <s v="○"/>
    <s v="作業の部材保管スペースが足りない"/>
    <s v="・目標工賃は上回ったが、どの軽作業部門でも今以上に受注量を増やして収入を増やしていくことは難しい。_x000a_・特に地域作業において、作業に従事する利用者が限定されてきており、多くの利用者が従事できる工夫が必要。_x000a_・夏場において地域作業は過酷であり、サマータイムのような作業時間の工夫も検討が必要。_x000a_・地域作業の請負金額を、市場価格も踏まえて検討が必要。"/>
    <m/>
    <m/>
    <m/>
    <s v="○"/>
    <m/>
    <m/>
    <m/>
    <m/>
    <m/>
    <m/>
    <s v="○"/>
    <s v="新たな時間の枠組みの検討、新たな事業（飲食関係）実施の検討"/>
    <s v="地域作業"/>
    <s v="⑪その他"/>
    <s v="作業に従事できる利用者を増やすため、また夏場対策として、基本的な作業時間の枠組みを見直す。_x000a_現行午前午後2.5時間（移動・休憩含む）→1時間ずつの枠を作る。"/>
    <s v="地域作業"/>
    <s v="④販売価格の見直し"/>
    <s v="町からの委託業務以外は、社協の生活応援活動推進事業「ほっとくま」の報酬金額に合わせている（1時間500円）。技術が向上した作業内容については、市場価格を参考にしながら、請負価格を増額していく。"/>
    <s v="飲食（喫茶・みんな食堂・サロン）"/>
    <s v="⑪その他"/>
    <s v="「利用者の強みを活かす（料理）＝地域課題に取り組む（居場所づくり）」_x000a_具体的には、障がい者・高齢者・こども、誰もが集える場づくりとして、サロン兼喫茶店を開業する。"/>
    <s v="・地域作業に従事する利用者を増やすため、「午前・午後（各2.5時間）」の枠を細分化し、「1時間ごと」の枠組みを作る。_x000a_・夏場の地域作業の対策として、始業時間を早める（例：10時始業→8時始業）。その分、終業時間も早まるが、利用者によっては作業時間の延長も可とすること等、検討する。"/>
    <s v="・地域作業の価格改定（増額）のために、特に草刈り業務において、備品の充実、作業時間の管理（ノルマの意識）、個別の作業手順工夫等により、作業の質を向上させる。_x000a_・作業の質の向上が前提であるが、他団体（シルバー人材等）の価格を参考に、請負価格を増額する。"/>
    <s v="・新たに喫茶事業を開始する。単なる喫茶店運営ではなく、就労継続支援Ｂ型等の障害福祉サービスの仕組みに入れない当事者と地域の高齢者・こどもが交流できるスペースとして、ランチや夜間はみんな食堂を運営する。食事の提供や接客は利用者の作業とする。"/>
    <s v="共有した"/>
    <s v="共有していない"/>
    <s v="統括責任者"/>
    <s v="髙杉　宏"/>
    <s v="管理者"/>
    <s v="個別支援計画の作成"/>
    <s v="髙杉　宏"/>
    <s v="サービス管理責任者"/>
    <s v="技術指導・作業工程管理"/>
    <s v="髙杉　千亜紀"/>
    <s v="職業指導員"/>
    <s v="日常生活の相談・指導"/>
    <s v="河野　景子"/>
    <s v="生活支援員"/>
    <s v="価格交渉・新規受注営業"/>
    <s v="三浦　志津子"/>
    <s v="目標工賃達成指導員"/>
    <m/>
    <m/>
    <m/>
    <m/>
    <m/>
    <m/>
    <m/>
    <m/>
    <m/>
    <m/>
    <m/>
    <m/>
    <m/>
    <m/>
    <m/>
    <x v="1"/>
    <n v="1"/>
    <n v="11"/>
    <n v="9"/>
    <n v="7"/>
    <m/>
    <n v="28"/>
    <x v="22"/>
    <x v="132"/>
    <x v="126"/>
    <x v="10"/>
    <x v="0"/>
    <n v="5"/>
    <n v="22"/>
    <n v="1"/>
    <n v="28"/>
    <n v="0"/>
    <n v="2"/>
    <n v="2"/>
    <n v="1"/>
    <n v="0"/>
    <n v="0"/>
    <n v="23"/>
    <n v="28"/>
    <n v="0"/>
    <n v="1"/>
    <n v="11"/>
    <n v="6"/>
    <n v="6"/>
    <n v="4"/>
    <n v="0"/>
    <n v="28"/>
    <n v="19"/>
    <n v="1"/>
    <n v="3"/>
    <n v="23"/>
    <n v="0.82608695652173914"/>
    <n v="17"/>
    <n v="0"/>
    <n v="6"/>
    <n v="23"/>
    <n v="0.73913043478260865"/>
    <n v="18"/>
    <n v="2"/>
    <n v="3"/>
    <n v="23"/>
    <n v="0.78260869565217395"/>
    <n v="19"/>
    <n v="1"/>
    <n v="3"/>
    <n v="23"/>
    <n v="0.82608695652173914"/>
    <n v="15"/>
    <n v="1"/>
    <n v="7"/>
    <n v="23"/>
    <n v="0.65217391304347827"/>
    <n v="19"/>
    <n v="2"/>
    <n v="2"/>
    <n v="23"/>
    <x v="20"/>
    <n v="107"/>
    <n v="7"/>
    <n v="24"/>
    <n v="138"/>
    <n v="0.77536231884057971"/>
  </r>
  <r>
    <d v="2024-04-18T00:00:00"/>
    <n v="275"/>
    <x v="0"/>
    <s v="特定非営利活動法人エス・アイ・エヌ"/>
    <s v="草場　俊之"/>
    <n v="3410210664"/>
    <s v="みんなの働く場　いっぽ"/>
    <n v="7300051"/>
    <x v="2"/>
    <s v="〒730-0051 広島市中区大手町五丁目３番４－１０２号"/>
    <x v="0"/>
    <s v="浅枝　桂"/>
    <s v="浅枝　桂"/>
    <s v="082-247-0058"/>
    <s v="ippo@maroon.plala.or.jp"/>
    <s v="月額"/>
    <n v="6000"/>
    <x v="199"/>
    <n v="4352"/>
    <n v="15000"/>
    <n v="18000"/>
    <n v="20000"/>
    <n v="2394113"/>
    <n v="1741899"/>
    <n v="616552"/>
    <n v="0"/>
    <n v="35662"/>
    <n v="2394113"/>
    <x v="199"/>
    <n v="165501"/>
    <n v="1036062"/>
    <n v="0"/>
    <n v="0"/>
    <n v="180"/>
    <n v="2290"/>
    <x v="194"/>
    <n v="240"/>
    <n v="12"/>
    <n v="1192550"/>
    <x v="197"/>
    <x v="199"/>
    <n v="134"/>
    <n v="3040000"/>
    <n v="2003938"/>
    <n v="1036062"/>
    <n v="0"/>
    <n v="0"/>
    <n v="3040000"/>
    <n v="2340000"/>
    <n v="200000"/>
    <n v="500000"/>
    <n v="0"/>
    <n v="0"/>
    <n v="3120"/>
    <n v="12480"/>
    <n v="240"/>
    <n v="12"/>
    <n v="2340000"/>
    <n v="15000"/>
    <n v="188"/>
    <n v="3744000"/>
    <n v="3244000"/>
    <n v="500000"/>
    <n v="0"/>
    <n v="0"/>
    <n v="3744000"/>
    <n v="3024000"/>
    <n v="220000"/>
    <n v="500000"/>
    <n v="0"/>
    <n v="0"/>
    <n v="3360"/>
    <n v="13440"/>
    <n v="240"/>
    <n v="12"/>
    <n v="3024000"/>
    <n v="18000"/>
    <n v="225"/>
    <n v="4350000"/>
    <n v="3850000"/>
    <n v="500000"/>
    <n v="0"/>
    <n v="0"/>
    <n v="4350000"/>
    <n v="3600000"/>
    <n v="250000"/>
    <n v="500000"/>
    <n v="0"/>
    <n v="0"/>
    <n v="3600"/>
    <n v="14400"/>
    <n v="240"/>
    <n v="12"/>
    <n v="3600000"/>
    <n v="20000"/>
    <n v="250"/>
    <m/>
    <m/>
    <m/>
    <m/>
    <s v="○"/>
    <s v="○"/>
    <m/>
    <m/>
    <s v="○"/>
    <m/>
    <s v="○"/>
    <m/>
    <s v="○"/>
    <m/>
    <m/>
    <m/>
    <m/>
    <m/>
    <x v="4"/>
    <n v="884869"/>
    <s v="請負作業（作業服、バスタオルの仕分けとたたみ作業）"/>
    <s v="－"/>
    <x v="4"/>
    <n v="322100"/>
    <s v="ビル、駐車場清掃"/>
    <s v="○"/>
    <x v="8"/>
    <n v="155150"/>
    <s v="ウエス製造"/>
    <s v="－"/>
    <x v="0"/>
    <s v=""/>
    <x v="0"/>
    <x v="0"/>
    <s v=""/>
    <x v="0"/>
    <m/>
    <m/>
    <m/>
    <x v="0"/>
    <s v="請負作業の作業服の仕分けたたみ作業の収益が授産収入の5割を超える状態にあり、順調に収益を上げているものの、一つの種目に収益が偏り過ぎることに課題を感じている。"/>
    <m/>
    <s v="○"/>
    <m/>
    <m/>
    <m/>
    <m/>
    <m/>
    <s v="○"/>
    <m/>
    <m/>
    <m/>
    <m/>
    <s v="令和5年度の目標工賃をゆうに超える状況となった。収益の高い作業種目の作業量が増えてきたことによる。"/>
    <m/>
    <m/>
    <m/>
    <m/>
    <m/>
    <s v="○"/>
    <m/>
    <m/>
    <m/>
    <s v="○"/>
    <m/>
    <m/>
    <s v="作業服の選別・たたみ作業"/>
    <s v="⑥作業工程の見直し"/>
    <s v="利用者の特性や作業の力量を考慮し、分業できるよう工程を見直す。"/>
    <s v="作業服の修理"/>
    <s v="⑧職員の負担軽減ためのICT機器等の導入"/>
    <s v="作業服の修理において機器を増やすことや、そのききをあつかえるりようしゃをそだてる。"/>
    <s v="販売活動・作業服のたたみ作業"/>
    <s v="⑩市町・企業、他事業所との連携"/>
    <s v="販売活動をする中で、販売先や委託販売等で他の作業所との連携で販売量を増やす。_x000a_今後作業服のたたみ作業の量が増えた時の解決策の一つとして、他の事業所との連携を図る。"/>
    <s v="分業制の確立_x000a_他の事業所との連携による販売活動の促進"/>
    <s v="機器の導入による職員の負担の軽減とともに、利用者のスキルアップを図る。"/>
    <s v="他の事業所との連携により作業量を増やし、収益をより増やしていく。"/>
    <s v="共有した"/>
    <s v="共有していない"/>
    <s v="統括責任者"/>
    <s v="浅枝　桂"/>
    <s v="管理者・サービス管理責任者"/>
    <m/>
    <s v="澤﨑　勇人"/>
    <s v="職業指導員"/>
    <m/>
    <s v="森川　弘幸"/>
    <s v="職業指導員"/>
    <m/>
    <s v="小林　京子"/>
    <s v="生活支援員・サービス管理責任者"/>
    <m/>
    <s v="武田　千穂"/>
    <s v="生活支援員・サービス管理責任者"/>
    <m/>
    <m/>
    <m/>
    <m/>
    <m/>
    <m/>
    <m/>
    <m/>
    <m/>
    <m/>
    <m/>
    <m/>
    <m/>
    <m/>
    <m/>
    <x v="1"/>
    <n v="5"/>
    <n v="11"/>
    <n v="9"/>
    <m/>
    <m/>
    <n v="25"/>
    <x v="17"/>
    <x v="133"/>
    <x v="127"/>
    <x v="0"/>
    <x v="0"/>
    <n v="10"/>
    <n v="14"/>
    <n v="1"/>
    <n v="25"/>
    <n v="0"/>
    <n v="9"/>
    <n v="1"/>
    <n v="4"/>
    <n v="0"/>
    <n v="0"/>
    <n v="11"/>
    <n v="25"/>
    <n v="0"/>
    <n v="0"/>
    <n v="2"/>
    <n v="6"/>
    <n v="3"/>
    <n v="10"/>
    <n v="4"/>
    <n v="25"/>
    <n v="25"/>
    <n v="0"/>
    <n v="0"/>
    <n v="25"/>
    <n v="1"/>
    <n v="15"/>
    <n v="0"/>
    <n v="10"/>
    <n v="25"/>
    <n v="0.6"/>
    <n v="10"/>
    <n v="0"/>
    <n v="15"/>
    <n v="25"/>
    <n v="0.4"/>
    <n v="10"/>
    <n v="3"/>
    <n v="12"/>
    <n v="25"/>
    <n v="0.4"/>
    <n v="20"/>
    <n v="0"/>
    <n v="5"/>
    <n v="25"/>
    <n v="0.8"/>
    <n v="25"/>
    <n v="0"/>
    <n v="0"/>
    <n v="25"/>
    <x v="8"/>
    <n v="105"/>
    <n v="3"/>
    <n v="42"/>
    <n v="150"/>
    <n v="0.7"/>
  </r>
  <r>
    <d v="2024-04-25T00:00:00"/>
    <n v="276"/>
    <x v="4"/>
    <s v="株式会社アイオライト"/>
    <s v="石田　雅也"/>
    <n v="3410110807"/>
    <s v="まごころの家　倉掛"/>
    <n v="7391751"/>
    <x v="2"/>
    <s v="〒739-1751 広島市安佐北区深川四丁目２０番２６号"/>
    <x v="0"/>
    <s v="大成　リサ"/>
    <s v="石田　雅也"/>
    <s v="082-516-5511"/>
    <n v="0"/>
    <s v="月額"/>
    <n v="11000"/>
    <x v="200"/>
    <n v="5932"/>
    <n v="17262"/>
    <n v="17278"/>
    <n v="17344"/>
    <n v="2980789"/>
    <n v="2980789"/>
    <n v="0"/>
    <n v="0"/>
    <n v="0"/>
    <n v="2980789"/>
    <x v="200"/>
    <n v="80000"/>
    <n v="10000"/>
    <n v="0"/>
    <n v="5580"/>
    <n v="197"/>
    <n v="3420"/>
    <x v="195"/>
    <n v="241"/>
    <n v="12"/>
    <n v="2885209"/>
    <x v="198"/>
    <x v="200"/>
    <n v="211"/>
    <n v="3000000"/>
    <n v="3000000"/>
    <n v="0"/>
    <n v="0"/>
    <n v="0"/>
    <n v="3000000"/>
    <n v="2900000"/>
    <n v="80000"/>
    <n v="10000"/>
    <n v="0"/>
    <n v="10000"/>
    <n v="3360"/>
    <n v="13440"/>
    <n v="240"/>
    <n v="12"/>
    <n v="2900000"/>
    <n v="17262"/>
    <n v="216"/>
    <n v="3225000"/>
    <n v="3225000"/>
    <n v="0"/>
    <n v="0"/>
    <n v="0"/>
    <n v="3225000"/>
    <n v="3110000"/>
    <n v="90000"/>
    <n v="10000"/>
    <n v="0"/>
    <n v="15000"/>
    <n v="3600"/>
    <n v="14400"/>
    <n v="240"/>
    <n v="12"/>
    <n v="3110000"/>
    <n v="17278"/>
    <n v="216"/>
    <n v="3460000"/>
    <n v="3460000"/>
    <n v="0"/>
    <n v="0"/>
    <n v="0"/>
    <n v="3460000"/>
    <n v="3330000"/>
    <n v="100000"/>
    <n v="10000"/>
    <n v="0"/>
    <n v="20000"/>
    <n v="3840"/>
    <n v="15360"/>
    <n v="240"/>
    <n v="12"/>
    <n v="3330000"/>
    <n v="17344"/>
    <n v="217"/>
    <m/>
    <m/>
    <m/>
    <m/>
    <m/>
    <m/>
    <m/>
    <m/>
    <m/>
    <m/>
    <s v="○"/>
    <s v="○"/>
    <s v="○"/>
    <m/>
    <m/>
    <m/>
    <m/>
    <m/>
    <x v="4"/>
    <n v="2577719"/>
    <s v="マツダ関係の自動車部品（ラジエターホース、内装部品等）ダイソー商品の組立、封入等"/>
    <s v="－"/>
    <x v="11"/>
    <n v="242000"/>
    <s v="農業物の仕分け、計量、袋詰め"/>
    <s v="－"/>
    <x v="10"/>
    <n v="49671"/>
    <s v="空き缶、古紙、段ボールの販売"/>
    <s v="－"/>
    <x v="1"/>
    <s v=""/>
    <x v="0"/>
    <x v="0"/>
    <s v=""/>
    <x v="0"/>
    <m/>
    <m/>
    <m/>
    <x v="0"/>
    <s v="マツダ関係の下請け業者との強いつながりが持てた。作業内容はむつかしいものから様々だが優先的に作業を下ろしてくれるのでありがたい。年間を通じて生産台数の調整等で閑散期があり、１企業だけの取引にはできない為、繁忙期が他の企業と重なった時の負担が大きい。　　　　　　　　　　　　　　　　　　　　　　　　　　自社製品作りに何度か挑戦したが、販売が難しい。"/>
    <s v="○"/>
    <m/>
    <m/>
    <m/>
    <m/>
    <m/>
    <m/>
    <m/>
    <m/>
    <m/>
    <m/>
    <m/>
    <s v="令和５年度は新たな企業との新規取引もあり工賃の向上につながった。利用者のスキルによっては難しい事もあるが、スタッフがカバーしたりしながらよくできた。作業が安定してくると利用者も慣れ、効率も上がった。"/>
    <m/>
    <m/>
    <m/>
    <m/>
    <s v="○"/>
    <s v="○"/>
    <m/>
    <m/>
    <s v="○"/>
    <s v="○"/>
    <m/>
    <m/>
    <s v="軽作業"/>
    <s v="⑥作業工程の見直し"/>
    <s v="作業物のおき場所、工程の分担等"/>
    <m/>
    <m/>
    <m/>
    <m/>
    <n v="0"/>
    <n v="0"/>
    <s v="作業物の置き場、作業スペースの確保、人数や作業数、物に応じて効率よく作業できるよう随時見直す。"/>
    <s v="利用者様の特性に応じた新たな作業の新規開拓"/>
    <s v="利用者様が安定的に通え、作業を行える場所作り"/>
    <s v="共有した"/>
    <s v="共有した"/>
    <s v="統括責任者"/>
    <s v="大成　リサ"/>
    <s v="管理者"/>
    <m/>
    <s v="西本　美佳"/>
    <s v="職業指導員"/>
    <m/>
    <s v="岡野　美香"/>
    <s v="目標工賃達成指導員"/>
    <m/>
    <s v="阿蘇　萠"/>
    <s v="生活支援員"/>
    <m/>
    <s v="迫田　弘子"/>
    <s v="職業指導員"/>
    <m/>
    <s v="河野　由香"/>
    <s v="生活支援員"/>
    <m/>
    <m/>
    <m/>
    <m/>
    <m/>
    <m/>
    <m/>
    <m/>
    <m/>
    <m/>
    <m/>
    <m/>
    <x v="7"/>
    <n v="1"/>
    <n v="14"/>
    <n v="2"/>
    <m/>
    <m/>
    <n v="17"/>
    <x v="47"/>
    <x v="37"/>
    <x v="128"/>
    <x v="0"/>
    <x v="0"/>
    <n v="1"/>
    <n v="14"/>
    <n v="2"/>
    <n v="17"/>
    <n v="0"/>
    <n v="2"/>
    <n v="2"/>
    <n v="3"/>
    <n v="2"/>
    <n v="3"/>
    <n v="5"/>
    <n v="17"/>
    <n v="0"/>
    <n v="11"/>
    <n v="2"/>
    <n v="1"/>
    <n v="2"/>
    <n v="0"/>
    <n v="1"/>
    <n v="17"/>
    <n v="17"/>
    <n v="0"/>
    <n v="0"/>
    <n v="17"/>
    <n v="1"/>
    <n v="15"/>
    <n v="0"/>
    <n v="2"/>
    <n v="17"/>
    <n v="0.88235294117647056"/>
    <n v="17"/>
    <n v="0"/>
    <n v="0"/>
    <n v="17"/>
    <n v="1"/>
    <n v="17"/>
    <n v="0"/>
    <n v="0"/>
    <n v="17"/>
    <n v="1"/>
    <n v="17"/>
    <n v="0"/>
    <n v="0"/>
    <n v="17"/>
    <n v="1"/>
    <n v="17"/>
    <n v="0"/>
    <n v="0"/>
    <n v="17"/>
    <x v="8"/>
    <n v="100"/>
    <n v="0"/>
    <n v="2"/>
    <n v="102"/>
    <n v="0.98039215686274506"/>
  </r>
  <r>
    <d v="2024-04-29T00:00:00"/>
    <n v="277"/>
    <x v="1"/>
    <s v="社会福祉法人希望の丘"/>
    <s v="井出　俊隆"/>
    <n v="3410201192"/>
    <s v="広島どんぐり作業所"/>
    <n v="7313167"/>
    <x v="2"/>
    <s v="〒731-3167 広島市安佐南区大塚西三丁目８番１号"/>
    <x v="5"/>
    <s v="河野　敏"/>
    <s v="井出　まり"/>
    <s v="082-848-1036"/>
    <s v="kibounooka＠h－donguri.ｊｐ"/>
    <s v="月額"/>
    <n v="12000"/>
    <x v="201"/>
    <n v="-3379"/>
    <n v="12346"/>
    <n v="12649"/>
    <n v="12931"/>
    <n v="2309000"/>
    <n v="2309000"/>
    <n v="0"/>
    <n v="0"/>
    <n v="0"/>
    <n v="2309000"/>
    <x v="201"/>
    <n v="809000"/>
    <n v="0"/>
    <n v="0"/>
    <n v="0"/>
    <n v="191"/>
    <n v="3912"/>
    <x v="196"/>
    <n v="270"/>
    <n v="12"/>
    <n v="1500000"/>
    <x v="199"/>
    <x v="201"/>
    <n v="93"/>
    <n v="2929000"/>
    <n v="2929000"/>
    <n v="0"/>
    <n v="0"/>
    <n v="0"/>
    <n v="2929000"/>
    <n v="1600000"/>
    <n v="1329000"/>
    <n v="0"/>
    <n v="0"/>
    <n v="0"/>
    <n v="2900"/>
    <n v="15950"/>
    <n v="269"/>
    <n v="12"/>
    <n v="1600000"/>
    <n v="12346"/>
    <n v="100"/>
    <n v="3029000"/>
    <n v="3029000"/>
    <n v="0"/>
    <n v="0"/>
    <n v="0"/>
    <n v="3029000"/>
    <n v="1700000"/>
    <n v="1329000"/>
    <n v="0"/>
    <n v="0"/>
    <n v="0"/>
    <n v="3000"/>
    <n v="16500"/>
    <n v="269"/>
    <n v="12"/>
    <n v="1700000"/>
    <n v="12649"/>
    <n v="103"/>
    <n v="3129000"/>
    <n v="3129000"/>
    <n v="0"/>
    <n v="0"/>
    <n v="0"/>
    <n v="3129000"/>
    <n v="1800000"/>
    <n v="1329000"/>
    <n v="0"/>
    <n v="0"/>
    <n v="0"/>
    <n v="3100"/>
    <n v="17050"/>
    <n v="269"/>
    <n v="12"/>
    <n v="1800000"/>
    <n v="12931"/>
    <n v="106"/>
    <s v="○"/>
    <m/>
    <m/>
    <m/>
    <m/>
    <m/>
    <m/>
    <m/>
    <s v="○"/>
    <m/>
    <m/>
    <m/>
    <s v="○"/>
    <m/>
    <m/>
    <m/>
    <s v="○"/>
    <s v="調理補助"/>
    <x v="0"/>
    <n v="907000"/>
    <s v="施設内清掃作業"/>
    <s v="－"/>
    <x v="3"/>
    <n v="593000"/>
    <s v="タオル折り作業、金具組立"/>
    <s v="－"/>
    <x v="12"/>
    <n v="560000"/>
    <s v="クッキー製造と受注先への納品"/>
    <s v="－"/>
    <x v="1"/>
    <s v=""/>
    <x v="0"/>
    <x v="0"/>
    <s v=""/>
    <x v="0"/>
    <m/>
    <m/>
    <m/>
    <x v="0"/>
    <s v="生産性の低下している利用者が増えているため、作業科目と受注量が減少している。そのため企業から作業を受けても納期が守られない等の懸念から積極的な作業の新規の取組みができていない"/>
    <s v="○"/>
    <s v="○"/>
    <m/>
    <s v="○"/>
    <m/>
    <s v="○"/>
    <m/>
    <m/>
    <m/>
    <m/>
    <m/>
    <m/>
    <s v="減少している作業種目であるが、1つづつの作業量(納品量)増加させた。しかし、納期までの作業量と受注量には限界があるため、思うように売上は伸びなかった。管理者による経営理念・運営方針の職員・保護者への共有化不足のため、令和５年度の目標工賃には到達できなかった"/>
    <m/>
    <m/>
    <m/>
    <m/>
    <m/>
    <s v="○"/>
    <m/>
    <m/>
    <m/>
    <s v="○"/>
    <m/>
    <m/>
    <s v="軽作業"/>
    <s v="⑥作業工程の見直し"/>
    <s v="作業室の5Sに取組み安全で分かり易い環境づくり。全体の作業量の達成度と利用者個人別の作業量の見える化"/>
    <m/>
    <m/>
    <m/>
    <m/>
    <n v="0"/>
    <n v="0"/>
    <s v="作業工程の仕組みづくりに取組み、作業量(納品量)の拡大。市町、企業、他事業所と連携して新規軽作業の開拓をし、作業に取組める利用者を増やす。管理者による経営理念・運営方針の職員・利用者・家族への共有化"/>
    <s v="作業工程の仕組みづくりの見直しに取組み、安定した作業量(納品量)を目指す。作業を習得した利用者を増やす。管理者が中心になって工賃向上計画（ＰＤＣＡサイクルの確立）について、職員、利用者・家族に示し、共有する"/>
    <s v="管理者による経営理念・運営方針の職員、利用者・家族への共有化及び管理者が中心になって工賃向上計画（ＰＤＣＡサイクルの確立）について、職員、利用者・家族に共有することによって、作業工程の仕組みづくりの改善に取組み、利用者の目標を明確にし、更なる作業量(納品量)拡大を目指す"/>
    <s v="共有していない"/>
    <s v="共有していない"/>
    <s v="統括責任者"/>
    <s v="河野　敏"/>
    <s v="管理者"/>
    <s v="作業責任者"/>
    <s v="西田　正史"/>
    <s v="サービス管理責任者"/>
    <s v="スタッフ"/>
    <s v="平山　厚法"/>
    <s v="生活支援員"/>
    <s v="スタッフ"/>
    <s v="佐東　仁美"/>
    <s v="生活支援員"/>
    <s v="スタッフ"/>
    <s v="赤木　由夏"/>
    <s v="職業指導員"/>
    <s v="スタッフ"/>
    <s v="岸　邦子"/>
    <s v="職業指導員"/>
    <m/>
    <m/>
    <m/>
    <m/>
    <m/>
    <m/>
    <m/>
    <m/>
    <m/>
    <m/>
    <m/>
    <m/>
    <x v="7"/>
    <m/>
    <n v="15"/>
    <m/>
    <m/>
    <m/>
    <n v="15"/>
    <x v="2"/>
    <x v="5"/>
    <x v="3"/>
    <x v="0"/>
    <x v="0"/>
    <n v="0"/>
    <n v="9"/>
    <n v="6"/>
    <n v="15"/>
    <n v="1"/>
    <n v="1"/>
    <n v="8"/>
    <n v="5"/>
    <n v="0"/>
    <n v="0"/>
    <n v="0"/>
    <n v="15"/>
    <n v="0"/>
    <n v="2"/>
    <n v="2"/>
    <n v="2"/>
    <n v="8"/>
    <n v="1"/>
    <n v="0"/>
    <n v="15"/>
    <n v="15"/>
    <n v="0"/>
    <n v="0"/>
    <n v="15"/>
    <n v="1"/>
    <n v="14"/>
    <n v="0"/>
    <n v="1"/>
    <n v="15"/>
    <n v="0.93333333333333335"/>
    <n v="14"/>
    <n v="0"/>
    <n v="1"/>
    <n v="15"/>
    <n v="0.93333333333333335"/>
    <n v="15"/>
    <n v="0"/>
    <n v="0"/>
    <n v="15"/>
    <n v="1"/>
    <n v="15"/>
    <n v="0"/>
    <n v="0"/>
    <n v="15"/>
    <n v="1"/>
    <n v="13"/>
    <n v="0"/>
    <n v="2"/>
    <n v="15"/>
    <x v="13"/>
    <n v="86"/>
    <n v="0"/>
    <n v="4"/>
    <n v="90"/>
    <n v="0.9555555555555556"/>
  </r>
  <r>
    <d v="2024-04-30T00:00:00"/>
    <n v="279"/>
    <x v="1"/>
    <s v="社会福祉法人尾道のぞみ会"/>
    <s v="高垣　孔幸"/>
    <n v="3411100674"/>
    <s v="ヴィータ"/>
    <n v="7222102"/>
    <x v="0"/>
    <s v="〒722-2102 尾道市因島重井町鬼岩5276-17"/>
    <x v="0"/>
    <s v="森川　尚子"/>
    <s v="森川　尚子"/>
    <s v="0845-26-2580"/>
    <s v="vita@o-nozomi.or.jp"/>
    <s v="月額"/>
    <n v="6000"/>
    <x v="202"/>
    <n v="25154"/>
    <n v="24385"/>
    <n v="24590"/>
    <n v="25273"/>
    <n v="4817897"/>
    <n v="4817897"/>
    <n v="0"/>
    <n v="0"/>
    <n v="0"/>
    <n v="4817897"/>
    <x v="202"/>
    <n v="892461"/>
    <n v="0"/>
    <n v="0"/>
    <n v="0"/>
    <n v="240"/>
    <n v="3121"/>
    <x v="197"/>
    <n v="298"/>
    <n v="12"/>
    <n v="3925436"/>
    <x v="200"/>
    <x v="202"/>
    <n v="490"/>
    <n v="4460000"/>
    <n v="4460000"/>
    <n v="0"/>
    <n v="0"/>
    <n v="0"/>
    <n v="4460000"/>
    <n v="3570000"/>
    <n v="890000"/>
    <n v="0"/>
    <n v="0"/>
    <n v="0"/>
    <n v="2926"/>
    <m/>
    <n v="240"/>
    <n v="12"/>
    <n v="3570000"/>
    <n v="24385"/>
    <m/>
    <n v="4500000"/>
    <n v="4500000"/>
    <n v="0"/>
    <n v="0"/>
    <n v="0"/>
    <n v="4500000"/>
    <n v="3600000"/>
    <n v="900000"/>
    <n v="0"/>
    <n v="0"/>
    <n v="0"/>
    <n v="2926"/>
    <m/>
    <n v="240"/>
    <n v="12"/>
    <n v="3600000"/>
    <n v="24590"/>
    <m/>
    <n v="4600000"/>
    <n v="4600000"/>
    <n v="0"/>
    <n v="0"/>
    <n v="0"/>
    <n v="4600000"/>
    <n v="3700000"/>
    <n v="900000"/>
    <n v="0"/>
    <n v="0"/>
    <n v="0"/>
    <n v="2926"/>
    <m/>
    <n v="240"/>
    <n v="12"/>
    <n v="3700000"/>
    <n v="25273"/>
    <m/>
    <m/>
    <m/>
    <m/>
    <m/>
    <m/>
    <s v="○"/>
    <m/>
    <m/>
    <s v="○"/>
    <m/>
    <m/>
    <s v="○"/>
    <s v="○"/>
    <m/>
    <m/>
    <m/>
    <s v="○"/>
    <s v="「島の小さなお手伝い屋さん」として、依頼者のご要望に応じて業務を実施。"/>
    <x v="0"/>
    <n v="4364532"/>
    <s v="・地元企業の清掃委託業務（週３回程度）_x000a_・学校施設の清掃業務（週２回程度）"/>
    <s v="－"/>
    <x v="0"/>
    <n v="284206"/>
    <s v="・「島の小さなお手伝い屋さん」として、依頼者のご要望に応じて業務を実施。（随時）"/>
    <s v="－"/>
    <x v="0"/>
    <n v="99481"/>
    <s v="・タオル商品化に係る一連の動き（検品、糸切、折る、封入、化粧箱入）_x000a_・箱折、シール貼り"/>
    <s v="－"/>
    <x v="1"/>
    <s v=""/>
    <x v="0"/>
    <x v="0"/>
    <s v=""/>
    <x v="0"/>
    <m/>
    <m/>
    <m/>
    <x v="0"/>
    <s v="高工賃の利用者の方が就職されたため、作業の生産性をどのように上げるかが課題である。_x000a_生活介護のニーズに近い利用者の方が多く在籍しているため個別対応の業務割合が増えている。そのため、工賃向上につながる取り組みを行う余力が少なくなっている現状がある。"/>
    <m/>
    <s v="○"/>
    <s v="○"/>
    <m/>
    <m/>
    <s v="○"/>
    <s v="○"/>
    <s v="○"/>
    <m/>
    <m/>
    <m/>
    <m/>
    <s v="地元企業の協力があって成り立っている。この関係を維持発展させるべく努力をしている。_x000a_地域の困りごとに寄り添って地域とともに事業に取り組んでいることが収入増につながっている。"/>
    <s v="○"/>
    <m/>
    <m/>
    <s v="○"/>
    <s v="○"/>
    <s v="○"/>
    <m/>
    <m/>
    <s v="○"/>
    <s v="○"/>
    <m/>
    <m/>
    <s v="清掃・洗浄・洗車"/>
    <s v="⑩市町・企業、他事業所との連携"/>
    <s v="清掃の委託契約がいただけるように営業を取り組む。"/>
    <s v="その他（代行作業）"/>
    <s v="⑩市町・企業、他事業所との連携"/>
    <s v="地域の困りごとに寄り添って地域とともに事業に取り組む。"/>
    <s v="軽作業"/>
    <s v="④販売価格の見直し"/>
    <s v="工賃単価が増額していただけるように交渉していく。"/>
    <s v="・質の担保を保ちつつ、ご要望に応じて迅速に対応する。_x000a_・地域の困りごと（ニーズ）の掘り起こしを行い、関係機関と連携し、地域とともに事業に取り組む。_x000a_・軽作業においては、情勢を鑑みて工賃単価が増額していただけるよう交渉していく。"/>
    <s v="・新たに清掃の委託契約がいただけるように地域の企業等へ営業活動を強化する。_x000a_・利用者のできる作業に差があるため、職員のスキルアップを図るとともに、作業工程を検討し、利用者のできる作業を増やし、工賃の向上につなげていく必要がある。_x000a_"/>
    <s v="・質の担保を保ちつつ、ご要望に応じて迅速に対応する。_x000a_・地域の困りごと（ニーズ）の掘り起こしを行い、関係機関と連携し、地域とともに事業に取り組む。"/>
    <s v="共有した"/>
    <s v="共有した"/>
    <s v="統括責任者"/>
    <s v="森川　尚子"/>
    <s v="管理者"/>
    <s v="個別支援計画の作成、関係機関との連携・調整"/>
    <s v="森川　尚子"/>
    <s v="サービス管理責任者"/>
    <s v="技術指導や職業訓練・価格交渉"/>
    <s v="原　愛華"/>
    <s v="職業指導員"/>
    <s v="日常生活の相談・指導・経理"/>
    <s v="平林　理沙"/>
    <s v="生活支援員"/>
    <s v="日常生活の相談・指導・経理"/>
    <s v="力石　佳純"/>
    <s v="生活支援員"/>
    <s v="価格交渉・営業・作業工程管理"/>
    <s v="岡本　恵弥"/>
    <s v="目標工賃達成指導員"/>
    <m/>
    <m/>
    <m/>
    <m/>
    <m/>
    <m/>
    <m/>
    <m/>
    <m/>
    <m/>
    <m/>
    <m/>
    <x v="7"/>
    <n v="1"/>
    <n v="5"/>
    <n v="14"/>
    <m/>
    <m/>
    <n v="20"/>
    <x v="80"/>
    <x v="60"/>
    <x v="129"/>
    <x v="0"/>
    <x v="0"/>
    <n v="5"/>
    <n v="12"/>
    <n v="3"/>
    <n v="20"/>
    <n v="0"/>
    <n v="2"/>
    <n v="3"/>
    <n v="1"/>
    <n v="0"/>
    <n v="0"/>
    <n v="14"/>
    <n v="20"/>
    <n v="0"/>
    <n v="3"/>
    <n v="4"/>
    <n v="3"/>
    <n v="5"/>
    <n v="3"/>
    <n v="2"/>
    <n v="20"/>
    <n v="10"/>
    <n v="0"/>
    <n v="1"/>
    <n v="11"/>
    <n v="0.90909090909090906"/>
    <n v="9"/>
    <n v="0"/>
    <n v="2"/>
    <n v="11"/>
    <n v="0.81818181818181823"/>
    <n v="11"/>
    <n v="0"/>
    <n v="0"/>
    <n v="11"/>
    <n v="1"/>
    <n v="11"/>
    <n v="0"/>
    <n v="0"/>
    <n v="11"/>
    <n v="1"/>
    <n v="10"/>
    <n v="0"/>
    <n v="1"/>
    <n v="11"/>
    <n v="0.90909090909090906"/>
    <n v="10"/>
    <n v="0"/>
    <n v="1"/>
    <n v="11"/>
    <x v="55"/>
    <n v="61"/>
    <n v="0"/>
    <n v="5"/>
    <n v="66"/>
    <n v="0.9242424242424242"/>
  </r>
  <r>
    <d v="2024-04-25T00:00:00"/>
    <n v="280"/>
    <x v="0"/>
    <s v="特定非営利活動法人廿日市市障害者福祉協会"/>
    <s v="小泉　敏信"/>
    <n v="3412700423"/>
    <s v="Ｈａｎａと花舎"/>
    <n v="7390412"/>
    <x v="9"/>
    <s v="〒739-0412 廿日市市宮島口西二丁目２番３１号"/>
    <x v="0"/>
    <s v="原本　弘子"/>
    <s v="栗栖　由美子"/>
    <s v="0829-32-2023"/>
    <s v="shinsyo-kyo@hatnet.jp"/>
    <s v="月額"/>
    <n v="8000"/>
    <x v="203"/>
    <n v="18533"/>
    <n v="26978"/>
    <n v="27482"/>
    <n v="27972"/>
    <n v="5355226"/>
    <n v="5191053"/>
    <n v="0"/>
    <n v="0"/>
    <n v="164173"/>
    <n v="5355226"/>
    <x v="203"/>
    <n v="730597"/>
    <n v="0"/>
    <n v="0"/>
    <n v="262684"/>
    <n v="290"/>
    <n v="3541"/>
    <x v="198"/>
    <n v="260"/>
    <n v="12"/>
    <n v="4361945"/>
    <x v="201"/>
    <x v="203"/>
    <n v="566"/>
    <n v="5554820"/>
    <n v="5300000"/>
    <n v="0"/>
    <n v="0"/>
    <n v="254820"/>
    <n v="5554820"/>
    <n v="4500000"/>
    <n v="900000"/>
    <n v="0"/>
    <n v="0"/>
    <n v="154820"/>
    <n v="3600"/>
    <n v="7800"/>
    <n v="260"/>
    <n v="12"/>
    <n v="4500000"/>
    <n v="26978"/>
    <n v="577"/>
    <n v="5750000"/>
    <n v="5650000"/>
    <n v="0"/>
    <n v="0"/>
    <n v="100000"/>
    <n v="5750000"/>
    <n v="4650000"/>
    <n v="1100000"/>
    <n v="0"/>
    <n v="0"/>
    <n v="0"/>
    <n v="3650"/>
    <n v="7900"/>
    <n v="260"/>
    <n v="12"/>
    <n v="4650000"/>
    <n v="27482"/>
    <n v="589"/>
    <n v="5950000"/>
    <n v="5850000"/>
    <n v="0"/>
    <n v="0"/>
    <n v="100000"/>
    <n v="5950000"/>
    <n v="4800000"/>
    <n v="1150000"/>
    <n v="0"/>
    <n v="0"/>
    <n v="0"/>
    <n v="3700"/>
    <n v="8000"/>
    <n v="260"/>
    <n v="12"/>
    <n v="4800000"/>
    <n v="27972"/>
    <n v="600"/>
    <m/>
    <m/>
    <m/>
    <m/>
    <m/>
    <s v="○"/>
    <m/>
    <m/>
    <s v="○"/>
    <m/>
    <m/>
    <s v="○"/>
    <s v="○"/>
    <m/>
    <m/>
    <s v="○"/>
    <s v="○"/>
    <s v="花苗の育苗と販売_x000a_公園花壇維持管理"/>
    <x v="6"/>
    <n v="2036519"/>
    <s v="・花いっぱい運動での花苗配布_x000a_・店頭販売やイベントでの販売"/>
    <s v="－"/>
    <x v="4"/>
    <n v="1013300"/>
    <s v="・市民活動センターの清掃(週1回）_x000a_・市内公園の自動販売機と公園内清掃(週3日程度)"/>
    <s v="○"/>
    <x v="8"/>
    <n v="901661"/>
    <s v="・委託販売(5ヶ所)_x000a_・イベントや店頭での販売"/>
    <s v="－"/>
    <x v="0"/>
    <n v="1"/>
    <x v="1"/>
    <x v="13"/>
    <n v="1"/>
    <x v="1"/>
    <m/>
    <s v="平成27年度"/>
    <n v="2036519"/>
    <x v="39"/>
    <s v="・清掃業務に関しては、継続可能で今後も安定した売上げを確保できる。_x000a_・雑貨製作も、委託販売先で売上げが望めるが、観光シーズンによってには売上げが上下するので、さらに委託先を開拓していきたい。イベントには積極的に参加し、販売のみならず事業所を知ってもらう機会にしたい。_x000a_・DM作業やデータ入力作業も出来る利用者は限られているが、継続可能。_x000a_・花苗の育苗と販売や公園花壇の維持管理も、ほとんどの利用者に出来る作業であり、安定した売上げが望めるが、さらに工賃を上げる為に新たな販売先を検討する必要がある。"/>
    <m/>
    <s v="○"/>
    <s v="○"/>
    <s v="○"/>
    <m/>
    <s v="○"/>
    <m/>
    <s v="○"/>
    <s v="○"/>
    <m/>
    <m/>
    <m/>
    <s v="・目標工賃を大きく上回ったことは良かったが、さらに工賃を上げる為には売上げを上げる必要がある。また、高齢になって来た利用者も増え、作業が思う様に出来ない、休みがちになる等の課題がある。簡単に出来る作業を考え、通所日数を増やしてもらえる様努力する。_x000a_・それぞれがスキルアップ出来る様な作業内容にし、作業効率を上げることや売上げに繋がることで、モチベーションアップに繋げることが必要だと考える。"/>
    <s v="○"/>
    <s v="○"/>
    <s v="○"/>
    <s v="○"/>
    <m/>
    <s v="○"/>
    <m/>
    <m/>
    <s v="○"/>
    <m/>
    <m/>
    <m/>
    <s v="花苗の育苗と販売"/>
    <s v="⑥作業工程の見直し"/>
    <s v="事業所での育苗がうまくいかず、花苗が足りず仕入れることになるので、農業指導員さんに指導いただき、育苗数を増やし仕入れを抑えることで、売上げを上げる。"/>
    <s v="雑貨(アクセサリー・ブックマーカー・キーホルダー等)の製造・販売"/>
    <s v="②販路開拓"/>
    <s v="現在の5ヶ所での委託販売をさらに増やし、売上げを伸ばす。また、現在の委託販売先においても、価格設定を見直し適正価格にすることで、売上げを伸ばす。"/>
    <s v="PC関係(ネット販売)"/>
    <s v="③販売力の向上"/>
    <s v="以前から雑貨類をネット販売出来ないかと検討している。発送作業や商品が売れたことで次の製作の励みになるので、実現できるよう進めていく。PCが出来る利用者さんにも手伝ってもらう。"/>
    <s v="・雑貨の委託販売価格を見直し、売上げを増加させる。_x000a_・花苗の価格に関しても相場を把握し(これまでかなり安く販売していた)適正な価格設定にすることで売上げを増加させる。_x000a_・職員の意識を高め全員で工賃アップを目指す。"/>
    <s v="・花苗の育苗に関して、利用者も含め農業指導委員に指導を仰ぐ研修を行う。_x000a_・委託販売先との連携を強化し、新たな販路拡大に繋げる。_x000a_・各作業に関してのマニュアルを作成し誰でも確認できる様にする。"/>
    <s v="・各作業について、利用者の中でリーダーとなれる方にさらにスキルアップしてもらい、みんなに指導出来る様にしていく。_x000a_・職員、利用者の意識を高める為に研修やミーティングを積極的に行い、販路拡大、商品企画等行い売上げ増加に繋げる。"/>
    <s v="共有した"/>
    <s v="共有した"/>
    <s v="統括責任者"/>
    <s v="原本　弘子"/>
    <s v="管理者"/>
    <s v="個別支援計画の作成"/>
    <s v="原本　弘子"/>
    <s v="サービス管理責任者"/>
    <s v="技術指導や職業訓練"/>
    <s v="岡﨑　未希"/>
    <s v="職業指導員"/>
    <s v="技術指導や職業訓練"/>
    <s v="小泉　敏信"/>
    <s v="職業指導員"/>
    <s v="技術指導や職業訓練"/>
    <s v="箕田　正治"/>
    <s v="職業指導員"/>
    <s v="技術指導や職業訓練"/>
    <s v="坂本　和則"/>
    <s v="職業指導員"/>
    <s v="技術指導や職業訓練"/>
    <s v="藤原　幸治"/>
    <s v="職業指導員"/>
    <s v="技術指導や職業訓練"/>
    <s v="永谷　敏紘"/>
    <s v="職業指導員"/>
    <s v="日常生活の相談・指導"/>
    <s v="福田　裕美"/>
    <s v="生活支援員"/>
    <s v="日常生活の相談・指導"/>
    <s v="栗栖　由美子"/>
    <s v="生活支援員"/>
    <x v="5"/>
    <n v="3"/>
    <n v="8"/>
    <n v="16"/>
    <m/>
    <m/>
    <n v="27"/>
    <x v="27"/>
    <x v="41"/>
    <x v="60"/>
    <x v="0"/>
    <x v="0"/>
    <n v="6"/>
    <n v="20"/>
    <n v="1"/>
    <n v="27"/>
    <n v="0"/>
    <n v="9"/>
    <n v="7"/>
    <n v="2"/>
    <n v="1"/>
    <n v="1"/>
    <n v="7"/>
    <n v="27"/>
    <n v="0"/>
    <n v="4"/>
    <n v="4"/>
    <n v="4"/>
    <n v="6"/>
    <n v="3"/>
    <n v="6"/>
    <n v="27"/>
    <n v="20"/>
    <n v="1"/>
    <n v="3"/>
    <n v="24"/>
    <n v="0.83333333333333337"/>
    <n v="17"/>
    <n v="3"/>
    <n v="4"/>
    <n v="24"/>
    <n v="0.70833333333333337"/>
    <n v="22"/>
    <n v="0"/>
    <n v="2"/>
    <n v="24"/>
    <n v="0.91666666666666663"/>
    <n v="22"/>
    <n v="0"/>
    <n v="2"/>
    <n v="24"/>
    <n v="0.91666666666666663"/>
    <n v="15"/>
    <n v="2"/>
    <n v="7"/>
    <n v="24"/>
    <n v="0.625"/>
    <n v="21"/>
    <n v="1"/>
    <n v="2"/>
    <n v="24"/>
    <x v="65"/>
    <n v="117"/>
    <n v="7"/>
    <n v="20"/>
    <n v="144"/>
    <n v="0.8125"/>
  </r>
  <r>
    <d v="2024-04-25T00:00:00"/>
    <n v="281"/>
    <x v="4"/>
    <s v="株式会社ＦＵＮ"/>
    <s v="粟村　滋"/>
    <n v="3410110906"/>
    <s v="ＦＵＮ"/>
    <n v="7391734"/>
    <x v="2"/>
    <s v="〒739-1734 広島市安佐北区口田三丁目３番２号"/>
    <x v="0"/>
    <s v="粟村　滋"/>
    <s v="同左"/>
    <s v="082-847-2700"/>
    <s v="info@fun111.jp"/>
    <s v="月額"/>
    <n v="21548"/>
    <x v="204"/>
    <n v="-99"/>
    <n v="22092"/>
    <n v="22755"/>
    <n v="23259"/>
    <n v="3503164"/>
    <n v="3353164"/>
    <n v="50000"/>
    <n v="40000"/>
    <n v="60000"/>
    <n v="3503164"/>
    <x v="204"/>
    <n v="157164"/>
    <n v="0"/>
    <n v="0"/>
    <n v="0"/>
    <n v="196"/>
    <n v="3109"/>
    <x v="199"/>
    <n v="240"/>
    <n v="12"/>
    <n v="3346000"/>
    <x v="202"/>
    <x v="204"/>
    <n v="215"/>
    <n v="3746380"/>
    <n v="3656380"/>
    <n v="50000"/>
    <n v="40000"/>
    <n v="0"/>
    <n v="3746380"/>
    <n v="3446380"/>
    <n v="150000"/>
    <n v="50000"/>
    <n v="40000"/>
    <n v="60000"/>
    <n v="3115"/>
    <n v="16011"/>
    <n v="240"/>
    <n v="12"/>
    <n v="3446380"/>
    <n v="22092"/>
    <n v="215"/>
    <n v="3869771"/>
    <n v="3779771"/>
    <n v="50000"/>
    <n v="40000"/>
    <n v="0"/>
    <n v="3869771"/>
    <n v="3549771"/>
    <n v="170000"/>
    <n v="50000"/>
    <n v="40000"/>
    <n v="60000"/>
    <n v="3118"/>
    <n v="16492"/>
    <n v="240"/>
    <n v="12"/>
    <n v="3549771"/>
    <n v="22755"/>
    <n v="215"/>
    <n v="4006264"/>
    <n v="3916264"/>
    <n v="50000"/>
    <n v="40000"/>
    <n v="0"/>
    <n v="4006264"/>
    <n v="3656264"/>
    <n v="200000"/>
    <n v="50000"/>
    <n v="40000"/>
    <n v="60000"/>
    <n v="3121"/>
    <n v="16986"/>
    <n v="240"/>
    <n v="12"/>
    <n v="3656264"/>
    <n v="23259"/>
    <n v="215"/>
    <m/>
    <m/>
    <s v="○"/>
    <s v="○"/>
    <s v="○"/>
    <m/>
    <s v="○"/>
    <m/>
    <m/>
    <m/>
    <m/>
    <m/>
    <s v="○"/>
    <m/>
    <m/>
    <m/>
    <s v="○"/>
    <s v="？"/>
    <x v="6"/>
    <n v="2838000"/>
    <s v="委託業務（おやつ等製造販売）"/>
    <s v="－"/>
    <x v="3"/>
    <n v="320909"/>
    <s v="針の梱包、箱作成等"/>
    <s v="－"/>
    <x v="11"/>
    <n v="102296"/>
    <s v="お弁当・サンドイッチ製造販売、ランチ"/>
    <s v="－"/>
    <x v="1"/>
    <s v=""/>
    <x v="0"/>
    <x v="0"/>
    <s v=""/>
    <x v="0"/>
    <m/>
    <m/>
    <m/>
    <x v="0"/>
    <s v="軽作業、委託事業だけでは、工賃を増やしていくことが難しく、自主製品の開発、食品等の販売代理店を行うなど新規事業の取り組みを開始したいと考えている。"/>
    <s v="○"/>
    <m/>
    <m/>
    <m/>
    <m/>
    <s v="○"/>
    <m/>
    <s v="○"/>
    <m/>
    <m/>
    <m/>
    <m/>
    <s v="毎月の収支状況を把握し、PCDAサイクルを利用し目標を逆算して、利用者一人一人の明確な目標を定めると伴に、新入社員の研修及び働きやすい環境作りに心がける。"/>
    <s v="○"/>
    <s v="○"/>
    <m/>
    <m/>
    <m/>
    <m/>
    <m/>
    <m/>
    <s v="○"/>
    <m/>
    <m/>
    <m/>
    <s v="食品代理店販売"/>
    <s v="②販路開拓"/>
    <s v="ホームページ、SNSにより情報を周知する。また、セミナー等により製品情報を提供し、売上増と知名度向上に取り組む。"/>
    <s v="軽作業"/>
    <s v="⑪その他"/>
    <s v="作業効率が良くなるよう、職場の環境整備、利用者同士の交流を行う。また、職員のスキルアップ研修、利用者への操作訓練などを実施する。"/>
    <s v="自主製品の製造販売"/>
    <s v="⑪その他"/>
    <s v="利用者の特性を生かした、自主製品の企画・製作活動を実施する。"/>
    <s v="・ホームページ、SNSにより情報を周知する。_x000a_・作業効率が良くなるよう、職場の環境整備、利用者同士の交流を行う。また、職員のスキルアップ研修、利用者への操作訓練などを実施する。_x000a_・利用者の特性を生かした、自主製品の企画・製作活動を実施する。"/>
    <s v="・自主製品を、地域の企業や市町と連携してイベント出展等を行い、販路の拡大や売上増加に取り組む。_x000a_・利用者が目で見て作業をしやすいようマニュアルを作成し、順次訓練をしながら事業を実施していく。"/>
    <s v="・自主製品の周知活動を充実させ、企業との連携を図り、販路の拡大を目指す。_x000a_・食品等の販売代理店として、定期的なセミナーの開催、周知活動及び営業活動により、販路の拡大に取り組む。"/>
    <s v="共有した"/>
    <s v="共有した"/>
    <s v="統括責任者"/>
    <s v="粟村滋"/>
    <s v="管理者"/>
    <s v="個別支援計画の作成"/>
    <s v="粟村洋子"/>
    <s v="サービス管理責任者"/>
    <s v="技術指導や職業訓練"/>
    <s v="角崎マユミ"/>
    <s v=" 職業指導員"/>
    <s v="〃"/>
    <s v="石川正之"/>
    <s v="〃"/>
    <s v="日常生活の相談・指導"/>
    <s v="西寅早恵"/>
    <s v=" 生活支援員"/>
    <s v="〃"/>
    <s v="野々下涼"/>
    <s v="〃"/>
    <m/>
    <m/>
    <m/>
    <m/>
    <m/>
    <m/>
    <m/>
    <m/>
    <m/>
    <m/>
    <m/>
    <m/>
    <x v="7"/>
    <n v="3"/>
    <n v="8"/>
    <n v="10"/>
    <m/>
    <m/>
    <n v="21"/>
    <x v="81"/>
    <x v="134"/>
    <x v="130"/>
    <x v="0"/>
    <x v="0"/>
    <n v="4"/>
    <n v="11"/>
    <n v="6"/>
    <n v="21"/>
    <n v="0"/>
    <n v="1"/>
    <n v="3"/>
    <n v="2"/>
    <n v="2"/>
    <n v="1"/>
    <n v="12"/>
    <n v="21"/>
    <n v="0"/>
    <n v="6"/>
    <n v="1"/>
    <n v="2"/>
    <n v="1"/>
    <n v="7"/>
    <n v="4"/>
    <n v="21"/>
    <n v="17"/>
    <n v="3"/>
    <n v="1"/>
    <n v="21"/>
    <n v="0.80952380952380953"/>
    <n v="18"/>
    <n v="1"/>
    <n v="2"/>
    <n v="21"/>
    <n v="0.8571428571428571"/>
    <n v="18"/>
    <n v="0"/>
    <n v="3"/>
    <n v="21"/>
    <n v="0.8571428571428571"/>
    <n v="15"/>
    <n v="3"/>
    <n v="3"/>
    <n v="21"/>
    <n v="0.7142857142857143"/>
    <n v="18"/>
    <n v="0"/>
    <n v="3"/>
    <n v="21"/>
    <n v="0.8571428571428571"/>
    <n v="17"/>
    <n v="2"/>
    <n v="2"/>
    <n v="21"/>
    <x v="95"/>
    <n v="103"/>
    <n v="9"/>
    <n v="14"/>
    <n v="126"/>
    <n v="0.81746031746031744"/>
  </r>
  <r>
    <d v="2024-04-27T00:00:00"/>
    <n v="283"/>
    <x v="4"/>
    <s v="株式会社ｃｏｍ－ｍａｔｅ"/>
    <s v="角田　くみ子"/>
    <n v="3410210896"/>
    <s v="あみ作業所"/>
    <n v="7330032"/>
    <x v="2"/>
    <s v="〒733-0032 広島市西区東観音町１７番３号"/>
    <x v="0"/>
    <s v="角田　くみ子"/>
    <s v="大塚　宏恵"/>
    <s v="082-231-4756"/>
    <s v="amiami-a@outlook.jp"/>
    <s v="月額"/>
    <n v="15000"/>
    <x v="205"/>
    <n v="706"/>
    <n v="15759"/>
    <n v="15823"/>
    <n v="15885"/>
    <n v="5505629"/>
    <n v="5256529"/>
    <n v="0"/>
    <n v="0"/>
    <n v="249100"/>
    <n v="5505629"/>
    <x v="205"/>
    <n v="2590874"/>
    <n v="0"/>
    <n v="0"/>
    <n v="50000"/>
    <n v="246"/>
    <n v="3723"/>
    <x v="200"/>
    <n v="245"/>
    <n v="12"/>
    <n v="2864755"/>
    <x v="203"/>
    <x v="205"/>
    <n v="231"/>
    <n v="5550000"/>
    <n v="5300000"/>
    <n v="0"/>
    <n v="0"/>
    <n v="250000"/>
    <n v="5550000"/>
    <n v="2950000"/>
    <n v="2550000"/>
    <n v="0"/>
    <n v="0"/>
    <n v="50000"/>
    <n v="3800"/>
    <n v="12600"/>
    <n v="245"/>
    <n v="12"/>
    <n v="2950000"/>
    <n v="15759"/>
    <n v="234"/>
    <n v="5610000"/>
    <n v="5350000"/>
    <n v="0"/>
    <n v="0"/>
    <n v="260000"/>
    <n v="5610000"/>
    <n v="3000000"/>
    <n v="2560000"/>
    <n v="0"/>
    <n v="0"/>
    <n v="50000"/>
    <n v="3850"/>
    <n v="12600"/>
    <n v="245"/>
    <n v="12"/>
    <n v="3000000"/>
    <n v="15823"/>
    <n v="238"/>
    <n v="5670000"/>
    <n v="5400000"/>
    <n v="0"/>
    <n v="0"/>
    <n v="270000"/>
    <n v="5670000"/>
    <n v="3050000"/>
    <n v="2570000"/>
    <n v="0"/>
    <n v="0"/>
    <n v="50000"/>
    <n v="3900"/>
    <n v="12600"/>
    <n v="245"/>
    <n v="12"/>
    <n v="3050000"/>
    <n v="15885"/>
    <n v="242"/>
    <m/>
    <m/>
    <m/>
    <m/>
    <m/>
    <m/>
    <m/>
    <m/>
    <m/>
    <m/>
    <m/>
    <m/>
    <s v="○"/>
    <m/>
    <m/>
    <m/>
    <s v="○"/>
    <s v="理容業"/>
    <x v="6"/>
    <n v="2726400"/>
    <s v="店内清掃・タオル洗濯干し・パーマ＆染め補助・自動シャンプー機セット＆ドライヤー・雑用"/>
    <s v="－"/>
    <x v="3"/>
    <n v="2530129"/>
    <s v="木箱の紙糊付け＆貼り・タオルたたみ・試供品貼り_x000a_マニキュア封入封緘シール貼り・説明書折り・ケース組立・菓子箱折り・海苔３P箱入れ・スティックコーヒー6本並べ・ポテト紙袋に袋掛け・etc._x000a_"/>
    <s v="－"/>
    <x v="2"/>
    <m/>
    <m/>
    <m/>
    <x v="1"/>
    <s v=""/>
    <x v="0"/>
    <x v="0"/>
    <s v=""/>
    <x v="0"/>
    <m/>
    <m/>
    <m/>
    <x v="0"/>
    <s v="・内職の木箱貼りとマニキュアは安定して作業がある。_x000a_　他のものに関しては、あったりなかったりと不安定な面がある。_x000a_・理容業も同じく、お客様の来られる日と来られない日があるが収入の面では良い。_x000a_　利用者の方に接客の苦手な方が多いので出られる方に限りがある。"/>
    <s v="○"/>
    <m/>
    <m/>
    <m/>
    <m/>
    <m/>
    <m/>
    <s v="○"/>
    <m/>
    <m/>
    <m/>
    <m/>
    <s v="・自社製品が無いので他の企業に頼らないといけないのでその企業の生産が減ると、自ずと作業所の生産量が減るので利用者の作業が無くなるのではという不安がある。_x000a_・内職の種類の多さがココの強みではあるが、その分検品等で職員の負担が増える。_x000a_　その強みは、その利用者に合った作業をお願いできるし、作業に飽きないと言われる。"/>
    <m/>
    <m/>
    <m/>
    <m/>
    <m/>
    <s v="○"/>
    <m/>
    <m/>
    <m/>
    <m/>
    <s v="○"/>
    <s v="新たな作業（自社製品等）の検討"/>
    <s v="木箱貼り"/>
    <s v="⑥作業工程の見直し"/>
    <s v="内職の中では単価が良いので、綺麗に早く仕上げる事で他の内職にも取り掛かれるようになれば単価の低い内職をカバーすることができる。"/>
    <s v="内職　"/>
    <s v="②販路開拓"/>
    <s v="安定した仕事を頂ける企業を開拓する。"/>
    <m/>
    <m/>
    <m/>
    <s v="内職の生産性を上げる為に、作業工程を見直し利用者ができる作業を増やす。"/>
    <s v="職業のスキルアップを図りながらその時に応じた作業が出来るようになる。_x000a_利用者にも安定して通所して貰う。"/>
    <s v="内職が安定して頂けるようになる。作業工程の見直しもして生産性を上げる。_x000a_利用者の方のスキルもアップする。"/>
    <s v="共有した"/>
    <s v="共有した"/>
    <s v="統括責任者"/>
    <s v="角田　くみ子"/>
    <s v="管理者兼職業指導員"/>
    <s v="個別支援計画の作成"/>
    <s v="大塚　宏恵"/>
    <s v="サービス管理責任者"/>
    <s v="日常生活の相談・指導"/>
    <s v="三好　香織"/>
    <s v="生活支援員"/>
    <s v="技術指導や職業訓練"/>
    <s v="小川　哲弘"/>
    <s v="職業指導員"/>
    <s v="日常生活の相談・指導と昼食調理"/>
    <s v="大塚　眞喜子"/>
    <s v="生活支援員兼調理員（パート）"/>
    <m/>
    <m/>
    <m/>
    <m/>
    <m/>
    <m/>
    <m/>
    <m/>
    <m/>
    <m/>
    <m/>
    <m/>
    <m/>
    <m/>
    <m/>
    <x v="1"/>
    <n v="1"/>
    <n v="6"/>
    <n v="14"/>
    <n v="1"/>
    <n v="1"/>
    <n v="23"/>
    <x v="16"/>
    <x v="135"/>
    <x v="131"/>
    <x v="14"/>
    <x v="4"/>
    <n v="12"/>
    <n v="8"/>
    <n v="3"/>
    <n v="23"/>
    <n v="1"/>
    <n v="6"/>
    <n v="3"/>
    <n v="1"/>
    <n v="1"/>
    <n v="0"/>
    <n v="11"/>
    <n v="23"/>
    <n v="0"/>
    <n v="0"/>
    <n v="7"/>
    <n v="5"/>
    <n v="6"/>
    <n v="5"/>
    <n v="0"/>
    <n v="23"/>
    <n v="12"/>
    <n v="2"/>
    <n v="3"/>
    <n v="17"/>
    <n v="0.70588235294117652"/>
    <n v="10"/>
    <n v="2"/>
    <n v="5"/>
    <n v="17"/>
    <n v="0.58823529411764708"/>
    <n v="11"/>
    <n v="1"/>
    <n v="5"/>
    <n v="17"/>
    <n v="0.6470588235294118"/>
    <n v="12"/>
    <n v="1"/>
    <n v="4"/>
    <n v="17"/>
    <n v="0.70588235294117652"/>
    <n v="11"/>
    <n v="1"/>
    <n v="5"/>
    <n v="17"/>
    <n v="0.6470588235294118"/>
    <n v="12"/>
    <n v="0"/>
    <n v="5"/>
    <n v="17"/>
    <x v="39"/>
    <n v="68"/>
    <n v="7"/>
    <n v="27"/>
    <n v="102"/>
    <n v="0.66666666666666663"/>
  </r>
  <r>
    <d v="2024-04-11T00:00:00"/>
    <n v="284"/>
    <x v="4"/>
    <s v="株式会社凛"/>
    <s v="飯田　優子"/>
    <n v="3413300082"/>
    <s v="福祉サービス事業所　りんりん"/>
    <n v="7372212"/>
    <x v="15"/>
    <s v="〒737-2212 江田島市大柿町大君１４４２－１"/>
    <x v="0"/>
    <s v="飯田優子"/>
    <s v="飯田優子"/>
    <s v="0823-36-7885"/>
    <s v="fukushi-rin.rin@arroe.ocn.ne.jp"/>
    <s v="月額"/>
    <n v="6500"/>
    <x v="206"/>
    <n v="3600"/>
    <n v="10851"/>
    <n v="11719"/>
    <n v="12330"/>
    <n v="2491367"/>
    <n v="2491367"/>
    <n v="0"/>
    <n v="0"/>
    <n v="0"/>
    <n v="2491367"/>
    <x v="206"/>
    <n v="1352077"/>
    <n v="0"/>
    <n v="0"/>
    <n v="0"/>
    <n v="175"/>
    <n v="2263"/>
    <x v="201"/>
    <n v="241"/>
    <n v="12"/>
    <n v="1139290"/>
    <x v="204"/>
    <x v="206"/>
    <n v="159"/>
    <n v="2600000"/>
    <n v="2600000"/>
    <n v="0"/>
    <n v="0"/>
    <n v="0"/>
    <n v="2600000"/>
    <n v="1250000"/>
    <n v="1350000"/>
    <n v="0"/>
    <n v="0"/>
    <n v="0"/>
    <n v="2280"/>
    <n v="7200"/>
    <n v="239"/>
    <n v="12"/>
    <n v="1250000"/>
    <n v="10851"/>
    <n v="174"/>
    <n v="2700000"/>
    <n v="2700000"/>
    <n v="0"/>
    <n v="0"/>
    <n v="0"/>
    <n v="2700000"/>
    <n v="1350000"/>
    <n v="1350000"/>
    <n v="0"/>
    <n v="0"/>
    <n v="0"/>
    <n v="2300"/>
    <n v="7250"/>
    <n v="240"/>
    <n v="12"/>
    <n v="1350000"/>
    <n v="11719"/>
    <n v="186"/>
    <n v="2800000"/>
    <n v="2800000"/>
    <n v="0"/>
    <n v="0"/>
    <n v="0"/>
    <n v="2800000"/>
    <n v="1450000"/>
    <n v="1350000"/>
    <n v="0"/>
    <n v="0"/>
    <n v="0"/>
    <n v="2350"/>
    <n v="7300"/>
    <n v="240"/>
    <n v="12"/>
    <n v="1450000"/>
    <n v="12330"/>
    <n v="199"/>
    <m/>
    <m/>
    <m/>
    <m/>
    <m/>
    <m/>
    <m/>
    <m/>
    <m/>
    <m/>
    <m/>
    <m/>
    <s v="○"/>
    <m/>
    <s v="○"/>
    <m/>
    <m/>
    <m/>
    <x v="10"/>
    <n v="1523326"/>
    <s v="きくらげ栽培・加工・販売"/>
    <s v="－"/>
    <x v="3"/>
    <n v="929041"/>
    <s v="シール貼り・段ボール組立・貝殻通し・貝穴あけ"/>
    <s v="－"/>
    <x v="3"/>
    <n v="39000"/>
    <s v="飲食店のテラス清掃"/>
    <s v="○"/>
    <x v="0"/>
    <s v=""/>
    <x v="0"/>
    <x v="0"/>
    <n v="1"/>
    <x v="1"/>
    <m/>
    <s v="令和3年度"/>
    <n v="1523326"/>
    <x v="40"/>
    <s v="きくらげ栽培に初期投資がかかっており、売り上げが伸びず工賃の向上が難しい。_x000a_販路を拡大し、余剰在庫を抱えないようにする。"/>
    <s v="○"/>
    <m/>
    <s v="○"/>
    <m/>
    <m/>
    <m/>
    <s v="○"/>
    <s v="○"/>
    <s v="○"/>
    <m/>
    <m/>
    <m/>
    <s v="きくらげの販路の拡大はできているが、食べ方がわからない等の理由から売上に結びつかない。"/>
    <s v="○"/>
    <s v="○"/>
    <s v="○"/>
    <m/>
    <m/>
    <s v="○"/>
    <m/>
    <m/>
    <m/>
    <s v="○"/>
    <m/>
    <m/>
    <s v="きくらげ販売"/>
    <s v="②販路開拓"/>
    <s v="販路拡大に向けて商談会に参加する。"/>
    <s v="きくらげ販売"/>
    <s v="③販売力の向上"/>
    <s v="マルシェやフェス等できくらげ販売を行い、食べ方をアピールする。"/>
    <s v="きくらげ販売"/>
    <s v="①商品企画力の向上"/>
    <s v="簡単に食べられる商品を企画する。"/>
    <s v="商談会に参加し、卸売での販売を行い、在庫を減らす。"/>
    <s v="市町等が主催するマルシェやフェスに参加し、当事業所の取り組みやきくらげの食べかたなどを周知していただく。"/>
    <s v="簡単に食べられるきくらげの商品を企画する。"/>
    <s v="共有していない"/>
    <s v="共有していない"/>
    <s v="統括責任者"/>
    <s v="飯田優子"/>
    <s v="管理者"/>
    <s v="責任者"/>
    <s v="飯田茉里"/>
    <s v="生活支援員"/>
    <m/>
    <s v="吉田彩香"/>
    <s v="職業指導員"/>
    <m/>
    <s v="藤原清香"/>
    <s v="職業指導員"/>
    <m/>
    <s v="井上登"/>
    <s v="職業指導員"/>
    <m/>
    <m/>
    <m/>
    <m/>
    <m/>
    <m/>
    <m/>
    <m/>
    <m/>
    <m/>
    <m/>
    <m/>
    <m/>
    <m/>
    <m/>
    <x v="1"/>
    <n v="2"/>
    <n v="4"/>
    <n v="9"/>
    <m/>
    <m/>
    <n v="15"/>
    <x v="64"/>
    <x v="136"/>
    <x v="132"/>
    <x v="0"/>
    <x v="0"/>
    <n v="3"/>
    <n v="12"/>
    <n v="0"/>
    <n v="15"/>
    <n v="0"/>
    <n v="0"/>
    <n v="0"/>
    <n v="4"/>
    <n v="1"/>
    <n v="1"/>
    <n v="9"/>
    <n v="15"/>
    <n v="0"/>
    <n v="1"/>
    <n v="1"/>
    <n v="3"/>
    <n v="6"/>
    <n v="4"/>
    <n v="0"/>
    <n v="15"/>
    <n v="5"/>
    <n v="0"/>
    <n v="10"/>
    <n v="15"/>
    <n v="0.33333333333333331"/>
    <n v="2"/>
    <n v="1"/>
    <n v="12"/>
    <n v="15"/>
    <n v="0.13333333333333333"/>
    <n v="5"/>
    <n v="2"/>
    <n v="8"/>
    <n v="15"/>
    <n v="0.33333333333333331"/>
    <n v="8"/>
    <n v="0"/>
    <n v="7"/>
    <n v="15"/>
    <n v="0.53333333333333333"/>
    <n v="8"/>
    <n v="0"/>
    <n v="7"/>
    <n v="15"/>
    <n v="0.53333333333333333"/>
    <n v="7"/>
    <n v="2"/>
    <n v="6"/>
    <n v="15"/>
    <x v="109"/>
    <n v="35"/>
    <n v="5"/>
    <n v="50"/>
    <n v="90"/>
    <n v="0.3888888888888889"/>
  </r>
  <r>
    <d v="2024-04-22T00:00:00"/>
    <n v="286"/>
    <x v="4"/>
    <s v="株式会社やさい畑"/>
    <s v="関藤　栄子"/>
    <n v="3410211019"/>
    <s v="障害者就労継続支援Ｂ型事業所　じゃがいも農園"/>
    <n v="7310143"/>
    <x v="2"/>
    <s v="〒731-0143 広島市安佐南区長楽寺一丁目１３番３号"/>
    <x v="0"/>
    <s v="　　　　　　　　関藤　栄子"/>
    <s v="　　　　　　　　関藤　栄子"/>
    <s v="（082）-554-0821"/>
    <s v="k.sakata.831@gmail.com"/>
    <s v="月額"/>
    <n v="10000"/>
    <x v="207"/>
    <n v="1035"/>
    <n v="12626"/>
    <n v="13636"/>
    <n v="16667"/>
    <n v="3290136"/>
    <n v="3290136"/>
    <n v="0"/>
    <n v="0"/>
    <n v="0"/>
    <n v="3290136"/>
    <x v="207"/>
    <n v="0"/>
    <n v="336106"/>
    <n v="336106"/>
    <n v="432924"/>
    <n v="250"/>
    <n v="4283"/>
    <x v="202"/>
    <n v="260"/>
    <n v="12"/>
    <n v="2185000"/>
    <x v="205"/>
    <x v="207"/>
    <n v="91"/>
    <n v="3300000"/>
    <n v="3300000"/>
    <n v="0"/>
    <n v="0"/>
    <n v="0"/>
    <n v="3300000"/>
    <n v="2500000"/>
    <n v="0"/>
    <n v="400000"/>
    <n v="200000"/>
    <n v="200000"/>
    <n v="4283"/>
    <n v="24105"/>
    <n v="260"/>
    <n v="12"/>
    <n v="2500000"/>
    <n v="12626"/>
    <n v="104"/>
    <n v="3600000"/>
    <n v="3600000"/>
    <n v="0"/>
    <n v="0"/>
    <n v="0"/>
    <n v="3600000"/>
    <n v="2700000"/>
    <n v="0"/>
    <n v="350000"/>
    <n v="350000"/>
    <n v="200000"/>
    <n v="4283"/>
    <n v="24105"/>
    <n v="260"/>
    <n v="12"/>
    <n v="2700000"/>
    <n v="13636"/>
    <n v="112"/>
    <n v="4000000"/>
    <n v="4000000"/>
    <n v="0"/>
    <n v="0"/>
    <n v="0"/>
    <n v="4000000"/>
    <n v="3300000"/>
    <n v="0"/>
    <n v="225000"/>
    <n v="225000"/>
    <n v="250000"/>
    <n v="4283"/>
    <n v="24105"/>
    <n v="260"/>
    <n v="12"/>
    <n v="3300000"/>
    <n v="16667"/>
    <n v="137"/>
    <m/>
    <m/>
    <m/>
    <m/>
    <s v="○"/>
    <m/>
    <m/>
    <m/>
    <s v="○"/>
    <m/>
    <m/>
    <m/>
    <s v="○"/>
    <m/>
    <s v="○"/>
    <m/>
    <m/>
    <m/>
    <x v="1"/>
    <n v="786500"/>
    <s v="緑道清掃"/>
    <s v="○"/>
    <x v="11"/>
    <n v="681550"/>
    <s v="農作業（自社で農作物を育て、収穫・出荷）"/>
    <s v="－"/>
    <x v="0"/>
    <n v="435600"/>
    <s v="大創商品の組み立て・袋詰め"/>
    <s v="－"/>
    <x v="0"/>
    <s v=""/>
    <x v="0"/>
    <x v="0"/>
    <s v=""/>
    <x v="0"/>
    <m/>
    <m/>
    <m/>
    <x v="0"/>
    <s v="利用者様障害のレベルにより、レベルの高い作業が難しく、単価の高い作業は困難である。"/>
    <m/>
    <s v="○"/>
    <m/>
    <s v="○"/>
    <m/>
    <s v="○"/>
    <m/>
    <s v="○"/>
    <m/>
    <m/>
    <m/>
    <m/>
    <s v="工賃の達成度は、良かったと思うが、単価の安い作業になるので、数種類の作業を実施した為か、農作業が疎かになっていた。"/>
    <m/>
    <s v="○"/>
    <m/>
    <s v="○"/>
    <m/>
    <s v="○"/>
    <m/>
    <m/>
    <m/>
    <m/>
    <m/>
    <m/>
    <s v="野菜販売"/>
    <s v="④販売価格の見直し"/>
    <s v="個人宅やリピーターさん以外の販売先の検討。"/>
    <s v="内職"/>
    <s v="⑪その他"/>
    <s v="内職作業の種類を増やす。"/>
    <s v="農作業"/>
    <s v="⑥作業工程の見直し"/>
    <s v="施設外就労に出ることが多い為、作業の分散をする。"/>
    <s v="作業の分散化し作業効率を上げ、野菜の種類を増やし、販売先を増やす。"/>
    <s v="作業の分散化し作業効率を上げ、野菜の種類を増やし、販売先を増やす。"/>
    <s v="作業の分散化し作業効率を上げ、野菜の種類を増やし、販売先を増やす。_x000a_野菜販売の回数を増やす。"/>
    <s v="共有した"/>
    <s v="共有していない"/>
    <s v="統括責任者"/>
    <s v="関藤　栄子"/>
    <s v="代表取締役・管理者"/>
    <s v="農業責任者"/>
    <s v="三原　光利"/>
    <s v="生活支援員"/>
    <m/>
    <s v="波多野　裕二"/>
    <s v="目標工賃達成指導員"/>
    <m/>
    <m/>
    <m/>
    <m/>
    <m/>
    <m/>
    <m/>
    <m/>
    <m/>
    <m/>
    <m/>
    <m/>
    <m/>
    <m/>
    <m/>
    <m/>
    <m/>
    <m/>
    <m/>
    <m/>
    <m/>
    <x v="8"/>
    <n v="1"/>
    <n v="10"/>
    <n v="10"/>
    <m/>
    <m/>
    <n v="21"/>
    <x v="24"/>
    <x v="137"/>
    <x v="130"/>
    <x v="0"/>
    <x v="0"/>
    <n v="12"/>
    <n v="9"/>
    <n v="0"/>
    <n v="21"/>
    <n v="0"/>
    <n v="3"/>
    <n v="6"/>
    <n v="0"/>
    <n v="0"/>
    <n v="0"/>
    <n v="12"/>
    <n v="21"/>
    <n v="0"/>
    <n v="3"/>
    <n v="3"/>
    <n v="4"/>
    <n v="4"/>
    <n v="4"/>
    <n v="3"/>
    <n v="21"/>
    <n v="21"/>
    <n v="0"/>
    <n v="0"/>
    <n v="21"/>
    <n v="1"/>
    <n v="21"/>
    <n v="0"/>
    <n v="0"/>
    <n v="21"/>
    <n v="1"/>
    <n v="5"/>
    <n v="0"/>
    <n v="16"/>
    <n v="21"/>
    <n v="0.23809523809523808"/>
    <n v="3"/>
    <n v="0"/>
    <n v="18"/>
    <n v="21"/>
    <n v="0.14285714285714285"/>
    <n v="0"/>
    <n v="6"/>
    <n v="15"/>
    <n v="21"/>
    <n v="0"/>
    <n v="19"/>
    <n v="0"/>
    <n v="2"/>
    <n v="21"/>
    <x v="110"/>
    <n v="69"/>
    <n v="6"/>
    <n v="51"/>
    <n v="126"/>
    <n v="0.54761904761904767"/>
  </r>
  <r>
    <d v="2024-04-16T00:00:00"/>
    <n v="287"/>
    <x v="5"/>
    <s v="一般社団法人チャレンジド尾道"/>
    <s v="藤原　照國"/>
    <n v="3411100682"/>
    <s v="カイト尾道"/>
    <n v="7220215"/>
    <x v="0"/>
    <s v="〒722-0215 尾道市美ノ郷三成3111"/>
    <x v="0"/>
    <s v="藤原　照國"/>
    <s v="長井　陸"/>
    <s v="0848-36-6567"/>
    <s v="niisatosikaito3111@gmail.com"/>
    <s v="月額"/>
    <n v="23000"/>
    <x v="208"/>
    <n v="224"/>
    <n v="23485"/>
    <n v="23757"/>
    <n v="24011"/>
    <n v="2981950"/>
    <n v="839393"/>
    <n v="0"/>
    <n v="0"/>
    <n v="2142557"/>
    <n v="2981950"/>
    <x v="208"/>
    <n v="0"/>
    <n v="0"/>
    <n v="0"/>
    <n v="0"/>
    <n v="189"/>
    <n v="2885"/>
    <x v="203"/>
    <n v="270"/>
    <n v="12"/>
    <n v="2981950"/>
    <x v="206"/>
    <x v="208"/>
    <n v="269"/>
    <n v="3100000"/>
    <n v="2850000"/>
    <n v="0"/>
    <n v="0"/>
    <n v="250000"/>
    <n v="3100000"/>
    <n v="3100000"/>
    <n v="0"/>
    <n v="0"/>
    <n v="0"/>
    <n v="0"/>
    <n v="2950"/>
    <n v="11200"/>
    <n v="269"/>
    <n v="12"/>
    <n v="3100000"/>
    <n v="23485"/>
    <n v="277"/>
    <n v="3250000"/>
    <n v="2950000"/>
    <n v="0"/>
    <n v="0"/>
    <n v="300000"/>
    <n v="3250000"/>
    <n v="3250000"/>
    <n v="0"/>
    <n v="0"/>
    <n v="0"/>
    <n v="0"/>
    <n v="3050"/>
    <n v="11600"/>
    <n v="269"/>
    <n v="12"/>
    <n v="3250000"/>
    <n v="23757"/>
    <n v="280"/>
    <n v="3400000"/>
    <n v="3050000"/>
    <n v="0"/>
    <n v="0"/>
    <n v="350000"/>
    <n v="3400000"/>
    <n v="3400000"/>
    <n v="0"/>
    <n v="0"/>
    <n v="0"/>
    <n v="0"/>
    <n v="3150"/>
    <n v="12000"/>
    <n v="269"/>
    <n v="12"/>
    <n v="3400000"/>
    <n v="24011"/>
    <n v="283"/>
    <m/>
    <m/>
    <m/>
    <m/>
    <m/>
    <m/>
    <m/>
    <m/>
    <m/>
    <m/>
    <m/>
    <m/>
    <m/>
    <m/>
    <m/>
    <m/>
    <s v="○"/>
    <s v="廃遊技機などの分別解体"/>
    <x v="6"/>
    <n v="839393"/>
    <s v="廃遊技機の分別解体"/>
    <s v="－"/>
    <x v="2"/>
    <m/>
    <m/>
    <m/>
    <x v="2"/>
    <m/>
    <m/>
    <m/>
    <x v="1"/>
    <n v="1"/>
    <x v="1"/>
    <x v="14"/>
    <s v=""/>
    <x v="0"/>
    <m/>
    <m/>
    <m/>
    <x v="0"/>
    <s v="遊技機の入荷が以前より少なくなっており、解体が難しいもの入荷が続くと作業が行えない利用者が出来てしまう。_x000a_出勤に波がある利用者がいる為改善を図る必要がある。"/>
    <m/>
    <m/>
    <m/>
    <s v="○"/>
    <m/>
    <m/>
    <s v="○"/>
    <m/>
    <m/>
    <m/>
    <m/>
    <m/>
    <s v="算定方法の変更により５年度は平均工賃が上がっているが、旧算定方法では前年度と変わらない為、向上できるように作業内容の拡大に努めていく。"/>
    <m/>
    <m/>
    <m/>
    <m/>
    <m/>
    <s v="○"/>
    <m/>
    <m/>
    <s v="○"/>
    <m/>
    <s v="○"/>
    <s v="解体物の種類の拡大"/>
    <s v="遊技機の解体"/>
    <s v="⑥作業工程の見直し"/>
    <s v="個人個人に合う作業を提供し、身体の変化があれば作業の変更を行い作業を継続して行えるように支援していく。"/>
    <s v="情報共有の徹底"/>
    <s v="⑨管理者・職員への意識啓発"/>
    <s v="利用者の小さな変化もスタッフ間で共有を行い、全スタッフが対応を出来るような体制を取る。より利用者が作業をしやすい環境を作っていく。"/>
    <s v="解体物の種類の拡大"/>
    <s v="⑪その他"/>
    <s v="遊技機のに限定せず他に解体分別できるものも入荷し、出荷できる量を増やしていく。"/>
    <s v="職員が利用者へ対する意識をより細かく行う。一日の最後に利用者の変化を職員間で共有することを徹底する。変化があれば作業の変更を早い段階で検討、実行をし作業能力の安定を図る。"/>
    <s v="季節により調子の波が激しく作業を行うことが難しい状態が続くことがあるため、体調に合わせ作業を提供をし通所をしやすい環境づくりを行う。また、人間関係で悩まれる方もいる為、相談をしやすい環境を作る。"/>
    <s v="継続し出荷できる解体物の種類の拡大を検討し、売上を図る。又、作業内容の拡大も見込まれる為、利用者の作業の充実も見込まれる。"/>
    <s v="共有した"/>
    <s v="共有した"/>
    <s v="統括責任者"/>
    <s v="藤原　照國"/>
    <s v="管理者"/>
    <s v="個別支援計画の作成"/>
    <s v="仁井　諭"/>
    <s v="サービス管理責任者"/>
    <s v="技術指導や職業訓練"/>
    <s v="岡田　範昭"/>
    <s v="職業指導員"/>
    <s v="技術指導や職業訓練"/>
    <s v="内田　克彦"/>
    <s v="職業指導員"/>
    <s v="日常生活の相談・指導"/>
    <s v="前田　治美"/>
    <s v="生活支援員"/>
    <s v="日常生活の相談・指導"/>
    <s v="細谷　真喜"/>
    <s v="生活支援員"/>
    <s v="日常生活の相談・指導"/>
    <s v="長井　陸"/>
    <s v="生活支援員"/>
    <s v="技術指導や職業訓練"/>
    <s v="宇江　寿江"/>
    <s v="職業指導員"/>
    <s v="日常生活の相談・指導"/>
    <s v="谷崎　真希子"/>
    <s v="生活支援員"/>
    <m/>
    <m/>
    <m/>
    <x v="4"/>
    <n v="3"/>
    <n v="10"/>
    <n v="8"/>
    <m/>
    <n v="2"/>
    <n v="23"/>
    <x v="82"/>
    <x v="138"/>
    <x v="133"/>
    <x v="0"/>
    <x v="23"/>
    <n v="6"/>
    <n v="11"/>
    <n v="6"/>
    <n v="23"/>
    <n v="0"/>
    <n v="2"/>
    <n v="2"/>
    <n v="3"/>
    <n v="2"/>
    <n v="0"/>
    <n v="14"/>
    <n v="23"/>
    <n v="0"/>
    <n v="1"/>
    <n v="5"/>
    <n v="4"/>
    <n v="5"/>
    <n v="5"/>
    <n v="3"/>
    <n v="23"/>
    <n v="9"/>
    <n v="4"/>
    <n v="1"/>
    <n v="14"/>
    <n v="0.6428571428571429"/>
    <n v="12"/>
    <n v="2"/>
    <n v="0"/>
    <n v="14"/>
    <n v="0.8571428571428571"/>
    <n v="11"/>
    <n v="0"/>
    <n v="3"/>
    <n v="14"/>
    <n v="0.7857142857142857"/>
    <n v="8"/>
    <n v="1"/>
    <n v="5"/>
    <n v="14"/>
    <n v="0.5714285714285714"/>
    <n v="12"/>
    <n v="0"/>
    <n v="2"/>
    <n v="14"/>
    <n v="0.8571428571428571"/>
    <n v="13"/>
    <n v="0"/>
    <n v="1"/>
    <n v="14"/>
    <x v="27"/>
    <n v="65"/>
    <n v="7"/>
    <n v="12"/>
    <n v="84"/>
    <n v="0.77380952380952384"/>
  </r>
  <r>
    <d v="2024-04-28T00:00:00"/>
    <n v="288"/>
    <x v="5"/>
    <s v="一般社団法人エンパワメント"/>
    <s v="岩佐　和明"/>
    <n v="3410211050"/>
    <s v="セルフヘルプ宝町"/>
    <n v="7300044"/>
    <x v="2"/>
    <s v="〒730-0044 広島市中区宝町７番２２－１０１号"/>
    <x v="0"/>
    <s v="岩佐　和明"/>
    <s v="岩佐　和明"/>
    <s v="082-246-7852"/>
    <s v="selp_takara@yahoo.co.jp"/>
    <s v="月額"/>
    <n v="25000"/>
    <x v="209"/>
    <n v="6381"/>
    <n v="31532"/>
    <n v="31625"/>
    <n v="31719"/>
    <n v="11516808"/>
    <n v="11516808"/>
    <n v="0"/>
    <n v="0"/>
    <n v="0"/>
    <n v="11516808"/>
    <x v="209"/>
    <n v="3156790"/>
    <n v="0"/>
    <n v="0"/>
    <n v="0"/>
    <n v="351"/>
    <n v="5460"/>
    <x v="204"/>
    <n v="247"/>
    <n v="12"/>
    <n v="8360018"/>
    <x v="207"/>
    <x v="209"/>
    <n v="428"/>
    <n v="11550000"/>
    <n v="11550000"/>
    <n v="0"/>
    <n v="0"/>
    <n v="0"/>
    <n v="11550000"/>
    <n v="8400000"/>
    <n v="3150000"/>
    <n v="0"/>
    <n v="0"/>
    <n v="0"/>
    <n v="5460"/>
    <n v="19543"/>
    <n v="247"/>
    <n v="12"/>
    <n v="8400000"/>
    <n v="31532"/>
    <n v="430"/>
    <n v="11575000"/>
    <n v="11575000"/>
    <n v="0"/>
    <n v="0"/>
    <n v="0"/>
    <n v="11575000"/>
    <n v="8425000"/>
    <n v="3150000"/>
    <n v="0"/>
    <n v="0"/>
    <n v="0"/>
    <n v="5460"/>
    <n v="19543"/>
    <n v="247"/>
    <n v="12"/>
    <n v="8425000"/>
    <n v="31625"/>
    <n v="431"/>
    <n v="11600000"/>
    <n v="11600000"/>
    <n v="0"/>
    <n v="0"/>
    <n v="0"/>
    <n v="11600000"/>
    <n v="8450000"/>
    <n v="3150000"/>
    <n v="0"/>
    <n v="0"/>
    <n v="0"/>
    <n v="5460"/>
    <n v="19543"/>
    <n v="247"/>
    <n v="12"/>
    <n v="8450000"/>
    <n v="31719"/>
    <n v="432"/>
    <m/>
    <m/>
    <m/>
    <m/>
    <s v="○"/>
    <m/>
    <m/>
    <m/>
    <s v="○"/>
    <m/>
    <s v="○"/>
    <m/>
    <s v="○"/>
    <m/>
    <s v="○"/>
    <s v="○"/>
    <m/>
    <m/>
    <x v="1"/>
    <n v="4084456"/>
    <s v="草刈"/>
    <s v="○"/>
    <x v="4"/>
    <n v="2974399"/>
    <s v="アパート、駐車場の清掃"/>
    <s v="○"/>
    <x v="0"/>
    <n v="1892421"/>
    <s v="ニッパーと利用したバリ取り作業、梱包材の作成等"/>
    <s v="－"/>
    <x v="0"/>
    <s v=""/>
    <x v="0"/>
    <x v="0"/>
    <s v=""/>
    <x v="0"/>
    <m/>
    <m/>
    <m/>
    <x v="0"/>
    <s v="草刈が売上の１位であり拡大していきたいが出来る利用者が限られている"/>
    <s v="○"/>
    <s v="○"/>
    <s v="○"/>
    <s v="○"/>
    <s v="○"/>
    <s v="○"/>
    <m/>
    <s v="○"/>
    <s v="○"/>
    <s v="○"/>
    <m/>
    <m/>
    <s v="平均工賃の計算方向が変更となり平均工賃が約１万円あがった。しかし売り上げ自体は増えてはいるものの大幅な売り上げ増加とはなっていない。"/>
    <m/>
    <m/>
    <m/>
    <m/>
    <m/>
    <s v="○"/>
    <m/>
    <m/>
    <s v="○"/>
    <m/>
    <m/>
    <m/>
    <s v="農作業"/>
    <s v="⑥作業工程の見直し"/>
    <s v="植え付け作物の再考"/>
    <s v="草刈"/>
    <s v="⑥作業工程の見直し"/>
    <s v="作業出来る利用者の育成"/>
    <s v="清掃"/>
    <s v="②販路開拓"/>
    <s v="新規取引先の開拓"/>
    <s v="農作業については昨年度の販売実績を踏まえ品種を選んで植え付けする。草刈りに関しては草刈りに従事できる利用者を増やす。清掃に関しては受注件数を増やすために現取引先へ打診する。"/>
    <s v="農作業については販売先の開拓を行う。草刈りに関しては従事できる利用者を増やす。清掃に関しては受注件数を増やすために現取引先へ打診する。"/>
    <s v="農作業については収穫した作物で自社製品が出来ないか専門家の意見を聞きながら考えていく。草刈りに関しては従事できる利用者を増やす。清掃に関しては受注件数を増やすために現取引先へ打診する。"/>
    <s v="共有した"/>
    <s v="共有していない"/>
    <s v="統括責任者"/>
    <s v="岩佐和明"/>
    <s v="管理者"/>
    <s v="販路開拓"/>
    <s v="渡邉祐介"/>
    <s v="生活支援員"/>
    <s v="販路開拓"/>
    <s v="伊地知宣之"/>
    <s v="生活支援員"/>
    <m/>
    <m/>
    <m/>
    <m/>
    <m/>
    <m/>
    <m/>
    <m/>
    <m/>
    <m/>
    <m/>
    <m/>
    <m/>
    <m/>
    <m/>
    <m/>
    <m/>
    <m/>
    <m/>
    <m/>
    <m/>
    <x v="8"/>
    <n v="1"/>
    <m/>
    <n v="35"/>
    <m/>
    <m/>
    <n v="36"/>
    <x v="83"/>
    <x v="12"/>
    <x v="134"/>
    <x v="0"/>
    <x v="0"/>
    <n v="18"/>
    <n v="18"/>
    <n v="0"/>
    <n v="36"/>
    <n v="0"/>
    <n v="0"/>
    <n v="0"/>
    <n v="0"/>
    <n v="0"/>
    <n v="0"/>
    <n v="36"/>
    <n v="36"/>
    <n v="0"/>
    <n v="3"/>
    <n v="3"/>
    <n v="6"/>
    <n v="13"/>
    <n v="4"/>
    <n v="7"/>
    <n v="36"/>
    <n v="12"/>
    <n v="8"/>
    <n v="11"/>
    <n v="31"/>
    <n v="0.38709677419354838"/>
    <n v="18"/>
    <n v="0"/>
    <n v="13"/>
    <n v="31"/>
    <n v="0.58064516129032262"/>
    <n v="30"/>
    <n v="0"/>
    <n v="1"/>
    <n v="31"/>
    <n v="0.967741935483871"/>
    <n v="31"/>
    <n v="0"/>
    <n v="0"/>
    <n v="31"/>
    <n v="1"/>
    <n v="30"/>
    <n v="0"/>
    <n v="1"/>
    <n v="31"/>
    <n v="0.967741935483871"/>
    <n v="30"/>
    <n v="0"/>
    <n v="1"/>
    <n v="31"/>
    <x v="100"/>
    <n v="151"/>
    <n v="8"/>
    <n v="27"/>
    <n v="186"/>
    <n v="0.81182795698924726"/>
  </r>
  <r>
    <d v="2024-04-30T00:00:00"/>
    <n v="289"/>
    <x v="0"/>
    <s v="特定非営利活動法人ＤＳモアー"/>
    <s v="坂本　至"/>
    <n v="3411502507"/>
    <s v="モアー工房"/>
    <n v="7200021"/>
    <x v="6"/>
    <s v="〒720-0021 福山市緑陽町二丁目２２番１５号"/>
    <x v="0"/>
    <s v="坂本至"/>
    <s v="富田真由美"/>
    <s v="084－982－6431"/>
    <s v="more-kobou@chic.ocn.ne.jp"/>
    <s v="月額"/>
    <n v="18000"/>
    <x v="210"/>
    <n v="-862"/>
    <n v="15000"/>
    <n v="15119"/>
    <n v="15238"/>
    <n v="1353354"/>
    <n v="1109430"/>
    <n v="0"/>
    <n v="0"/>
    <n v="243924"/>
    <n v="1353354"/>
    <x v="210"/>
    <n v="16565"/>
    <n v="0"/>
    <n v="0"/>
    <n v="0"/>
    <n v="127"/>
    <n v="1726"/>
    <x v="205"/>
    <n v="268"/>
    <n v="12"/>
    <n v="1336789"/>
    <x v="208"/>
    <x v="210"/>
    <n v="187"/>
    <n v="1320000"/>
    <n v="1320000"/>
    <n v="0"/>
    <n v="0"/>
    <n v="0"/>
    <n v="1320000"/>
    <n v="1260000"/>
    <n v="60000"/>
    <n v="0"/>
    <n v="0"/>
    <n v="0"/>
    <n v="1869"/>
    <n v="7224"/>
    <n v="267"/>
    <n v="12"/>
    <n v="1260000"/>
    <n v="15000"/>
    <n v="174"/>
    <n v="1330000"/>
    <n v="1330000"/>
    <n v="0"/>
    <n v="0"/>
    <n v="0"/>
    <n v="1330000"/>
    <n v="1270000"/>
    <n v="60000"/>
    <n v="0"/>
    <n v="0"/>
    <n v="0"/>
    <n v="1869"/>
    <n v="7224"/>
    <n v="267"/>
    <n v="12"/>
    <n v="1270000"/>
    <n v="15119"/>
    <n v="176"/>
    <n v="1340000"/>
    <n v="1340000"/>
    <n v="0"/>
    <n v="0"/>
    <n v="0"/>
    <n v="1340000"/>
    <n v="1280000"/>
    <n v="60000"/>
    <n v="0"/>
    <n v="0"/>
    <n v="0"/>
    <n v="1869"/>
    <n v="7224"/>
    <n v="267"/>
    <n v="12"/>
    <n v="1280000"/>
    <n v="15238"/>
    <n v="177"/>
    <m/>
    <m/>
    <m/>
    <s v="○"/>
    <m/>
    <m/>
    <m/>
    <m/>
    <s v="○"/>
    <m/>
    <s v="○"/>
    <m/>
    <s v="○"/>
    <m/>
    <m/>
    <m/>
    <s v="○"/>
    <s v="メダカ販売"/>
    <x v="0"/>
    <n v="763400"/>
    <s v="・駐車場清掃（月4回）_x000a_・アパートの外清掃（月12件）_x000a_・家の片付け(年2回）"/>
    <s v="－"/>
    <x v="3"/>
    <n v="222822"/>
    <s v="学習キット、ファイル作成、虫かご作成、クシュクシュ入れ、シール貼り"/>
    <s v="－"/>
    <x v="10"/>
    <n v="77709"/>
    <s v="段ボール、古紙、古着、鉄やアルミのリサイクル"/>
    <s v="－"/>
    <x v="1"/>
    <s v=""/>
    <x v="0"/>
    <x v="0"/>
    <s v=""/>
    <x v="0"/>
    <m/>
    <m/>
    <m/>
    <x v="0"/>
    <s v="・コロナ感染の影響で、受注していた清掃業務が激減し回復に追い付かず収入に影響している。_x000a_　営業をかけ新規開拓を検討。また、新たに作業所発信で清掃作業を請け負えるように計画が必要。_x000a_・内職作業については、単価が異常に低く、かかる時間と対価がアンバランス。せめて、依頼会社から_x000a_　直での請負が単価の向上につながるが数量や納期に対して小規模の作業所では対応できない。_x000a_・飲食販売においては、作業所へのイメージで価格があげれず宣伝力のなさから売上販売が伸びず、売り_x000a_　残った商品の処分のリスクが高い。保存のきく商品開発が必要。_x000a_"/>
    <s v="○"/>
    <s v="○"/>
    <m/>
    <s v="○"/>
    <s v="○"/>
    <s v="○"/>
    <m/>
    <s v="○"/>
    <m/>
    <s v="○"/>
    <m/>
    <m/>
    <s v="コロナ感染時に受けた企業との取引が回復しないまま、利用者の能力変動に伴って売り上げが伸びず現在に至る。また、利用者の特性から多くの仕事を受けることができず、安易に仕事の新規開拓に至らなかった。結果、工賃への支払いが売り上げを上回る結果となってしまった。また、年度途中から方向修正ができず、フィードバックしないまま目標を高く設定し未達成となる。"/>
    <s v="○"/>
    <s v="○"/>
    <s v="○"/>
    <s v="○"/>
    <s v="○"/>
    <m/>
    <m/>
    <m/>
    <s v="○"/>
    <s v="○"/>
    <s v="○"/>
    <s v="新事業の計画実施を検討（イベント事業や墓掃除）"/>
    <s v="清掃作業"/>
    <s v="②販路開拓"/>
    <s v="作業所発信で草むしりや家屋の清掃、墓掃除などの受注を企画。独自の価格を設定し、高齢者の住まいを中心にポスティング等で宣伝し取り組む。"/>
    <s v="イベント企画（めだかすくい）"/>
    <s v="②販路開拓"/>
    <s v="地域の行事から、施設や病院・放課後デイケアなどを中心に短時間のイベント企画として提供。かかわりのある機関から提供し口コミ等で広げていく。"/>
    <s v="焼き芋販売"/>
    <s v="②販路開拓"/>
    <s v="冬季限定だが、年中販売出来るように企画。また、地域のみの販売に留まっているため、SNSやホームページを利用し宣伝範囲を広げ販売向上へと取り組む。"/>
    <s v="・めだかすくいをイベント企画。繋がりのある機関へ宣伝し、イベントとしてお試し導入を行う。_x000a_　内容を精査し、基盤ができれば口コミや宣伝範囲を広げていく。_x000a_・飲食販売を年中通じて出来るよう企画。不足する施設等を整える。_x000a_・ホームページ作成、SNSを活用する"/>
    <s v="・飲食販売を実行。年中販売できる商品を季節に合わせて販売実施。_x000a_・清掃作業拡大。墓掃除企画を具体的に作成。また、高齢者をターゲットに家屋や外の清掃、リサイクル_x000a_　業務の一環で家屋内にある不用品処分も同時に企画。具体的に価格設定等決める。"/>
    <s v="・飲食販売や清掃作業の宣伝企画、実地。ホームページやSNS、広告作成等を活用し作業所の主力商品の_x000a_　宣伝に努める。"/>
    <s v="共有した"/>
    <s v="共有した"/>
    <s v="統括責任者"/>
    <s v="坂本至"/>
    <s v="管理者"/>
    <s v="個別支援計画作成"/>
    <s v="坂本至"/>
    <s v="サービス管理責任者"/>
    <s v="技術指導や職業訓練"/>
    <s v="富田真由美"/>
    <s v="職業指導員"/>
    <s v="日常生活の相談・指導"/>
    <s v="坂本房子"/>
    <s v="生活指導員"/>
    <s v="価格交渉・営業・作業工程管理"/>
    <s v="浦上京子"/>
    <s v="目標工賃達成指導員"/>
    <m/>
    <m/>
    <m/>
    <m/>
    <m/>
    <m/>
    <m/>
    <m/>
    <m/>
    <m/>
    <m/>
    <m/>
    <m/>
    <m/>
    <m/>
    <x v="1"/>
    <m/>
    <n v="1"/>
    <n v="14"/>
    <n v="1"/>
    <n v="1"/>
    <n v="17"/>
    <x v="2"/>
    <x v="139"/>
    <x v="135"/>
    <x v="26"/>
    <x v="14"/>
    <n v="5"/>
    <n v="11"/>
    <n v="1"/>
    <n v="17"/>
    <n v="0"/>
    <n v="3"/>
    <n v="2"/>
    <n v="1"/>
    <n v="0"/>
    <n v="0"/>
    <n v="11"/>
    <n v="17"/>
    <n v="0"/>
    <n v="1"/>
    <n v="2"/>
    <n v="5"/>
    <n v="6"/>
    <n v="2"/>
    <n v="1"/>
    <n v="17"/>
    <n v="17"/>
    <n v="0"/>
    <n v="0"/>
    <n v="17"/>
    <n v="1"/>
    <n v="10"/>
    <n v="2"/>
    <n v="5"/>
    <n v="17"/>
    <n v="0.58823529411764708"/>
    <n v="17"/>
    <n v="0"/>
    <n v="0"/>
    <n v="17"/>
    <n v="1"/>
    <n v="17"/>
    <n v="0"/>
    <n v="0"/>
    <n v="17"/>
    <n v="1"/>
    <n v="17"/>
    <n v="0"/>
    <n v="0"/>
    <n v="17"/>
    <n v="1"/>
    <n v="17"/>
    <n v="0"/>
    <n v="0"/>
    <n v="17"/>
    <x v="8"/>
    <n v="95"/>
    <n v="2"/>
    <n v="5"/>
    <n v="102"/>
    <n v="0.93137254901960786"/>
  </r>
  <r>
    <d v="2024-04-16T00:00:00"/>
    <n v="290"/>
    <x v="1"/>
    <s v="社会福祉法人静和会"/>
    <s v="今川　智巳"/>
    <n v="3411700267"/>
    <s v="羽高「湖畔の家」"/>
    <n v="7220431"/>
    <x v="7"/>
    <s v="〒722-0431 府中市諸毛町12944番地1"/>
    <x v="1"/>
    <s v="内海　誠二"/>
    <s v="内海　誠二"/>
    <s v="0847-49-0085"/>
    <s v="kohannoie@ohigakuen.com"/>
    <s v="月額"/>
    <n v="6000"/>
    <x v="211"/>
    <n v="5667"/>
    <n v="7333"/>
    <n v="11000"/>
    <n v="14106"/>
    <n v="3072684"/>
    <n v="3072684"/>
    <n v="0"/>
    <n v="0"/>
    <n v="0"/>
    <n v="3072684"/>
    <x v="211"/>
    <n v="2343703"/>
    <n v="0"/>
    <n v="0"/>
    <n v="714981"/>
    <n v="7"/>
    <n v="17"/>
    <x v="206"/>
    <n v="244"/>
    <n v="12"/>
    <n v="14000"/>
    <x v="209"/>
    <x v="211"/>
    <n v="1400"/>
    <n v="3134000"/>
    <n v="3134000"/>
    <n v="0"/>
    <n v="0"/>
    <n v="0"/>
    <n v="3134000"/>
    <n v="17600"/>
    <n v="2390000"/>
    <n v="0"/>
    <n v="0"/>
    <n v="726400"/>
    <n v="44"/>
    <n v="132"/>
    <n v="244"/>
    <n v="12"/>
    <n v="17600"/>
    <n v="7333"/>
    <n v="133"/>
    <n v="3196000"/>
    <n v="3196000"/>
    <n v="0"/>
    <n v="0"/>
    <n v="0"/>
    <n v="3196000"/>
    <n v="158400"/>
    <n v="2437800"/>
    <n v="0"/>
    <n v="0"/>
    <n v="599800"/>
    <n v="288"/>
    <n v="864"/>
    <n v="244"/>
    <n v="12"/>
    <n v="158400"/>
    <n v="11000"/>
    <n v="183"/>
    <n v="3259000"/>
    <n v="3259000"/>
    <n v="0"/>
    <n v="0"/>
    <n v="0"/>
    <n v="3259000"/>
    <n v="372400"/>
    <n v="2486000"/>
    <n v="0"/>
    <n v="0"/>
    <n v="400600"/>
    <n v="532"/>
    <n v="1596"/>
    <n v="244"/>
    <n v="12"/>
    <n v="372400"/>
    <n v="14106"/>
    <n v="233"/>
    <m/>
    <m/>
    <m/>
    <m/>
    <m/>
    <m/>
    <s v="○"/>
    <m/>
    <s v="○"/>
    <m/>
    <m/>
    <m/>
    <m/>
    <m/>
    <m/>
    <m/>
    <s v="○"/>
    <s v="宿泊事業（客室清掃、シーツかけ等）"/>
    <x v="7"/>
    <n v="292450"/>
    <s v="開店準備、水出し、食器の片づけ、清掃"/>
    <s v="－"/>
    <x v="0"/>
    <n v="125500"/>
    <s v="宿泊用の部屋の清掃、シーツかけ等"/>
    <s v="－"/>
    <x v="0"/>
    <n v="44164"/>
    <s v="軽作業の下請け"/>
    <s v="○"/>
    <x v="0"/>
    <s v=""/>
    <x v="0"/>
    <x v="0"/>
    <s v=""/>
    <x v="0"/>
    <m/>
    <m/>
    <m/>
    <x v="0"/>
    <s v="・工賃の向上以前に、現在就労継続支援B型の利用者が１名しかおらず、また通所日数も安定しないため、レストランの運営については、生活介護の利用者が開店準備や清掃を行っている。売上げについては、軽作業と体育館の清掃に参加した利用者に月ごとに支給、年度末には余剰金をレストランの開店準備や客室の清掃等に参加した生活介護の利用者に支給している。"/>
    <m/>
    <m/>
    <m/>
    <m/>
    <m/>
    <m/>
    <m/>
    <m/>
    <s v="○"/>
    <m/>
    <s v="○"/>
    <s v="利用者が少ない。"/>
    <s v="・工賃の支給ができる状況にはあるが、利用者が来ない。見学等の話はあるが、利用につながらない状況が続いた。_x000a_・所属している１名の利用者についても、令和５年度は月に２回の体育館の清掃の際は通所できるようになったが、その他の日はほとんど通所できない状況が続いた。"/>
    <m/>
    <s v="○"/>
    <m/>
    <s v="○"/>
    <m/>
    <s v="○"/>
    <m/>
    <m/>
    <m/>
    <m/>
    <m/>
    <m/>
    <s v="レストラン事業"/>
    <s v="⑥作業工程の見直し"/>
    <s v="利用者の要望や能力に応じて関わってもらえる工程を増やしていく。それをもって利用者増にもつなげる。"/>
    <s v="宿泊事業"/>
    <s v="②販路開拓"/>
    <s v="これまで利用があった客層とは違う客層への魅力のアピールに取り組む。"/>
    <s v="軽作業の下請け"/>
    <s v="⑥作業工程の見直し"/>
    <s v="より早く仕上げられるよう工程やジグを工夫する。"/>
    <s v="・既存の軽作業について、作業効率があがるよう、工程やジグの工夫をする。_x000a_・レストラン事業について、利用者がかかわれる工程を増やせるよう、オペレーションの見直しをする。"/>
    <s v="・宿泊事業について、福祉学科の学生等に「福祉施設の見学をかねて自然豊かな環境で宿泊できる場所」であることをアピールする。"/>
    <s v="・軽作業について、利用者の能力に合わせて作業種を増やす。そのため企業とのつながりを強化する。"/>
    <s v="共有した"/>
    <s v="共有した"/>
    <s v="統括責任者"/>
    <s v="内海　誠二"/>
    <s v="管理者"/>
    <s v="個別支援計画作成"/>
    <s v="土井　万紀子"/>
    <s v="サービス管理責任者"/>
    <s v="技術指導や職業訓練"/>
    <s v="朝野　明美"/>
    <s v="職業指導員"/>
    <s v="日常生活の相談・指導"/>
    <s v="瀬尾　真由美"/>
    <s v="生活支援員"/>
    <m/>
    <m/>
    <m/>
    <m/>
    <m/>
    <m/>
    <m/>
    <m/>
    <m/>
    <m/>
    <m/>
    <m/>
    <m/>
    <m/>
    <m/>
    <m/>
    <m/>
    <m/>
    <x v="0"/>
    <m/>
    <m/>
    <m/>
    <m/>
    <n v="1"/>
    <n v="1"/>
    <x v="2"/>
    <x v="12"/>
    <x v="3"/>
    <x v="0"/>
    <x v="24"/>
    <n v="0"/>
    <n v="1"/>
    <n v="0"/>
    <n v="1"/>
    <n v="0"/>
    <n v="0"/>
    <n v="1"/>
    <n v="0"/>
    <n v="0"/>
    <n v="0"/>
    <n v="0"/>
    <n v="1"/>
    <n v="0"/>
    <n v="0"/>
    <n v="1"/>
    <n v="0"/>
    <n v="0"/>
    <n v="0"/>
    <n v="0"/>
    <n v="1"/>
    <n v="0"/>
    <n v="0"/>
    <n v="1"/>
    <n v="1"/>
    <n v="0"/>
    <n v="0"/>
    <n v="1"/>
    <n v="0"/>
    <n v="1"/>
    <n v="0"/>
    <n v="0"/>
    <n v="0"/>
    <n v="1"/>
    <n v="1"/>
    <n v="0"/>
    <n v="0"/>
    <n v="0"/>
    <n v="1"/>
    <n v="1"/>
    <n v="0"/>
    <n v="0"/>
    <n v="0"/>
    <n v="1"/>
    <n v="1"/>
    <n v="0"/>
    <n v="1"/>
    <n v="0"/>
    <n v="0"/>
    <n v="1"/>
    <x v="8"/>
    <n v="1"/>
    <n v="1"/>
    <n v="4"/>
    <n v="6"/>
    <n v="0.16666666666666666"/>
  </r>
  <r>
    <d v="2024-04-15T00:00:00"/>
    <n v="294"/>
    <x v="4"/>
    <s v="株式会社LTA"/>
    <s v="石我　奏子"/>
    <n v="3410500957"/>
    <s v="花うさぎ工房"/>
    <n v="7370046"/>
    <x v="3"/>
    <s v="〒737-0046 呉市中通一丁目２番５号"/>
    <x v="0"/>
    <s v="石我　奏子"/>
    <s v="石我　奏子"/>
    <s v="0823-25-1260"/>
    <s v="lta2015hanausagi@gmail.com"/>
    <s v="月額"/>
    <n v="7000"/>
    <x v="212"/>
    <n v="3516"/>
    <n v="11905"/>
    <n v="12698"/>
    <n v="13492"/>
    <n v="3017998"/>
    <n v="3002998"/>
    <n v="0"/>
    <n v="0"/>
    <n v="15000"/>
    <n v="3017998"/>
    <x v="212"/>
    <n v="1703253"/>
    <n v="0"/>
    <n v="0"/>
    <n v="15000"/>
    <n v="229"/>
    <n v="2467"/>
    <x v="207"/>
    <n v="241"/>
    <n v="12"/>
    <n v="1299745"/>
    <x v="210"/>
    <x v="212"/>
    <n v="163"/>
    <n v="3215000"/>
    <n v="3200000"/>
    <n v="0"/>
    <n v="0"/>
    <n v="15000"/>
    <n v="3215000"/>
    <n v="1500000"/>
    <n v="1700000"/>
    <n v="0"/>
    <n v="0"/>
    <n v="15000"/>
    <n v="2500"/>
    <n v="8000"/>
    <n v="240"/>
    <n v="12"/>
    <n v="1500000"/>
    <n v="11905"/>
    <n v="188"/>
    <n v="3415000"/>
    <n v="3400000"/>
    <n v="0"/>
    <n v="0"/>
    <n v="15000"/>
    <n v="3415000"/>
    <n v="1600000"/>
    <n v="1800000"/>
    <n v="0"/>
    <n v="0"/>
    <n v="15000"/>
    <n v="2500"/>
    <n v="8000"/>
    <n v="240"/>
    <n v="12"/>
    <n v="1600000"/>
    <n v="12698"/>
    <n v="200"/>
    <n v="3615000"/>
    <n v="3600000"/>
    <n v="0"/>
    <n v="0"/>
    <n v="15000"/>
    <n v="3615000"/>
    <n v="1700000"/>
    <n v="1900000"/>
    <n v="0"/>
    <n v="0"/>
    <n v="15000"/>
    <n v="2500"/>
    <n v="8000"/>
    <n v="240"/>
    <n v="12"/>
    <n v="1700000"/>
    <n v="13492"/>
    <n v="213"/>
    <s v="○"/>
    <s v="○"/>
    <m/>
    <m/>
    <m/>
    <s v="○"/>
    <m/>
    <m/>
    <s v="○"/>
    <m/>
    <m/>
    <m/>
    <s v="○"/>
    <m/>
    <m/>
    <s v="○"/>
    <m/>
    <m/>
    <x v="2"/>
    <n v="1623794"/>
    <s v="パンを仕入れて事業所内ショップにて販売。_x000a_呉市役所シビックマーケットにて販売。"/>
    <s v="○"/>
    <x v="6"/>
    <n v="701757"/>
    <s v="ポーセラーツ、粘土細工、布製品、編み物など雑貨を製造。事業所内ショップや提携ショップにて販売。"/>
    <s v="－"/>
    <x v="17"/>
    <n v="330000"/>
    <s v="ベーカリーショップのデータ入力作業。"/>
    <s v="－"/>
    <x v="0"/>
    <s v=""/>
    <x v="0"/>
    <x v="0"/>
    <s v=""/>
    <x v="0"/>
    <m/>
    <m/>
    <m/>
    <x v="0"/>
    <s v="・編み物や縫製の雑貨作りが好きな利用者が多いが、ゆっくりのんびりと製作に時間がかかるため、作業効率が悪くコストが見合わない。_x000a_・現状の販売場所では売り上げに限界があるので、販路開拓する必要があるが、職員の作業負担が増えてきており、時間確保が困難である。_x000a_・新型コロナウイルスも落ち着き、清掃作業など施設外就労を増やせる環境が整いつつあるため、参加できる利用者を増やすための取り組みを今後行っていく必要がある。"/>
    <m/>
    <s v="○"/>
    <m/>
    <m/>
    <m/>
    <m/>
    <m/>
    <s v="○"/>
    <m/>
    <m/>
    <m/>
    <m/>
    <s v="・新型コロナウイルスの影響が減少し、事業所内ショップの売り上げも順調であり、目標工賃を達成することができた。_x000a_・清掃作業に参加できる利用者を増やし、作業日を増やし、増収を図る。_x000a_・令和5年度の2月より、新規に、プラスチック加工の作業を取り入れたが、作業ができる利用者を増やし_x000a_生産性の向上が図れるよう、工夫しながらすすめていく。"/>
    <m/>
    <s v="○"/>
    <m/>
    <s v="○"/>
    <m/>
    <m/>
    <m/>
    <m/>
    <s v="○"/>
    <s v="○"/>
    <m/>
    <m/>
    <s v="パン・焼き菓子の販売"/>
    <s v="②販路開拓"/>
    <s v="地域のイベントなどにも参加したり、チラシやネットなどで情報発信を継続し、幅広_x000a_く販売できるよう知名度をあげていく。"/>
    <s v="ポーセラーツなど雑貨"/>
    <s v="③販売力の向上"/>
    <s v="市町や企業などに宣伝し、イベントなどの景品に使用してもらえるよう、パンフレッ_x000a_トなどを制作し、営業を行っていく。"/>
    <s v="プラスチック加工"/>
    <s v="⑥作業工程の見直し"/>
    <s v="始めたばかりで作業効率があまりよくない状態なので、試行錯誤しながら、増収に_x000a_取り組む。"/>
    <s v="・地域イベントの情報収集を行い、行政や企業等のイベント出店などにより、売上を増加させる。_x000a_・プラスチック加工を効率アップさせ、月目標額を50000円を早い時期に達成できるよう、職員間で_x000a_定期的にミーティングを行い、共通認識の中、作業をすすめていく。"/>
    <s v="・行政や企業等のイベント出店などにより、関連企業や紹介などにより販路を拡大していく。_x000a_・プラスチック加工を効率アップさせ、精度もあげることで他の下請け作業も引き受けることができるよう、相手先企業と密に連携し、要望などに適正に対応できる体制作りを図る。"/>
    <s v="・行政や企業等との関係性を深め、イベント用商品の開発に取り組み、売上を増加させる。_x000a_・プラスチック加工に携われる利用者を令和6年度の3倍に増やし、売上を100000円に目標設定し、_x000a_工賃アップと進捗状況を職員のみならず、利用者にもわかりやすく、モチベーションアップできる_x000a_仕組み作りを構築する。"/>
    <s v="共有した"/>
    <s v="共有した"/>
    <s v="統括責任者"/>
    <s v="石我　奏子"/>
    <s v="管理者・サービス管理責任者"/>
    <s v="個別支援計画書の作成"/>
    <s v="石我　奏子"/>
    <s v="管理者・サービス管理責任者"/>
    <s v="技術指導や職業訓練"/>
    <s v="加藤　真弓"/>
    <s v="職業指導員"/>
    <s v="技術指導"/>
    <s v="新田　美幸"/>
    <s v="生活支援員"/>
    <s v="商品開発"/>
    <s v="利川　宏実"/>
    <s v="生活支援員"/>
    <s v="日常生活の相談・指導"/>
    <s v="新田　江梨子"/>
    <s v="生活支援員"/>
    <s v="価格交渉・営業"/>
    <s v="石我　奏子"/>
    <s v="管理者・サービス管理責任者"/>
    <s v="作業工程管理"/>
    <s v="利川　宏実"/>
    <s v="生活支援員"/>
    <m/>
    <m/>
    <m/>
    <m/>
    <m/>
    <m/>
    <x v="6"/>
    <n v="3"/>
    <n v="10"/>
    <n v="8"/>
    <m/>
    <m/>
    <n v="21"/>
    <x v="81"/>
    <x v="137"/>
    <x v="136"/>
    <x v="0"/>
    <x v="0"/>
    <n v="0"/>
    <n v="19"/>
    <n v="2"/>
    <n v="21"/>
    <n v="0"/>
    <n v="2"/>
    <n v="4"/>
    <n v="0"/>
    <n v="0"/>
    <n v="0"/>
    <n v="15"/>
    <n v="21"/>
    <n v="0"/>
    <n v="4"/>
    <n v="5"/>
    <n v="4"/>
    <n v="7"/>
    <n v="1"/>
    <n v="0"/>
    <n v="21"/>
    <n v="17"/>
    <n v="0"/>
    <n v="4"/>
    <n v="21"/>
    <n v="0.80952380952380953"/>
    <n v="11"/>
    <n v="0"/>
    <n v="10"/>
    <n v="21"/>
    <n v="0.52380952380952384"/>
    <n v="14"/>
    <n v="0"/>
    <n v="7"/>
    <n v="21"/>
    <n v="0.66666666666666663"/>
    <n v="17"/>
    <n v="0"/>
    <n v="4"/>
    <n v="21"/>
    <n v="0.80952380952380953"/>
    <n v="11"/>
    <n v="0"/>
    <n v="10"/>
    <n v="21"/>
    <n v="0.52380952380952384"/>
    <n v="15"/>
    <n v="0"/>
    <n v="6"/>
    <n v="21"/>
    <x v="48"/>
    <n v="85"/>
    <n v="0"/>
    <n v="41"/>
    <n v="126"/>
    <n v="0.67460317460317465"/>
  </r>
  <r>
    <d v="2024-04-30T00:00:00"/>
    <n v="296"/>
    <x v="1"/>
    <s v="社会福祉法人あさみなみ"/>
    <s v="松田　泰"/>
    <n v="3410211233"/>
    <s v="工房とも"/>
    <n v="7313165"/>
    <x v="2"/>
    <s v="〒731-3165 広島市安佐南区伴中央四丁目２１番３６号"/>
    <x v="0"/>
    <s v="中嶋涼子"/>
    <s v="中嶋涼子"/>
    <s v="082-836-4301"/>
    <s v="asami-tomo@mx35.tiki.ne.jp"/>
    <s v="月額"/>
    <n v="8000"/>
    <x v="213"/>
    <n v="1579"/>
    <n v="8910"/>
    <n v="9363"/>
    <n v="9680"/>
    <n v="4624292"/>
    <n v="4624292"/>
    <n v="0"/>
    <n v="0"/>
    <n v="0"/>
    <n v="4624292"/>
    <x v="213"/>
    <n v="2992000"/>
    <n v="0"/>
    <n v="0"/>
    <n v="0"/>
    <n v="192"/>
    <n v="3592"/>
    <x v="208"/>
    <n v="253"/>
    <n v="12"/>
    <n v="1632292"/>
    <x v="211"/>
    <x v="213"/>
    <n v="131"/>
    <n v="4700000"/>
    <n v="4700000"/>
    <n v="0"/>
    <n v="0"/>
    <n v="0"/>
    <n v="4700000"/>
    <n v="1700000"/>
    <n v="3000000"/>
    <n v="0"/>
    <n v="0"/>
    <n v="0"/>
    <n v="4000"/>
    <n v="14000"/>
    <n v="253"/>
    <n v="12"/>
    <n v="1700000"/>
    <n v="8910"/>
    <n v="121"/>
    <n v="5100000"/>
    <n v="5100000"/>
    <n v="0"/>
    <n v="0"/>
    <n v="0"/>
    <n v="5100000"/>
    <n v="2000000"/>
    <n v="3100000"/>
    <n v="0"/>
    <n v="0"/>
    <n v="0"/>
    <n v="4500"/>
    <n v="16000"/>
    <n v="253"/>
    <n v="12"/>
    <n v="2000000"/>
    <n v="9363"/>
    <n v="125"/>
    <n v="5500000"/>
    <n v="5500000"/>
    <n v="0"/>
    <n v="0"/>
    <n v="0"/>
    <n v="5500000"/>
    <n v="2300000"/>
    <n v="3200000"/>
    <n v="0"/>
    <n v="0"/>
    <n v="0"/>
    <n v="5000"/>
    <n v="18000"/>
    <n v="253"/>
    <n v="12"/>
    <n v="2300000"/>
    <n v="9680"/>
    <n v="128"/>
    <s v="○"/>
    <m/>
    <m/>
    <m/>
    <m/>
    <m/>
    <m/>
    <m/>
    <m/>
    <m/>
    <m/>
    <m/>
    <s v="○"/>
    <m/>
    <m/>
    <m/>
    <m/>
    <m/>
    <x v="9"/>
    <n v="3129592"/>
    <s v="クッキー、ケーキ製造、販売"/>
    <s v="－"/>
    <x v="3"/>
    <n v="1494700"/>
    <s v="・試供品の箱詰め_x000a_・ビーズパーツ組み立て"/>
    <s v="－"/>
    <x v="2"/>
    <m/>
    <m/>
    <m/>
    <x v="1"/>
    <s v=""/>
    <x v="0"/>
    <x v="0"/>
    <s v=""/>
    <x v="0"/>
    <m/>
    <m/>
    <m/>
    <x v="0"/>
    <s v="原材料費の高騰により、製菓販売が芳しくない_x000a_65歳以上の方で介護が必要な方が就労支援事業所へ通所希望が増えてきていたり、リハビリ目的で通所される方が増えてきており作業量にも限界がある"/>
    <m/>
    <m/>
    <m/>
    <s v="○"/>
    <m/>
    <m/>
    <s v="○"/>
    <m/>
    <m/>
    <m/>
    <m/>
    <m/>
    <s v="製菓販売先が徐々に増えてきており、利用者にとって励みになっているが、原材料の高騰により利益に繋がらず、工賃向上に至らなかった_x000a_また、体力的に製菓製造、販売が難しい方が増え、軽作業を行うが、単価が安いので工賃の振り分けだけでも精一杯だった"/>
    <m/>
    <s v="○"/>
    <m/>
    <m/>
    <m/>
    <m/>
    <m/>
    <m/>
    <m/>
    <s v="○"/>
    <m/>
    <m/>
    <s v="製菓"/>
    <s v="④販売価格の見直し"/>
    <s v="商品開発も含め、商品価格の見直し"/>
    <s v="軽作業"/>
    <s v="⑩市町・企業、他事業所との連携"/>
    <s v="単価の良い仕事探し"/>
    <s v="軽作業"/>
    <s v="⑪その他"/>
    <s v="細かい作業が難しい利用者のための仕事探し_x000a_例えば、委託販売"/>
    <s v="製菓）価格の見直し_x000a_軽作業）作業開拓"/>
    <s v="製菓）価格の見直し_x000a_軽作業）作業開拓・利用者のスキルアップ研修参加の検討"/>
    <s v="製菓）価格の見直し_x000a_軽作業）作業開拓（施設外就労も検討）"/>
    <s v="共有した"/>
    <s v="共有していない"/>
    <s v="統括責任者"/>
    <s v="中嶋涼子"/>
    <s v="所長・管理者"/>
    <m/>
    <s v="大谷阿子"/>
    <s v="副所長"/>
    <m/>
    <s v="小池敦子"/>
    <s v="生活支援員"/>
    <m/>
    <m/>
    <m/>
    <m/>
    <m/>
    <m/>
    <m/>
    <m/>
    <m/>
    <m/>
    <m/>
    <m/>
    <m/>
    <m/>
    <m/>
    <m/>
    <m/>
    <m/>
    <m/>
    <m/>
    <m/>
    <x v="8"/>
    <n v="2"/>
    <n v="13"/>
    <n v="1"/>
    <m/>
    <m/>
    <n v="16"/>
    <x v="15"/>
    <x v="140"/>
    <x v="54"/>
    <x v="0"/>
    <x v="0"/>
    <n v="1"/>
    <n v="13"/>
    <n v="2"/>
    <n v="16"/>
    <n v="0"/>
    <n v="0"/>
    <n v="4"/>
    <n v="6"/>
    <n v="0"/>
    <n v="0"/>
    <n v="6"/>
    <n v="16"/>
    <n v="0"/>
    <n v="4"/>
    <n v="4"/>
    <n v="2"/>
    <n v="3"/>
    <n v="0"/>
    <n v="3"/>
    <n v="16"/>
    <n v="4"/>
    <n v="10"/>
    <n v="2"/>
    <n v="16"/>
    <n v="0.25"/>
    <n v="14"/>
    <n v="0"/>
    <n v="2"/>
    <n v="16"/>
    <n v="0.875"/>
    <n v="8"/>
    <n v="1"/>
    <n v="7"/>
    <n v="16"/>
    <n v="0.5"/>
    <n v="15"/>
    <n v="0"/>
    <n v="1"/>
    <n v="16"/>
    <n v="0.9375"/>
    <n v="4"/>
    <n v="0"/>
    <n v="12"/>
    <n v="16"/>
    <n v="0.25"/>
    <n v="15"/>
    <n v="0"/>
    <n v="1"/>
    <n v="16"/>
    <x v="56"/>
    <n v="60"/>
    <n v="11"/>
    <n v="25"/>
    <n v="96"/>
    <n v="0.625"/>
  </r>
  <r>
    <d v="2024-04-12T00:00:00"/>
    <n v="298"/>
    <x v="1"/>
    <s v="社会福祉法人三原のぞみの会"/>
    <s v="小林　隆伸"/>
    <n v="3410900553"/>
    <s v="障害福祉サービス事業所　ぴーす"/>
    <n v="7230046"/>
    <x v="5"/>
    <s v="〒723-0046 三原市明神三丁目16番20号"/>
    <x v="10"/>
    <s v="山口　義正"/>
    <s v="伊東　可愛"/>
    <s v="0848-38-1866"/>
    <s v="piece01@mihara-nozomi.jp"/>
    <s v="月額"/>
    <n v="19000"/>
    <x v="214"/>
    <n v="6236"/>
    <n v="25760"/>
    <n v="26284"/>
    <n v="26808"/>
    <n v="8544103"/>
    <n v="8544103"/>
    <n v="0"/>
    <n v="0"/>
    <n v="0"/>
    <n v="8544103"/>
    <x v="214"/>
    <n v="3910755"/>
    <n v="0"/>
    <n v="0"/>
    <n v="0"/>
    <n v="194"/>
    <n v="3690"/>
    <x v="209"/>
    <n v="242"/>
    <n v="12"/>
    <n v="4633348"/>
    <x v="212"/>
    <x v="214"/>
    <n v="219"/>
    <n v="8820000"/>
    <n v="8820000"/>
    <n v="0"/>
    <n v="0"/>
    <n v="0"/>
    <n v="8820000"/>
    <n v="4946000"/>
    <n v="3874000"/>
    <n v="0"/>
    <n v="0"/>
    <n v="0"/>
    <n v="3870"/>
    <n v="22232"/>
    <n v="242"/>
    <n v="12"/>
    <n v="4946000"/>
    <n v="25760"/>
    <n v="222"/>
    <n v="9100000"/>
    <n v="9100000"/>
    <n v="0"/>
    <n v="0"/>
    <n v="0"/>
    <n v="9100000"/>
    <n v="5298800"/>
    <n v="3801200"/>
    <n v="0"/>
    <n v="0"/>
    <n v="0"/>
    <n v="4050"/>
    <n v="23312"/>
    <n v="242"/>
    <n v="12"/>
    <n v="5298800"/>
    <n v="26284"/>
    <n v="227"/>
    <n v="9380000"/>
    <n v="9380000"/>
    <n v="0"/>
    <n v="0"/>
    <n v="0"/>
    <n v="9380000"/>
    <n v="5629700"/>
    <n v="3750300"/>
    <n v="0"/>
    <n v="0"/>
    <n v="0"/>
    <n v="4230"/>
    <n v="24392"/>
    <n v="242"/>
    <n v="12"/>
    <n v="5629700"/>
    <n v="26808"/>
    <n v="231"/>
    <m/>
    <m/>
    <m/>
    <m/>
    <m/>
    <m/>
    <m/>
    <m/>
    <s v="○"/>
    <m/>
    <s v="○"/>
    <m/>
    <s v="○"/>
    <m/>
    <m/>
    <m/>
    <m/>
    <m/>
    <x v="15"/>
    <n v="5708983"/>
    <s v="空き缶（アルミ・スチール）、ペットボトルの回収、分別、プレス、搬入作業"/>
    <s v="○"/>
    <x v="3"/>
    <n v="1501820"/>
    <s v="段ボールの袋入れ、農耕用品の袋入れ、チラシ入れ、テープ貼り等"/>
    <s v="－"/>
    <x v="7"/>
    <n v="1333300"/>
    <s v="アパートの共有スペースの清掃、掃き掃除、拭き掃除、草抜き、草刈り等"/>
    <s v="○"/>
    <x v="0"/>
    <s v=""/>
    <x v="0"/>
    <x v="0"/>
    <s v=""/>
    <x v="0"/>
    <m/>
    <m/>
    <m/>
    <x v="0"/>
    <s v="リサイクルでの収入が大きいが、アルミ単価の下落が大きくなった場合に収入が大幅に下がる事が予想される。また、下請けについても企業が倒産した場合等作業の確保が出来なくなることから、今後は自主製品など自事業所で生産・販売出来る物等を取り入れていく必要があると考えている。作業工程を見直し作業の効率化を図っていく。清掃作業に入れる利用者が少なく職員の負担が大きい為、工程を見直し多くの利用者が関われるようにしていく。　　　　　　　　　　　　　　"/>
    <m/>
    <m/>
    <m/>
    <s v="○"/>
    <m/>
    <m/>
    <m/>
    <s v="○"/>
    <m/>
    <m/>
    <m/>
    <m/>
    <s v="アルミ缶単価が落ち着いていた事からリサイクル事業での収入が多く、また清掃事業においても安定して収入があった事から年間の売り上げが予算を上回り、平均工賃が25000円を超えた。"/>
    <s v="○"/>
    <m/>
    <m/>
    <m/>
    <m/>
    <s v="○"/>
    <m/>
    <m/>
    <m/>
    <s v="○"/>
    <m/>
    <m/>
    <s v="リサイクル事業"/>
    <s v="⑥作業工程の見直し"/>
    <s v="作業工程を簡素化し作業を効率化する。"/>
    <s v="下請け事業"/>
    <s v="⑥作業工程の見直し"/>
    <s v="一部の工程を流れ作業とし作業を効率化していく。"/>
    <s v="清掃事業"/>
    <s v="⑥作業工程の見直し"/>
    <s v="一部の利用者のみしか関われていないが、工程を見直し多くの利用者に作業に関わってもらえるようにしていく。"/>
    <s v="各作業の作業工程を見直し、効率化を図る。自主事業への取り組みを考えていく。"/>
    <s v="自主事業を具体的に考えていく。"/>
    <s v="自主事業を開始する。"/>
    <s v="共有した"/>
    <s v="共有した"/>
    <s v="統括責任者"/>
    <s v="山口　義正"/>
    <s v="管理者"/>
    <m/>
    <s v="伊東　可愛　"/>
    <s v="サービス管理責任者"/>
    <m/>
    <s v="新谷　蓉子"/>
    <s v="支援員"/>
    <m/>
    <s v="佐藤　弥生"/>
    <s v="支援員"/>
    <m/>
    <s v="岡田　祐二"/>
    <s v="職業指導員"/>
    <m/>
    <m/>
    <m/>
    <m/>
    <m/>
    <m/>
    <m/>
    <m/>
    <m/>
    <m/>
    <m/>
    <m/>
    <m/>
    <m/>
    <m/>
    <x v="1"/>
    <m/>
    <n v="16"/>
    <n v="2"/>
    <m/>
    <m/>
    <n v="18"/>
    <x v="2"/>
    <x v="141"/>
    <x v="46"/>
    <x v="0"/>
    <x v="0"/>
    <n v="2"/>
    <n v="15"/>
    <n v="1"/>
    <n v="18"/>
    <n v="0"/>
    <n v="5"/>
    <n v="5"/>
    <n v="5"/>
    <n v="0"/>
    <n v="0"/>
    <n v="3"/>
    <n v="18"/>
    <n v="0"/>
    <n v="2"/>
    <n v="3"/>
    <n v="4"/>
    <n v="4"/>
    <n v="5"/>
    <n v="0"/>
    <n v="18"/>
    <n v="12"/>
    <n v="1"/>
    <n v="2"/>
    <n v="15"/>
    <n v="0.8"/>
    <n v="13"/>
    <n v="0"/>
    <n v="2"/>
    <n v="15"/>
    <n v="0.8666666666666667"/>
    <n v="13"/>
    <n v="0"/>
    <n v="2"/>
    <n v="15"/>
    <n v="0.8666666666666667"/>
    <n v="12"/>
    <n v="1"/>
    <n v="2"/>
    <n v="15"/>
    <n v="0.8"/>
    <n v="13"/>
    <n v="0"/>
    <n v="2"/>
    <n v="15"/>
    <n v="0.8666666666666667"/>
    <n v="14"/>
    <n v="0"/>
    <n v="1"/>
    <n v="15"/>
    <x v="21"/>
    <n v="77"/>
    <n v="2"/>
    <n v="11"/>
    <n v="90"/>
    <n v="0.85555555555555551"/>
  </r>
  <r>
    <d v="2024-04-15T00:00:00"/>
    <n v="300"/>
    <x v="4"/>
    <s v="陽気株式会社"/>
    <s v="國上　賢一"/>
    <n v="3411502556"/>
    <s v="就労継続支援Ｂ型ココサポ福山"/>
    <n v="7202125"/>
    <x v="6"/>
    <s v="〒720-2125 福山市神辺町大字新徳田５１９番地"/>
    <x v="0"/>
    <s v="宇根三希子"/>
    <s v="宇根三希子"/>
    <s v="084-963-6112"/>
    <s v="cocosapo6112@mx52.tiki.ne.jp"/>
    <s v="月額"/>
    <n v="9000"/>
    <x v="215"/>
    <n v="1301"/>
    <n v="10325"/>
    <n v="10466"/>
    <n v="10557"/>
    <n v="2612955"/>
    <n v="2612955"/>
    <n v="0"/>
    <n v="0"/>
    <n v="0"/>
    <n v="2612955"/>
    <x v="215"/>
    <n v="150000"/>
    <n v="75522"/>
    <n v="150000"/>
    <n v="0"/>
    <n v="350"/>
    <n v="4608"/>
    <x v="210"/>
    <n v="255"/>
    <n v="12"/>
    <n v="2237433"/>
    <x v="213"/>
    <x v="215"/>
    <n v="144"/>
    <n v="2743602"/>
    <n v="2743602"/>
    <n v="0"/>
    <n v="0"/>
    <n v="0"/>
    <n v="2743602"/>
    <n v="2304555"/>
    <n v="150000"/>
    <n v="139047"/>
    <n v="150000"/>
    <n v="0"/>
    <n v="4700"/>
    <m/>
    <n v="254"/>
    <n v="12"/>
    <n v="2304555"/>
    <n v="10325"/>
    <m/>
    <n v="2880782"/>
    <n v="2880782"/>
    <n v="0"/>
    <n v="0"/>
    <n v="0"/>
    <n v="2880782"/>
    <n v="2373691"/>
    <n v="200000"/>
    <n v="107091"/>
    <n v="200000"/>
    <n v="0"/>
    <n v="4800"/>
    <m/>
    <n v="254"/>
    <n v="12"/>
    <n v="2373691"/>
    <n v="10466"/>
    <m/>
    <n v="3024822"/>
    <n v="3024822"/>
    <n v="0"/>
    <n v="0"/>
    <n v="0"/>
    <n v="3024822"/>
    <n v="2444901"/>
    <n v="200000"/>
    <n v="179921"/>
    <n v="200000"/>
    <n v="0"/>
    <n v="4900"/>
    <m/>
    <n v="254"/>
    <n v="12"/>
    <n v="2444901"/>
    <n v="10557"/>
    <m/>
    <m/>
    <m/>
    <m/>
    <m/>
    <m/>
    <m/>
    <m/>
    <s v="○"/>
    <s v="○"/>
    <m/>
    <m/>
    <s v="○"/>
    <s v="○"/>
    <m/>
    <s v="○"/>
    <s v="○"/>
    <m/>
    <m/>
    <x v="11"/>
    <n v="1623614"/>
    <s v="●各種封筒・名刺・パンフレット・チラシ・ポスター・展示会用写真　等の印刷・加工・納品_x000a_●HPの作成・管理・PC入力作業"/>
    <s v="－"/>
    <x v="3"/>
    <n v="871641"/>
    <s v="おりづるプロジェクト商品制作・細巾テープの袋詰、梱包・細ひも加工、梱包・衣料品の検品、加工"/>
    <s v="－"/>
    <x v="3"/>
    <n v="532229"/>
    <s v="工芸・手芸品の制作、環境整備及びその他の役務_x000a_施設外就労先（喫茶店）での飲食物の提供（ピザの販売等）・カフェの運営・管理維持・清掃・接客・調理"/>
    <s v="○"/>
    <x v="0"/>
    <n v="1"/>
    <x v="1"/>
    <x v="15"/>
    <s v=""/>
    <x v="0"/>
    <m/>
    <m/>
    <m/>
    <x v="0"/>
    <s v="体調が安定せず、通所日数を増やすことや作業時間の延長が難しいご利用者が多いため、納期が比較的長い作業をお受けすることが多かった。必然と単価の低いものが多くなり、工賃の大幅な向上にはつながらなかった。_x000a_一方で、一部のご利用者のスキルが徐々に向上しており、企業様の信頼も得ている。今後お受けする作業の幅や量が増えていくと考えている。"/>
    <m/>
    <m/>
    <m/>
    <m/>
    <m/>
    <s v="○"/>
    <s v="○"/>
    <s v="○"/>
    <m/>
    <s v="○"/>
    <m/>
    <m/>
    <s v="令和５年度は新規の企業様１社と新規の取引ができるようになった。どのご利用者さんにも頼める工程があり好評だったが単価は安く、完成度を求められる作業だった。今まではできなかったが工賃向上のため、企業側にデータを示し思い切って単価の交渉をしたところ、1.5倍の単価の向上を受け入れてくださった。"/>
    <m/>
    <m/>
    <m/>
    <m/>
    <m/>
    <s v="○"/>
    <s v="○"/>
    <s v="○"/>
    <s v="○"/>
    <s v="○"/>
    <m/>
    <m/>
    <s v="軽作業"/>
    <s v="⑥作業工程の見直し"/>
    <s v="個々のご利用者にあった、指示の伝達方法の工夫。手順書の見直しやお願いする作業の適切な振り分けを行うことで、効率を上げる。"/>
    <s v="施設外就労"/>
    <s v="⑪その他"/>
    <s v="ご利用者の具体的な就労先を見据えた職業能力の向上のため、清掃分野や調理補助、事務補助など、専門的なチームで動けるように職員体制などを整備する。"/>
    <m/>
    <m/>
    <m/>
    <s v="●職員の課題分析力や作業指導力の向上のための研修。ご利用者の特性に合った伝達方法の統一と_x000a_　視覚情報（動画や手順書）の活用_x000a_●ご利用者の個々の多様なニーズや合理的配慮、課題・目標に対応できるよう、_x000a_　環境の整備や職員の意識啓発"/>
    <s v="●職員の課題分析力や作業指導力の向上のための研修。ご利用者の特性に合った伝達方法の統一と_x000a_　視覚情報（動画や手順書）の活用_x000a_●ご利用者の個々の多様なニーズや合理的配慮、課題・目標に対応できるよう、_x000a_　環境の整備や職員の意識啓発"/>
    <s v="●職員の課題分析力や作業指導力の向上のための研修。ご利用者の特性に合った伝達方法の統一と_x000a_　視覚情報（動画や手順書）の活用_x000a_●ご利用者の個々の多様なニーズや合理的配慮、課題・目標に対応できるよう、_x000a_　環境の整備や職員の意識啓発"/>
    <s v="共有した"/>
    <s v="共有した"/>
    <s v="統括責任者・個別支援計画の作成"/>
    <s v="宇根三希子"/>
    <s v="管理者・サービス管理責任者"/>
    <s v="価格交渉・営業・作業工程管理"/>
    <s v="半田桃子"/>
    <s v="目標工賃達成指導員"/>
    <s v="技術指導や職業訓練"/>
    <s v="谷川多恵子"/>
    <s v="職業指導員"/>
    <s v="技術指導や職業訓練"/>
    <s v="山下友理江"/>
    <s v="職業指導員"/>
    <s v="日常生活の相談・指導"/>
    <s v="余頃恵美"/>
    <s v="生活支援員"/>
    <s v="日常生活の相談・指導"/>
    <s v="田邉理沙"/>
    <s v="生活支援員"/>
    <s v="日常生活の相談・指導"/>
    <s v="藤本由紀子"/>
    <s v="生活支援員"/>
    <s v="日常生活の相談・指導"/>
    <s v="長澤英益子"/>
    <s v="生活支援員"/>
    <m/>
    <m/>
    <m/>
    <m/>
    <m/>
    <m/>
    <x v="6"/>
    <n v="5"/>
    <n v="4"/>
    <n v="26"/>
    <n v="8"/>
    <n v="2"/>
    <n v="45"/>
    <x v="27"/>
    <x v="142"/>
    <x v="137"/>
    <x v="47"/>
    <x v="25"/>
    <n v="9"/>
    <n v="32"/>
    <n v="4"/>
    <n v="45"/>
    <n v="0"/>
    <n v="1"/>
    <n v="10"/>
    <n v="1"/>
    <n v="0"/>
    <n v="0"/>
    <n v="33"/>
    <n v="45"/>
    <n v="0"/>
    <n v="8"/>
    <n v="9"/>
    <n v="8"/>
    <n v="10"/>
    <n v="6"/>
    <n v="4"/>
    <n v="45"/>
    <n v="25"/>
    <n v="8"/>
    <n v="12"/>
    <n v="45"/>
    <n v="0.55555555555555558"/>
    <n v="15"/>
    <n v="11"/>
    <n v="19"/>
    <n v="45"/>
    <n v="0.33333333333333331"/>
    <n v="23"/>
    <n v="7"/>
    <n v="15"/>
    <n v="45"/>
    <n v="0.51111111111111107"/>
    <n v="26"/>
    <n v="4"/>
    <n v="15"/>
    <n v="45"/>
    <n v="0.57777777777777772"/>
    <n v="11"/>
    <n v="10"/>
    <n v="24"/>
    <n v="45"/>
    <n v="0.24444444444444444"/>
    <n v="24"/>
    <n v="2"/>
    <n v="19"/>
    <n v="45"/>
    <x v="111"/>
    <n v="124"/>
    <n v="42"/>
    <n v="104"/>
    <n v="270"/>
    <n v="0.45925925925925926"/>
  </r>
  <r>
    <d v="2024-04-25T00:00:00"/>
    <n v="301"/>
    <x v="1"/>
    <s v="社会福祉法人優輝福祉会"/>
    <s v="森重　利夫"/>
    <n v="3412100236"/>
    <s v="障害者多機能型事業所里山福業"/>
    <n v="7270007"/>
    <x v="12"/>
    <s v="〒727-0007 庄原市宮内町6393番地"/>
    <x v="1"/>
    <s v="森重　利夫"/>
    <s v="延原　大輔"/>
    <s v="0824-72-1233"/>
    <s v="youshine@yuukifukushikai.com"/>
    <s v="月額"/>
    <n v="12000"/>
    <x v="216"/>
    <n v="5749"/>
    <n v="17794"/>
    <n v="17810"/>
    <n v="17878"/>
    <n v="5032445"/>
    <n v="5032445"/>
    <n v="0"/>
    <n v="0"/>
    <n v="0"/>
    <n v="5032445"/>
    <x v="216"/>
    <n v="3222095"/>
    <n v="0"/>
    <n v="0"/>
    <n v="0"/>
    <n v="184"/>
    <n v="2280"/>
    <x v="211"/>
    <n v="270"/>
    <n v="12"/>
    <n v="1810350"/>
    <x v="214"/>
    <x v="216"/>
    <n v="159"/>
    <n v="5000000"/>
    <n v="5000000"/>
    <n v="0"/>
    <n v="0"/>
    <n v="0"/>
    <n v="5000000"/>
    <n v="1815000"/>
    <n v="3185000"/>
    <n v="0"/>
    <n v="0"/>
    <n v="0"/>
    <n v="2286"/>
    <n v="11430"/>
    <n v="269"/>
    <n v="12"/>
    <n v="1815000"/>
    <n v="17794"/>
    <n v="159"/>
    <n v="5000000"/>
    <n v="5000000"/>
    <n v="0"/>
    <n v="0"/>
    <n v="0"/>
    <n v="5000000"/>
    <n v="1838000"/>
    <n v="3162000"/>
    <n v="0"/>
    <n v="0"/>
    <n v="0"/>
    <n v="2290"/>
    <n v="11450"/>
    <n v="269"/>
    <n v="12"/>
    <n v="1838000"/>
    <n v="17810"/>
    <n v="161"/>
    <n v="5000000"/>
    <n v="5000000"/>
    <n v="0"/>
    <n v="0"/>
    <n v="0"/>
    <n v="5000000"/>
    <n v="1845000"/>
    <n v="3155000"/>
    <n v="0"/>
    <n v="0"/>
    <n v="0"/>
    <n v="2300"/>
    <n v="11500"/>
    <n v="269"/>
    <n v="12"/>
    <n v="1845000"/>
    <n v="17878"/>
    <n v="160"/>
    <m/>
    <m/>
    <m/>
    <m/>
    <m/>
    <s v="○"/>
    <m/>
    <s v="○"/>
    <m/>
    <m/>
    <m/>
    <m/>
    <s v="○"/>
    <m/>
    <m/>
    <m/>
    <s v="○"/>
    <s v="事業所内ゴミ収集"/>
    <x v="4"/>
    <n v="4280657"/>
    <s v="受注による軽作業に加えて、法人内事業所のゴミ収集業務も実施している"/>
    <s v="－"/>
    <x v="14"/>
    <n v="751788"/>
    <s v="法人内の印刷物の印刷業務を受けている"/>
    <s v="－"/>
    <x v="2"/>
    <m/>
    <m/>
    <m/>
    <x v="1"/>
    <s v=""/>
    <x v="0"/>
    <x v="0"/>
    <s v=""/>
    <x v="0"/>
    <m/>
    <m/>
    <m/>
    <x v="0"/>
    <s v="受注内職の作業量の維持と作業の質の管理_x000a_作業の多少が企業側の都合に左右されるため、利用者のペースを維持することが難しい_x000a_企業側の都合に左右されない作業を構築しようと、自主制作を充実させたい_x000a_（が、内職優先で自主作品の製作時間と質を確保することが難しい）_x000a_自主制作と受注内職のバランス_x000a_利用者の能力低下に伴う作業の質の維持_x000a_"/>
    <m/>
    <m/>
    <m/>
    <m/>
    <m/>
    <s v="○"/>
    <m/>
    <s v="○"/>
    <m/>
    <m/>
    <m/>
    <m/>
    <s v="受注内職の作業量を維持し、かつ質の担保に伴う業者との信頼関係を築き、定期的な作業の確保ができるようになった。"/>
    <s v="○"/>
    <s v="○"/>
    <m/>
    <m/>
    <m/>
    <s v="○"/>
    <m/>
    <m/>
    <m/>
    <m/>
    <m/>
    <m/>
    <s v="内職業務の効率化"/>
    <s v="⑥作業工程の見直し"/>
    <s v="　作業ルーティンを各利用者の状況に合わせて変えながら、利用者が取り組みやすい作業の切り取りをすすめ、作業の完了につなげる"/>
    <s v="販売所の開拓"/>
    <s v="②販路開拓"/>
    <s v="　現行の販売箇所に固執せずに、営業活動も行う。法人内事業所の物販ポータル等も視野に入れながら、新しい販路開拓を行う"/>
    <s v="商品の企画開発と製造の奨励"/>
    <s v="①商品企画力の向上"/>
    <s v="　商品企画の時間確保と担当の明確化_x000a_　外部学習の機会に積極的に参加する"/>
    <s v="　受注作業を安定的に受けるために、生産量と質の確保。受注元の企業との折衝を含めて相互に信頼関係を形成し、維持していく。ゴミ収集や自主制作も軸にしながら一定水準の収入源となるように現状維持に努める"/>
    <s v="　作業量の質・量を確保。"/>
    <s v="　作業量の質・量を確保。"/>
    <s v="共有した"/>
    <s v="共有した"/>
    <s v="統括責任者"/>
    <s v="森重　利夫"/>
    <s v="管理者"/>
    <s v="支援計画管理、その他雑務"/>
    <s v="延原　大輔"/>
    <s v="サービス管理責任者"/>
    <s v="利用者相談対応"/>
    <s v="迫　さやか"/>
    <s v="生活支援員"/>
    <s v="事務・外部折衝"/>
    <s v="白根　真知子"/>
    <s v="目標工賃達成指導員"/>
    <s v="作業対応、利用者対応"/>
    <s v="湯川　亜衣子"/>
    <s v="職業指導員"/>
    <s v="作業対応、利用者対応"/>
    <s v="森山　博"/>
    <s v="職業指導員"/>
    <s v="作業対応、利用者対応"/>
    <s v="入谷　弘之"/>
    <s v="職業指導員"/>
    <m/>
    <m/>
    <m/>
    <m/>
    <m/>
    <m/>
    <m/>
    <m/>
    <m/>
    <x v="3"/>
    <n v="6"/>
    <n v="2"/>
    <n v="13"/>
    <n v="1"/>
    <m/>
    <n v="22"/>
    <x v="84"/>
    <x v="127"/>
    <x v="138"/>
    <x v="35"/>
    <x v="0"/>
    <n v="4"/>
    <n v="13"/>
    <n v="5"/>
    <n v="22"/>
    <n v="0"/>
    <n v="9"/>
    <n v="1"/>
    <n v="2"/>
    <n v="0"/>
    <n v="0"/>
    <n v="10"/>
    <n v="22"/>
    <n v="0"/>
    <n v="0"/>
    <n v="1"/>
    <n v="3"/>
    <n v="4"/>
    <n v="6"/>
    <n v="8"/>
    <n v="22"/>
    <n v="7"/>
    <n v="1"/>
    <n v="6"/>
    <n v="14"/>
    <n v="0.5"/>
    <n v="14"/>
    <n v="0"/>
    <n v="0"/>
    <n v="14"/>
    <n v="1"/>
    <n v="11"/>
    <n v="0"/>
    <n v="3"/>
    <n v="14"/>
    <n v="0.7857142857142857"/>
    <n v="12"/>
    <n v="1"/>
    <n v="1"/>
    <n v="14"/>
    <n v="0.8571428571428571"/>
    <n v="5"/>
    <n v="0"/>
    <n v="9"/>
    <n v="14"/>
    <n v="0.35714285714285715"/>
    <n v="12"/>
    <n v="0"/>
    <n v="2"/>
    <n v="14"/>
    <x v="47"/>
    <n v="61"/>
    <n v="2"/>
    <n v="21"/>
    <n v="84"/>
    <n v="0.72619047619047616"/>
  </r>
  <r>
    <d v="2024-04-24T00:00:00"/>
    <n v="303"/>
    <x v="5"/>
    <s v="一般社団法人あさがお"/>
    <s v="雁　留美"/>
    <n v="3410550408"/>
    <s v="就労支援センターあいあい作業所"/>
    <n v="7370935"/>
    <x v="3"/>
    <s v="〒737-0935 呉市焼山中央三丁目20番1号"/>
    <x v="0"/>
    <s v="雁　留美"/>
    <s v="礒崎　満由美"/>
    <s v="0823-27-5646"/>
    <s v="asagao1@abelia.ocn.ne.jp"/>
    <s v="月額"/>
    <n v="17000"/>
    <x v="217"/>
    <n v="19655"/>
    <n v="36662"/>
    <n v="36662"/>
    <n v="36662"/>
    <n v="8389479"/>
    <n v="8231238"/>
    <n v="0"/>
    <n v="0"/>
    <n v="158241"/>
    <n v="8389479"/>
    <x v="217"/>
    <n v="120000"/>
    <n v="0"/>
    <n v="0"/>
    <n v="0"/>
    <n v="244"/>
    <n v="5069"/>
    <x v="212"/>
    <n v="270"/>
    <n v="12"/>
    <n v="8269479"/>
    <x v="215"/>
    <x v="217"/>
    <n v="490"/>
    <n v="8435000"/>
    <n v="8435000"/>
    <n v="0"/>
    <n v="0"/>
    <n v="0"/>
    <n v="8435000"/>
    <n v="8315000"/>
    <n v="120000"/>
    <n v="0"/>
    <n v="0"/>
    <n v="0"/>
    <n v="5070"/>
    <n v="16900"/>
    <n v="269"/>
    <n v="12"/>
    <n v="8315000"/>
    <n v="36662"/>
    <n v="492"/>
    <n v="8435000"/>
    <n v="8435000"/>
    <n v="0"/>
    <n v="0"/>
    <n v="0"/>
    <n v="8435000"/>
    <n v="8315000"/>
    <n v="120000"/>
    <n v="0"/>
    <n v="0"/>
    <n v="0"/>
    <n v="5070"/>
    <n v="16900"/>
    <n v="269"/>
    <n v="12"/>
    <n v="8315000"/>
    <n v="36662"/>
    <n v="492"/>
    <n v="8435000"/>
    <n v="8435000"/>
    <n v="0"/>
    <n v="0"/>
    <n v="0"/>
    <n v="8435000"/>
    <n v="8315000"/>
    <n v="120000"/>
    <n v="0"/>
    <n v="0"/>
    <n v="0"/>
    <n v="5070"/>
    <n v="16900"/>
    <n v="269"/>
    <n v="12"/>
    <n v="8315000"/>
    <n v="36662"/>
    <n v="492"/>
    <m/>
    <m/>
    <m/>
    <m/>
    <m/>
    <m/>
    <m/>
    <m/>
    <m/>
    <m/>
    <m/>
    <m/>
    <s v="○"/>
    <m/>
    <m/>
    <m/>
    <s v="○"/>
    <s v="その他施設外就労"/>
    <x v="4"/>
    <n v="8215238"/>
    <s v="・自動車部品等の組み立て、箱詰め作業"/>
    <s v="－"/>
    <x v="1"/>
    <n v="16000"/>
    <s v="・部品を取り出した後の段ボールをリサイクル事_x000a_　業者へ出す作業"/>
    <s v="－"/>
    <x v="2"/>
    <m/>
    <m/>
    <m/>
    <x v="0"/>
    <s v=""/>
    <x v="0"/>
    <x v="0"/>
    <s v=""/>
    <x v="0"/>
    <m/>
    <m/>
    <m/>
    <x v="0"/>
    <s v="・作業量は、受注先が数社あるため,ほぼ安定はしているが取引先増産、減算に左右される。_x000a_・利用数に対しての仕事量を確保しているが、利用者の休みや退所される方が増加した際、スタッフの_x000a_  負担につながっている。"/>
    <m/>
    <m/>
    <m/>
    <s v="○"/>
    <m/>
    <s v="○"/>
    <m/>
    <s v="○"/>
    <m/>
    <m/>
    <m/>
    <m/>
    <s v="・ 目標工賃は達成できている_x000a_・ 現状利用者のスキル格差が出ている_x000a_・ スタッフの負担が大きい_x000a_・ 仕事量が少ない時の対策が必要"/>
    <m/>
    <m/>
    <m/>
    <m/>
    <m/>
    <s v="○"/>
    <m/>
    <m/>
    <m/>
    <m/>
    <m/>
    <m/>
    <s v="取引先の確保"/>
    <s v="⑪その他"/>
    <s v="・営業を強化する"/>
    <s v="作業能率アップ"/>
    <s v="⑥作業工程の見直し"/>
    <s v="・それぞれ利用者にあった治具を作成することにより、作業できる範囲を増やす"/>
    <m/>
    <m/>
    <m/>
    <s v="・ 利用者の意識向上を目指すことで生産数アップにつなげる"/>
    <s v="・ スタッフの安定する支援により、利用者が休まず通所することで生産数アップにつなげる"/>
    <s v="・ 利用者、スタッフ共に社内通貨を作り意識向上し、工賃アップにつなげる"/>
    <s v="共有した"/>
    <s v="共有した"/>
    <s v="統括責任者"/>
    <s v="雁　留美"/>
    <s v="管理者"/>
    <s v="個別支援計画作成"/>
    <s v="橘　麻莉奈"/>
    <s v="サービス管理者"/>
    <s v="技術指導や職業訓練"/>
    <s v="眞喜志　拓徳"/>
    <s v="職業指導員"/>
    <s v="日常生活の相談・指導"/>
    <s v="東　友香"/>
    <s v="生活指導員"/>
    <s v="価格交渉・営業・作業工程管理"/>
    <s v="佛円　功次"/>
    <s v="目標工賃達成指導員"/>
    <m/>
    <m/>
    <m/>
    <m/>
    <m/>
    <m/>
    <m/>
    <m/>
    <m/>
    <m/>
    <m/>
    <m/>
    <m/>
    <m/>
    <m/>
    <x v="1"/>
    <n v="9"/>
    <n v="6"/>
    <n v="9"/>
    <m/>
    <m/>
    <n v="24"/>
    <x v="76"/>
    <x v="60"/>
    <x v="75"/>
    <x v="0"/>
    <x v="0"/>
    <n v="4"/>
    <n v="17"/>
    <n v="3"/>
    <n v="24"/>
    <n v="1"/>
    <n v="3"/>
    <n v="3"/>
    <n v="1"/>
    <n v="0"/>
    <n v="0"/>
    <n v="16"/>
    <n v="24"/>
    <n v="0"/>
    <n v="0"/>
    <n v="3"/>
    <n v="2"/>
    <n v="10"/>
    <n v="5"/>
    <n v="4"/>
    <n v="24"/>
    <n v="14"/>
    <n v="1"/>
    <n v="8"/>
    <n v="23"/>
    <n v="0.60869565217391308"/>
    <n v="9"/>
    <n v="3"/>
    <n v="11"/>
    <n v="23"/>
    <n v="0.39130434782608697"/>
    <n v="19"/>
    <n v="0"/>
    <n v="4"/>
    <n v="23"/>
    <n v="0.82608695652173914"/>
    <n v="20"/>
    <n v="0"/>
    <n v="3"/>
    <n v="23"/>
    <n v="0.86956521739130432"/>
    <n v="16"/>
    <n v="1"/>
    <n v="6"/>
    <n v="23"/>
    <n v="0.69565217391304346"/>
    <n v="19"/>
    <n v="0"/>
    <n v="4"/>
    <n v="23"/>
    <x v="20"/>
    <n v="97"/>
    <n v="5"/>
    <n v="36"/>
    <n v="138"/>
    <n v="0.70289855072463769"/>
  </r>
  <r>
    <d v="2024-04-15T00:00:00"/>
    <n v="310"/>
    <x v="5"/>
    <s v="一般社団法人青少年ワークサポートセンター広島"/>
    <s v="杉野　治彦"/>
    <n v="3410211662"/>
    <s v="ワークサポート広島西"/>
    <n v="7330011"/>
    <x v="2"/>
    <s v="〒733-0011 広島市西区横川町１丁目7-7-202"/>
    <x v="0"/>
    <s v="植松　亙"/>
    <s v="植松　亙"/>
    <s v="082-569-5252"/>
    <s v="mail@wakusapo.com"/>
    <s v="月額"/>
    <n v="15000"/>
    <x v="218"/>
    <n v="740"/>
    <n v="16079"/>
    <n v="16467"/>
    <n v="16948"/>
    <n v="2882950"/>
    <n v="2882950"/>
    <n v="0"/>
    <n v="0"/>
    <n v="0"/>
    <n v="2882950"/>
    <x v="218"/>
    <n v="144146"/>
    <n v="0"/>
    <n v="0"/>
    <n v="0"/>
    <n v="354"/>
    <n v="3897"/>
    <x v="213"/>
    <n v="270"/>
    <n v="12"/>
    <n v="2738804"/>
    <x v="216"/>
    <x v="218"/>
    <n v="255"/>
    <n v="3170000"/>
    <n v="3170000"/>
    <n v="0"/>
    <n v="0"/>
    <n v="0"/>
    <n v="3170000"/>
    <n v="3010000"/>
    <n v="160000"/>
    <n v="0"/>
    <n v="0"/>
    <n v="0"/>
    <n v="4200"/>
    <n v="11280"/>
    <n v="270"/>
    <n v="12"/>
    <n v="3010000"/>
    <n v="16079"/>
    <n v="267"/>
    <n v="3480000"/>
    <n v="3480000"/>
    <n v="0"/>
    <n v="0"/>
    <n v="0"/>
    <n v="3480000"/>
    <n v="3300000"/>
    <n v="180000"/>
    <n v="0"/>
    <n v="0"/>
    <n v="0"/>
    <n v="4500"/>
    <n v="11850"/>
    <n v="270"/>
    <n v="12"/>
    <n v="3300000"/>
    <n v="16467"/>
    <n v="278"/>
    <n v="3820000"/>
    <n v="3820000"/>
    <n v="0"/>
    <n v="0"/>
    <n v="0"/>
    <n v="3820000"/>
    <n v="3620000"/>
    <n v="200000"/>
    <n v="0"/>
    <n v="0"/>
    <n v="0"/>
    <n v="4800"/>
    <n v="12600"/>
    <n v="270"/>
    <n v="12"/>
    <n v="3620000"/>
    <n v="16948"/>
    <n v="287"/>
    <m/>
    <s v="○"/>
    <m/>
    <m/>
    <m/>
    <m/>
    <m/>
    <m/>
    <m/>
    <m/>
    <m/>
    <m/>
    <s v="○"/>
    <s v="○"/>
    <m/>
    <s v="○"/>
    <m/>
    <m/>
    <x v="2"/>
    <n v="2156000"/>
    <s v="パンの製造販売の請負業務"/>
    <s v="○"/>
    <x v="16"/>
    <n v="368200"/>
    <s v="農作業の請負業務"/>
    <s v="○"/>
    <x v="0"/>
    <n v="258000"/>
    <s v="企業からの依頼による軽作業"/>
    <s v="－"/>
    <x v="0"/>
    <s v=""/>
    <x v="0"/>
    <x v="0"/>
    <s v=""/>
    <x v="0"/>
    <m/>
    <m/>
    <m/>
    <x v="0"/>
    <s v="コロナにより活動性の下がった利用者が多くなってきている。生産性の低さによる支払い工賃額の低さが課題となっている。もっと高単価な作業が必要とされる。"/>
    <m/>
    <m/>
    <m/>
    <s v="○"/>
    <m/>
    <s v="○"/>
    <m/>
    <m/>
    <s v="○"/>
    <m/>
    <m/>
    <m/>
    <s v="達成状況についてはおおむね想定していた状況に近いものとなっているが、高単価の請負を取得する必要がる。そのためのスタッフの意識改革も必要。次年度からも目標に近い数値を維持していくことが肝要となる。"/>
    <m/>
    <s v="○"/>
    <m/>
    <m/>
    <m/>
    <m/>
    <m/>
    <m/>
    <s v="○"/>
    <m/>
    <m/>
    <m/>
    <s v="パンの製造販売の請負"/>
    <s v="⑥作業工程の見直し"/>
    <s v="より効率的にミスのない作業が行えるよう環境の整備や作業工程を工夫する。"/>
    <s v="農作業の請負"/>
    <s v="②販路開拓"/>
    <s v="販路を開拓することによって、元請けからの単価向上を目指す。"/>
    <s v="軽作業"/>
    <s v="⑥作業工程の見直し"/>
    <s v="より効率的にミスのない作業が行えるよう環境の整備や作業工程を工夫する。"/>
    <s v="パンや農産物の販路を開拓するために、スタッフの営業活動を今よりも増加させる。またスタッフ自身もコスト意識を高く持つよう勉強会等を活用する。"/>
    <s v="パンや農産物の販路を開拓するために、スタッフの営業活動を今よりも増加させる。またスタッフ自身もコスト意識を高く持つよう勉強会等を活用する。"/>
    <s v="パンや農産物の販路を開拓するために、スタッフの営業活動を今よりも増加させる。またスタッフ自身もコスト意識を高く持つよう勉強会等を活用する。"/>
    <s v="共有した"/>
    <s v="共有していない"/>
    <s v="統括責任者"/>
    <s v="梶栗　貴世"/>
    <s v="管理者"/>
    <s v="推進責任者"/>
    <s v="濱野由紀子"/>
    <s v="職業指導員"/>
    <m/>
    <m/>
    <m/>
    <m/>
    <m/>
    <m/>
    <m/>
    <m/>
    <m/>
    <m/>
    <m/>
    <m/>
    <m/>
    <m/>
    <m/>
    <m/>
    <m/>
    <m/>
    <m/>
    <m/>
    <m/>
    <m/>
    <m/>
    <m/>
    <x v="2"/>
    <m/>
    <n v="3"/>
    <n v="24"/>
    <n v="8"/>
    <m/>
    <n v="35"/>
    <x v="2"/>
    <x v="143"/>
    <x v="139"/>
    <x v="48"/>
    <x v="0"/>
    <n v="10"/>
    <n v="18"/>
    <n v="7"/>
    <n v="35"/>
    <n v="0"/>
    <n v="8"/>
    <n v="1"/>
    <n v="0"/>
    <n v="0"/>
    <n v="0"/>
    <n v="26"/>
    <n v="35"/>
    <n v="0"/>
    <n v="0"/>
    <n v="5"/>
    <n v="10"/>
    <n v="12"/>
    <n v="8"/>
    <n v="0"/>
    <n v="35"/>
    <n v="4"/>
    <n v="28"/>
    <n v="3"/>
    <n v="35"/>
    <n v="0.11428571428571428"/>
    <n v="18"/>
    <n v="7"/>
    <n v="10"/>
    <n v="35"/>
    <n v="0.51428571428571423"/>
    <n v="23"/>
    <n v="5"/>
    <n v="7"/>
    <n v="35"/>
    <n v="0.65714285714285714"/>
    <n v="10"/>
    <n v="11"/>
    <n v="14"/>
    <n v="35"/>
    <n v="0.2857142857142857"/>
    <n v="25"/>
    <n v="5"/>
    <n v="5"/>
    <n v="35"/>
    <n v="0.7142857142857143"/>
    <n v="28"/>
    <n v="2"/>
    <n v="5"/>
    <n v="35"/>
    <x v="19"/>
    <n v="108"/>
    <n v="58"/>
    <n v="44"/>
    <n v="210"/>
    <n v="0.51428571428571423"/>
  </r>
  <r>
    <d v="2024-04-24T00:00:00"/>
    <n v="312"/>
    <x v="4"/>
    <s v="株式会社巣だち"/>
    <s v="梶　勇二郎"/>
    <n v="3410550424"/>
    <s v="障がい者総合支援センターすだち"/>
    <n v="7370001"/>
    <x v="3"/>
    <s v="〒737-0001 呉市阿賀北六丁目3番10号マウント九嶺103"/>
    <x v="0"/>
    <s v="山路　朋子"/>
    <s v="山路　朋子"/>
    <s v="0823-27-6321"/>
    <s v="sudachi.aga.support@kind.ocn.ne.jp"/>
    <s v="月額"/>
    <n v="10000"/>
    <x v="219"/>
    <n v="10543"/>
    <n v="20833"/>
    <n v="21140"/>
    <n v="21290"/>
    <n v="3352601"/>
    <n v="2945901"/>
    <n v="0"/>
    <n v="0"/>
    <n v="406700"/>
    <n v="3352601"/>
    <x v="219"/>
    <n v="0"/>
    <n v="0"/>
    <n v="0"/>
    <n v="0"/>
    <n v="270"/>
    <n v="3994"/>
    <x v="214"/>
    <n v="294"/>
    <n v="12"/>
    <n v="3352601"/>
    <x v="217"/>
    <x v="219"/>
    <n v="210"/>
    <n v="3400000"/>
    <n v="3400000"/>
    <n v="0"/>
    <n v="0"/>
    <n v="0"/>
    <n v="3400000"/>
    <n v="3400000"/>
    <n v="0"/>
    <n v="0"/>
    <n v="0"/>
    <n v="0"/>
    <n v="3996"/>
    <n v="15984"/>
    <n v="294"/>
    <n v="12"/>
    <n v="3400000"/>
    <n v="20833"/>
    <n v="213"/>
    <n v="3450000"/>
    <n v="3450000"/>
    <n v="0"/>
    <n v="0"/>
    <n v="0"/>
    <n v="3450000"/>
    <n v="3450000"/>
    <n v="0"/>
    <n v="0"/>
    <n v="0"/>
    <n v="0"/>
    <n v="4000"/>
    <n v="16000"/>
    <n v="295"/>
    <n v="12"/>
    <n v="3450000"/>
    <n v="21140"/>
    <n v="216"/>
    <n v="3500000"/>
    <n v="3500000"/>
    <n v="0"/>
    <n v="0"/>
    <n v="0"/>
    <n v="3500000"/>
    <n v="3500000"/>
    <n v="0"/>
    <n v="0"/>
    <n v="0"/>
    <n v="0"/>
    <n v="4020"/>
    <n v="16080"/>
    <n v="294"/>
    <n v="12"/>
    <n v="3500000"/>
    <n v="21290"/>
    <n v="218"/>
    <m/>
    <m/>
    <m/>
    <m/>
    <m/>
    <s v="○"/>
    <m/>
    <m/>
    <m/>
    <m/>
    <m/>
    <m/>
    <s v="○"/>
    <m/>
    <s v="○"/>
    <m/>
    <m/>
    <m/>
    <x v="1"/>
    <n v="1569419"/>
    <s v="・お肉の加工工場実習(毎日)　　　　　　　　　　　　・農園実習(週1回)　　　　　　　　　　　　　　・もみのり実習(週2回)"/>
    <s v="○"/>
    <x v="3"/>
    <n v="693782"/>
    <s v="・自動車部品の組み立て　　　　　　　　　　　・封入作業　　　　　　　　　　　　　　　　　・シール貼"/>
    <s v="－"/>
    <x v="8"/>
    <n v="31854"/>
    <s v="・キーホルダー、樹脂粘土、つまみ細工等の制作・定期販売(市役所)月1回"/>
    <s v="－"/>
    <x v="0"/>
    <s v=""/>
    <x v="0"/>
    <x v="0"/>
    <s v=""/>
    <x v="0"/>
    <m/>
    <m/>
    <m/>
    <x v="0"/>
    <s v="・施設外就労では継続取引先があり安定した売り上げを確保出来ている。　　　　　　　　　　　　・軽作業では繁忙期の波がある為、なかなか売上が安定しない　　　　　　　　　　　　　　　　　・事業所内で利用者さんが出来る作業が限られており新たな事業開拓が難しい。"/>
    <m/>
    <s v="○"/>
    <m/>
    <m/>
    <m/>
    <s v="○"/>
    <s v="○"/>
    <s v="○"/>
    <s v="○"/>
    <m/>
    <m/>
    <m/>
    <s v="・目標工賃を低く設定していた為か目標よりも大きく上回ったが、この金額を維持し続けていくには引き続き、施設外就労を途切れないようにしないといけない。また作業に入れない利用者さんが増加しているのでその方達の出来る仕事を検討する必要がある。"/>
    <m/>
    <s v="○"/>
    <s v="○"/>
    <m/>
    <m/>
    <m/>
    <m/>
    <m/>
    <s v="○"/>
    <s v="○"/>
    <m/>
    <m/>
    <s v="小物作り・販売"/>
    <s v="②販路開拓"/>
    <s v="今年度は出店日数を月1から月2回に増やした。独自の作品の知名度も上がってきているので、個客もついてきた。売上増と知名度向上に取り組む"/>
    <s v="軽作業"/>
    <s v="⑩市町・企業、他事業所との連携"/>
    <s v="自社では難しい作業や他事業所だけでは抱えきれない作業があれば協力し、その事業所にあった作業分担に取り組んでみる。どの利用者さんでも作業がある環境作りをしていく"/>
    <m/>
    <m/>
    <m/>
    <s v="・地域イベントの情報収集を行い地域と密な関係作りをし、作業所での様子・商品を見てもらい商品数・出店数を増やし売上増加を目指す。　　　・軽作業では企業等と連携し作業数や単価交渉をしていく"/>
    <s v="・販路拡大・売上増加に取り組む。　　　　・軽作業では作業に入れない利用者さん達ができる仕事の開拓。(今より簡単な自動車部品組立)"/>
    <s v="・商品数を増やしさまざまなイベントに出店し知名度をあげ売上増加に取り組む。　　　・営業に取り組み作業数を増やしていく。"/>
    <s v="共有した"/>
    <s v="共有した"/>
    <s v="統括責任者"/>
    <s v="山路　朋子"/>
    <s v="管理者"/>
    <s v="個別支援計画の作成"/>
    <s v="山路　朋子"/>
    <s v="サービス管理責任者"/>
    <s v="技術指導や職業訓練"/>
    <s v="東川　明美"/>
    <s v="職業指導員"/>
    <s v="日常生活の相談・指導"/>
    <s v="谷岡　巧"/>
    <s v="生活支援員"/>
    <s v="日常生活の相談・指導"/>
    <s v="筒本　克己"/>
    <s v="生活支援員"/>
    <s v="作業工程管理"/>
    <s v="山﨑　千加"/>
    <s v="目標工賃達成指導員"/>
    <m/>
    <m/>
    <m/>
    <m/>
    <m/>
    <m/>
    <m/>
    <m/>
    <m/>
    <m/>
    <m/>
    <m/>
    <x v="7"/>
    <n v="5"/>
    <n v="14"/>
    <n v="6"/>
    <n v="1"/>
    <m/>
    <n v="26"/>
    <x v="12"/>
    <x v="144"/>
    <x v="21"/>
    <x v="34"/>
    <x v="0"/>
    <n v="3"/>
    <n v="22"/>
    <n v="1"/>
    <n v="26"/>
    <n v="0"/>
    <n v="7"/>
    <n v="0"/>
    <n v="1"/>
    <n v="0"/>
    <n v="0"/>
    <n v="18"/>
    <n v="26"/>
    <n v="0"/>
    <n v="6"/>
    <n v="7"/>
    <n v="2"/>
    <n v="5"/>
    <n v="4"/>
    <n v="2"/>
    <n v="26"/>
    <n v="14"/>
    <n v="0"/>
    <n v="3"/>
    <n v="17"/>
    <n v="0.82352941176470584"/>
    <n v="12"/>
    <n v="1"/>
    <n v="4"/>
    <n v="17"/>
    <n v="0.70588235294117652"/>
    <n v="14"/>
    <n v="2"/>
    <n v="1"/>
    <n v="17"/>
    <n v="0.82352941176470584"/>
    <n v="14"/>
    <n v="1"/>
    <n v="2"/>
    <n v="17"/>
    <n v="0.82352941176470584"/>
    <n v="14"/>
    <n v="1"/>
    <n v="2"/>
    <n v="17"/>
    <n v="0.82352941176470584"/>
    <n v="17"/>
    <n v="0"/>
    <n v="0"/>
    <n v="17"/>
    <x v="8"/>
    <n v="85"/>
    <n v="5"/>
    <n v="12"/>
    <n v="102"/>
    <n v="0.83333333333333337"/>
  </r>
  <r>
    <d v="2024-04-26T00:00:00"/>
    <n v="313"/>
    <x v="4"/>
    <s v="株式会社ジーインクリース"/>
    <s v="國上　慶美"/>
    <n v="3410111797"/>
    <s v="就労継続支援Ｂ型ＭＩＲＡＩＭＡ"/>
    <n v="7391751"/>
    <x v="2"/>
    <s v="〒739-1751 広島市安佐北区深川七丁目１２番６号"/>
    <x v="0"/>
    <s v="沖野 真紀"/>
    <s v="向井 将"/>
    <s v="082-843-8700"/>
    <s v="miraimaru@theia.ocn.ne.jp"/>
    <s v="月額"/>
    <n v="7000"/>
    <x v="220"/>
    <n v="4654"/>
    <n v="11905"/>
    <n v="12277"/>
    <n v="12649"/>
    <n v="3768619"/>
    <n v="3768619"/>
    <n v="0"/>
    <n v="0"/>
    <n v="0"/>
    <n v="3768619"/>
    <x v="220"/>
    <n v="0"/>
    <n v="663919"/>
    <n v="0"/>
    <n v="0"/>
    <n v="359"/>
    <n v="5643"/>
    <x v="215"/>
    <n v="255"/>
    <n v="12"/>
    <n v="3104700"/>
    <x v="218"/>
    <x v="220"/>
    <n v="183"/>
    <n v="3800000"/>
    <n v="3800000"/>
    <n v="0"/>
    <n v="0"/>
    <n v="0"/>
    <n v="3800000"/>
    <n v="3200000"/>
    <n v="0"/>
    <n v="600000"/>
    <n v="0"/>
    <n v="0"/>
    <n v="5700"/>
    <n v="17000"/>
    <n v="255"/>
    <n v="12"/>
    <n v="3200000"/>
    <n v="11905"/>
    <n v="188"/>
    <n v="3800000"/>
    <n v="3800000"/>
    <n v="0"/>
    <n v="0"/>
    <n v="0"/>
    <n v="3800000"/>
    <n v="3300000"/>
    <n v="0"/>
    <n v="500000"/>
    <n v="0"/>
    <n v="0"/>
    <n v="5700"/>
    <n v="17050"/>
    <n v="255"/>
    <n v="12"/>
    <n v="3300000"/>
    <n v="12277"/>
    <n v="194"/>
    <n v="3800000"/>
    <n v="3800000"/>
    <n v="0"/>
    <n v="0"/>
    <n v="0"/>
    <n v="3800000"/>
    <n v="3400000"/>
    <n v="0"/>
    <n v="400000"/>
    <n v="0"/>
    <n v="0"/>
    <n v="5700"/>
    <n v="17100"/>
    <n v="255"/>
    <n v="12"/>
    <n v="3400000"/>
    <n v="12649"/>
    <n v="199"/>
    <m/>
    <m/>
    <m/>
    <s v="○"/>
    <m/>
    <m/>
    <m/>
    <m/>
    <s v="○"/>
    <m/>
    <m/>
    <m/>
    <s v="○"/>
    <m/>
    <m/>
    <s v="○"/>
    <m/>
    <m/>
    <x v="16"/>
    <n v="3258000"/>
    <s v="介護・児童施設の毎月の通信の作成業務。"/>
    <s v="－"/>
    <x v="3"/>
    <n v="315619"/>
    <s v="請負業者から発注頂いた、部品組み立て・検品・仕分け作業。販売用の自社製品の作成。"/>
    <s v="－"/>
    <x v="7"/>
    <n v="195000"/>
    <s v="取引先の屋内清掃や施設外での外部エリアの草取り・清掃などの環境整備。"/>
    <s v="○"/>
    <x v="0"/>
    <n v="1"/>
    <x v="1"/>
    <x v="16"/>
    <s v=""/>
    <x v="0"/>
    <m/>
    <m/>
    <m/>
    <x v="0"/>
    <s v="・デザイン、屋外活動については継続した取引先があり、安定した売り上げが確保できている。_x000a__x000a_・軽作業も安定した取引業者があるが、タイミングや時期によって受注の数に多少の増減がある。_x000a_・自社製品（手工芸品）は制作過程に時間を要する為、今年度より２か月に１回の出店頻度で様子をみることとなった。"/>
    <m/>
    <m/>
    <m/>
    <s v="○"/>
    <m/>
    <m/>
    <m/>
    <s v="○"/>
    <m/>
    <m/>
    <s v="○"/>
    <s v="全体的な視点から、現状の利用者さんの作業能力より、多くの売り上げは期待できない。"/>
    <s v="・利用者さんの日々の通所・活動への意欲向上を目的として、昨年より個々の一日の工賃単価の値上げや皆勤賞の設置を行った。各作業班に分かれて、自身の能力に合った作業を担当していただく中で、近年、デザイン班のステップアップでの卒業者が多くあり、人材確保や教育への取り組みへの必要性や仕事内容や注文数への確保も必要となっている。"/>
    <s v="○"/>
    <m/>
    <m/>
    <m/>
    <m/>
    <s v="○"/>
    <m/>
    <m/>
    <s v="○"/>
    <m/>
    <s v="○"/>
    <s v="利用者さんの知識や技術力アップへの取り組み。"/>
    <s v="デザイン作成"/>
    <s v="⑪その他"/>
    <s v="人材育成や確保を目標とし、活動の中で定期的に知識・技術力向上の為の勉強の機会を提供する。　デザインに興味のある利用者の促しを各方面に行っていく。"/>
    <s v="軽作業"/>
    <s v="⑥作業工程の見直し"/>
    <s v="時間や手間のかかっていた自社製品の作成・販売の頻度を少し軽減し、その分請負作業の受注量を増やしていく。"/>
    <s v="屋外活動"/>
    <s v="⑤他事業所とのネットワークの構築"/>
    <s v="”ミライマに任せていれば安心”と思って頂けるよう、利用者さんへの日々の教育、作業の質の向上を目指す。"/>
    <s v="・利用者への教育、人材育成・確保、その為の事業所内での体制づくり、業務内容の検討などを行っていく。"/>
    <s v="・デザイン班の能力、受注力の安定及び強化。_x000a__x000a_・施設外での新たな取り組みへの考案。_x000a_・軽作業の受注力アップに向けた体制づくり。"/>
    <s v="・デザインの業務内容拡大に向けた検討や軽作業での受注販路の拡大を視野に入れ、売り上げアップを目指していく。"/>
    <s v="共有した"/>
    <s v="共有した"/>
    <s v="統括責任者"/>
    <s v="沖野　真紀"/>
    <s v="管理者"/>
    <s v="個別支援計画の作成"/>
    <s v="沖野　真紀"/>
    <s v="サービス管理責任者"/>
    <s v="技術指導や職業訓練"/>
    <s v="森　真由美"/>
    <s v="主任職業指導員"/>
    <s v="技術指導や職業訓練"/>
    <s v="安達　かおり"/>
    <s v="職業指導員"/>
    <s v="技術指導や職業訓練"/>
    <s v="筏　朋也"/>
    <s v="職業指導員"/>
    <s v="日常生活の相談・指導"/>
    <s v="向井　将"/>
    <s v="生活支援員"/>
    <s v="日常生活の相談・指導"/>
    <s v="大道　正明"/>
    <s v="生活支援員"/>
    <s v="目標工賃達成指導員"/>
    <s v="杉田　正照"/>
    <s v="目標工賃達成指導員"/>
    <s v="ピアサポーター"/>
    <s v="向井　将"/>
    <s v="ピアサポーター"/>
    <m/>
    <m/>
    <m/>
    <x v="4"/>
    <n v="6"/>
    <n v="12"/>
    <n v="12"/>
    <n v="3"/>
    <m/>
    <n v="33"/>
    <x v="46"/>
    <x v="55"/>
    <x v="64"/>
    <x v="49"/>
    <x v="0"/>
    <n v="5"/>
    <n v="22"/>
    <n v="6"/>
    <n v="33"/>
    <n v="0"/>
    <n v="4"/>
    <n v="2"/>
    <n v="2"/>
    <n v="0"/>
    <n v="0"/>
    <n v="25"/>
    <n v="33"/>
    <n v="0"/>
    <n v="7"/>
    <n v="6"/>
    <n v="10"/>
    <n v="6"/>
    <n v="3"/>
    <n v="1"/>
    <n v="33"/>
    <n v="22"/>
    <n v="3"/>
    <n v="8"/>
    <n v="33"/>
    <n v="0.66666666666666663"/>
    <n v="21"/>
    <n v="0"/>
    <n v="12"/>
    <n v="33"/>
    <n v="0.63636363636363635"/>
    <n v="22"/>
    <n v="0"/>
    <n v="11"/>
    <n v="33"/>
    <n v="0.66666666666666663"/>
    <n v="22"/>
    <n v="3"/>
    <n v="8"/>
    <n v="33"/>
    <n v="0.66666666666666663"/>
    <n v="25"/>
    <n v="0"/>
    <n v="8"/>
    <n v="33"/>
    <n v="0.75757575757575757"/>
    <n v="25"/>
    <n v="0"/>
    <n v="8"/>
    <n v="33"/>
    <x v="64"/>
    <n v="137"/>
    <n v="6"/>
    <n v="55"/>
    <n v="198"/>
    <n v="0.69191919191919193"/>
  </r>
  <r>
    <d v="2024-04-25T00:00:00"/>
    <n v="319"/>
    <x v="1"/>
    <s v="社会福祉法人恵泉福祉会"/>
    <s v="狩野　牧人"/>
    <n v="3411502267"/>
    <s v="ステップアップ絆"/>
    <n v="7210955"/>
    <x v="6"/>
    <s v="〒721-0955 福山市新涯町二丁目２番２１号"/>
    <x v="0"/>
    <s v="小林敬子"/>
    <s v="小林敬子"/>
    <s v="084-959-5123"/>
    <s v="stepup@keisenfukushikai.jp"/>
    <s v="月額"/>
    <n v="15000"/>
    <x v="221"/>
    <n v="9205"/>
    <n v="25049"/>
    <n v="25900"/>
    <n v="25964"/>
    <n v="3397034"/>
    <n v="3397034"/>
    <n v="0"/>
    <n v="0"/>
    <n v="0"/>
    <n v="3397034"/>
    <x v="221"/>
    <n v="27762"/>
    <n v="0"/>
    <n v="0"/>
    <n v="0"/>
    <n v="200"/>
    <n v="3122"/>
    <x v="216"/>
    <n v="270"/>
    <n v="12"/>
    <n v="3369272"/>
    <x v="219"/>
    <x v="221"/>
    <n v="330"/>
    <n v="3857520"/>
    <n v="3857520"/>
    <n v="0"/>
    <n v="0"/>
    <n v="0"/>
    <n v="3857520"/>
    <n v="3817520"/>
    <n v="40000"/>
    <n v="0"/>
    <n v="0"/>
    <n v="0"/>
    <n v="3391"/>
    <n v="11228"/>
    <n v="269"/>
    <n v="12"/>
    <n v="3817520"/>
    <n v="25049"/>
    <n v="340"/>
    <n v="4111550"/>
    <n v="4111550"/>
    <n v="0"/>
    <n v="0"/>
    <n v="0"/>
    <n v="4111550"/>
    <n v="4071550"/>
    <n v="40000"/>
    <n v="0"/>
    <n v="0"/>
    <n v="0"/>
    <n v="3499"/>
    <n v="11633"/>
    <n v="269"/>
    <n v="12"/>
    <n v="4071550"/>
    <n v="25900"/>
    <n v="350"/>
    <n v="4111550"/>
    <n v="4111550"/>
    <n v="0"/>
    <n v="0"/>
    <n v="0"/>
    <n v="4111550"/>
    <n v="4081550"/>
    <n v="30000"/>
    <n v="0"/>
    <n v="0"/>
    <n v="0"/>
    <n v="3499"/>
    <n v="11633"/>
    <n v="269"/>
    <n v="12"/>
    <n v="4081550"/>
    <n v="25964"/>
    <n v="351"/>
    <m/>
    <m/>
    <m/>
    <m/>
    <m/>
    <m/>
    <m/>
    <m/>
    <m/>
    <m/>
    <s v="○"/>
    <m/>
    <s v="○"/>
    <s v="○"/>
    <s v="○"/>
    <m/>
    <m/>
    <m/>
    <x v="15"/>
    <n v="2220537"/>
    <s v="エアコン配管の解体及び分別作業（請負）_x000a_エアコン配管を30㎝ほどの長さにカット後、テープ・VA・ホース等に分別及び銅を抜き出す作業"/>
    <s v="－"/>
    <x v="3"/>
    <n v="914966"/>
    <s v="色々な企業からの請負作業_x000a_車の部品を入れるトレーに緩衝材を貼る作業_x000a_その他、封入・包装・シール貼り等"/>
    <s v="－"/>
    <x v="13"/>
    <n v="192081"/>
    <s v="にんにくの選別・根切り・種割_x000a_芋の根切り・草取り・肥料まき等のお手伝い"/>
    <s v="○"/>
    <x v="0"/>
    <s v=""/>
    <x v="0"/>
    <x v="0"/>
    <n v="1"/>
    <x v="1"/>
    <m/>
    <s v="平成30年度"/>
    <n v="192081"/>
    <x v="41"/>
    <s v="事業所の作業スペースが限られており、作業量を増やすことが難しく、作業の安全面でも不安がある_x000a_職員の人数がギリギリのため、内職の納期が重なったり、種類が増えると対応が難しくなる。_x000a_また、施設外に対応できる職員が決まっており、企業や農家の要望に答えられないときがある。_x000a_利用者の体力や能力の偏りがあり、多くの作業に対応できる利用者が以前より減っており、施設外に_x000a_対応できる利用者も限られており対応が難しくなってきている。_x000a_単価の高い作業になかなか当たらず作業量は多いが、工賃が上げられない。"/>
    <m/>
    <m/>
    <m/>
    <s v="○"/>
    <m/>
    <s v="○"/>
    <m/>
    <s v="○"/>
    <s v="○"/>
    <m/>
    <m/>
    <m/>
    <s v="コロナ感染症の影響で減っていた作業が再開してきたことや紹介による新規作業請負開始などにより、目標工賃￥15,000は達成している。_x000a_現在、施設外で受けている作業を事業所内で出来るよう企業と交渉することで、作業量増と施設外の負担軽減・利用者・職員のスキルアップ及びモチベーションアップを図る。_x000a_現状の作業で利用者が出来ることを増やす。また出来るように考え工賃向上に繋げる。"/>
    <m/>
    <m/>
    <m/>
    <m/>
    <m/>
    <s v="○"/>
    <s v="○"/>
    <s v="○"/>
    <s v="○"/>
    <s v="○"/>
    <m/>
    <m/>
    <s v="その他の施設外"/>
    <s v="⑩市町・企業、他事業所との連携"/>
    <s v="施設外で行っている作業を事業所内でも行えないか企業に相談、作業量を増やす。_x000a_取り組む曜日の確定を行い、事業所内でも受け入れ態勢を整える。"/>
    <s v="軽作業"/>
    <s v="⑨管理者・職員への意識啓発"/>
    <s v="納期が重なったり、作業の種類が増えても計画的に進められるよう作業の依頼が_x000a_入ったときには一日の作業量・必要時間を直ぐに考え全員で共有する"/>
    <s v="リサイクル"/>
    <s v="⑥作業工程の見直し"/>
    <s v="当たり前に行っていることの見直しを行い、必要・不必要を再度検討_x000a_定期的な見直しも検討する。"/>
    <s v="施設外の作業を施設内で行えるようにすることで、個々の理由で施設外に出られない利用者も作業に取り組め、作業量増に繋げる。_x000a_職員のスキルアップを行い、効率よく計画的に作業が進められ作業量減にならないようにする。"/>
    <s v="前年度より作業量が減らないよう職員・利用者のモチベーションを維持_x000a_利用者・職員の負担増にならないようICT機器の導入が出来るよう法人に交渉_x000a_必要に応じて、請負作業の内容（施設外含む）の見直しを行い、工賃向上を図る"/>
    <s v="企業や農家との連携を強化し、作業量の安定に努め、工賃向上を図る"/>
    <s v="共有した"/>
    <s v="共有した"/>
    <s v="統括責任者"/>
    <s v="小林　敬子"/>
    <s v="管理者"/>
    <s v="工賃収入・支払い"/>
    <s v="松本　千里"/>
    <s v="職業指導員"/>
    <s v="現場作業担当"/>
    <s v="日谷　淳子"/>
    <s v="生活支援員"/>
    <s v="現場作業担当"/>
    <s v="池田　千鶴"/>
    <s v="職業指導員"/>
    <s v="現場作業担当"/>
    <s v="戸田　仁美"/>
    <s v="生活支援員"/>
    <m/>
    <m/>
    <m/>
    <m/>
    <m/>
    <m/>
    <m/>
    <m/>
    <m/>
    <m/>
    <m/>
    <m/>
    <m/>
    <m/>
    <m/>
    <x v="1"/>
    <n v="1"/>
    <n v="11"/>
    <n v="3"/>
    <n v="3"/>
    <m/>
    <n v="18"/>
    <x v="59"/>
    <x v="145"/>
    <x v="34"/>
    <x v="50"/>
    <x v="0"/>
    <n v="4"/>
    <n v="13"/>
    <n v="1"/>
    <n v="18"/>
    <n v="0"/>
    <n v="2"/>
    <n v="3"/>
    <n v="3"/>
    <n v="0"/>
    <n v="0"/>
    <n v="10"/>
    <n v="18"/>
    <n v="0"/>
    <n v="2"/>
    <n v="5"/>
    <n v="1"/>
    <n v="7"/>
    <n v="2"/>
    <n v="1"/>
    <n v="18"/>
    <n v="5"/>
    <n v="0"/>
    <n v="7"/>
    <n v="12"/>
    <n v="0.41666666666666669"/>
    <n v="12"/>
    <n v="0"/>
    <n v="0"/>
    <n v="12"/>
    <n v="1"/>
    <n v="6"/>
    <n v="0"/>
    <n v="6"/>
    <n v="12"/>
    <n v="0.5"/>
    <n v="5"/>
    <n v="0"/>
    <n v="7"/>
    <n v="12"/>
    <n v="0.41666666666666669"/>
    <n v="7"/>
    <n v="2"/>
    <n v="3"/>
    <n v="12"/>
    <n v="0.58333333333333337"/>
    <n v="9"/>
    <n v="1"/>
    <n v="2"/>
    <n v="12"/>
    <x v="0"/>
    <n v="44"/>
    <n v="3"/>
    <n v="25"/>
    <n v="72"/>
    <n v="0.61111111111111116"/>
  </r>
  <r>
    <d v="2024-04-30T00:00:00"/>
    <n v="321"/>
    <x v="4"/>
    <s v="株式会社Ｋ・Ｄ・Ｓ"/>
    <s v="広兼　正清"/>
    <n v="3410112084"/>
    <s v="多機能型事業所ＬＯＶＥ　ＡＲＴ"/>
    <n v="7320802"/>
    <x v="2"/>
    <s v="〒732-0802 広島市南区大州三丁目７番１０号３０１号室"/>
    <x v="9"/>
    <s v="佐藤　千恵"/>
    <s v="増田　夕空"/>
    <s v="082-283-5227"/>
    <s v="loveart@kds-company.com"/>
    <s v="月額"/>
    <n v="10000"/>
    <x v="222"/>
    <n v="6214"/>
    <n v="16500"/>
    <n v="17600"/>
    <n v="18480"/>
    <n v="5180181"/>
    <n v="5180181"/>
    <n v="0"/>
    <n v="0"/>
    <n v="0"/>
    <n v="5180181"/>
    <x v="222"/>
    <n v="2801194"/>
    <n v="199779"/>
    <n v="0"/>
    <n v="0"/>
    <n v="192"/>
    <n v="2976"/>
    <x v="217"/>
    <n v="267"/>
    <n v="12"/>
    <n v="2179208"/>
    <x v="220"/>
    <x v="222"/>
    <n v="196"/>
    <n v="6000000"/>
    <n v="6000000"/>
    <n v="0"/>
    <n v="0"/>
    <n v="0"/>
    <n v="6000000"/>
    <n v="2970000"/>
    <n v="3000000"/>
    <n v="30000"/>
    <n v="0"/>
    <n v="0"/>
    <n v="3960"/>
    <n v="15840"/>
    <n v="264"/>
    <n v="12"/>
    <n v="2970000"/>
    <n v="16500"/>
    <n v="188"/>
    <n v="6400000"/>
    <n v="6400000"/>
    <n v="0"/>
    <n v="0"/>
    <n v="0"/>
    <n v="6400000"/>
    <n v="3168000"/>
    <n v="3200000"/>
    <n v="32000"/>
    <n v="0"/>
    <n v="0"/>
    <n v="3960"/>
    <n v="15840"/>
    <n v="264"/>
    <n v="12"/>
    <n v="3168000"/>
    <n v="17600"/>
    <n v="200"/>
    <n v="6750000"/>
    <n v="6750000"/>
    <n v="0"/>
    <n v="0"/>
    <n v="0"/>
    <n v="6750000"/>
    <n v="3326400"/>
    <n v="3400000"/>
    <n v="23600"/>
    <n v="0"/>
    <n v="0"/>
    <n v="3960"/>
    <n v="15840"/>
    <n v="264"/>
    <n v="12"/>
    <n v="3326400"/>
    <n v="18480"/>
    <n v="210"/>
    <m/>
    <m/>
    <m/>
    <s v="○"/>
    <m/>
    <m/>
    <m/>
    <m/>
    <m/>
    <m/>
    <m/>
    <m/>
    <m/>
    <m/>
    <s v="○"/>
    <m/>
    <s v="○"/>
    <s v="障がい者むけダンススクールの運営・アシスタント業務"/>
    <x v="8"/>
    <n v="3291708"/>
    <s v="・ドリップバッグコーヒー・珈琲豆の販売（イベント・オンラインショップ等）　　　　　　　　　　　　　　　　　　　　　　・コーヒードリンクの販売（イベント出店）"/>
    <s v="－"/>
    <x v="0"/>
    <n v="1130000"/>
    <s v="・障がい者向けダンスレッスンにてアシスタント業務、チラシ配りなどの管理業務補助"/>
    <s v="－"/>
    <x v="3"/>
    <n v="138622"/>
    <s v="・カフェの運営業務（週4回）"/>
    <s v="○"/>
    <x v="0"/>
    <s v=""/>
    <x v="0"/>
    <x v="0"/>
    <s v=""/>
    <x v="0"/>
    <m/>
    <m/>
    <m/>
    <x v="0"/>
    <s v="・ドリップバッグコーヒーは大口の取引や、他社コーヒー屋の内職等もあり、安定した売り上げを確保出来ている。　　　　　　　　　　　　　　　　　　　　　　　　　　　　　　　　　　　　　　　　　　　　　・オンラインショップに関してはあまり稼働していない状況。　　　　　　　　　　　　　　　　　　　　　　　　　　　　　　　　　　　　　　　　　　　　　　　・障がい者向けダンスレッスンでのアシスタント業務については、参加者によって売り上げが変わる為、レッスンの充実や参加者の確保が必要になる。　　　　　　　　　　　　　　　　　　　　　　　　　　　　　　　　　　　　　　・施設外就労先のカフェの広さが狭く、参加出来る利用者が少ない。価格交渉も必要。"/>
    <m/>
    <s v="○"/>
    <m/>
    <m/>
    <m/>
    <m/>
    <m/>
    <m/>
    <m/>
    <s v="○"/>
    <s v="○"/>
    <s v="オンラインショップの有効的な活用を検討"/>
    <s v="・イベントも増えてきたことで、売り上げが増え（特にコーヒードリンク）今回ボーナスを支給することができた。出店を増やしすぎると職員出勤が難しくなる可能性も出てきたため、出店するイベントは精査していく必要がある。　　　　　　　　　　　　　　　　　　　　　　　　　　　　　　　　　　　　　　・利用者の生産性があがり、想定していたよりも早く仕事が終わることが増えてきたため、仕事を増やすための営業活動をおこなっていく事でさらなる工賃向上につながる。　　　　　　　　　　　　　　　　　　　　　　　　　　　　　　　　　　　　　"/>
    <m/>
    <m/>
    <s v="○"/>
    <s v="○"/>
    <m/>
    <m/>
    <m/>
    <m/>
    <m/>
    <s v="○"/>
    <s v="○"/>
    <s v="・障がい者向けダンスレッスンへの参加者の募集"/>
    <s v="ドリップバッグコーヒーの製造・販売"/>
    <s v="⑩市町・企業、他事業所との連携"/>
    <s v="OEM等大口での取引のため、地域の企業を中心に営業活動を行っていく。"/>
    <s v="ドリンクコーヒーのイベント出店"/>
    <s v="①商品企画力の向上"/>
    <s v="コーヒー販売でイベント出店をしていてある程度の売り上げは期待できるものの、カフェオレやコーヒーゼリードリンク等販売種目を増やす事で更なる売上アップをはかる。"/>
    <s v="障がい者向けダンスレッスンの参加者確保"/>
    <s v="②販路開拓"/>
    <s v="チラシを作成、SNSでの周知等広報活動を増やしていく。また、参加者が楽しいと思えるようなレッスン内容になるようフィードバックしていく。"/>
    <s v="・OEMを進めるため広報活動を増やし、地域にある企業情報を収集し営業を行って行く。企業向けの価格設定の検討。　　　　　　　　　　　　　　　　　　　　　　　　　　　　　　　　　　　　　　　　　　　　　　　　　　　　　　　　・イベント情報の収集、市就労支援センター等関係機関との連携を強化しイベント出店を増やし、認知度を上げていく。また利用者1人でコーヒーを提供できるようマニュアルを作成する。　　　　　　　　　　　　　　　　　　　　　　　　　　　　　　　　　　　　　　　　　　　　　　　　　　　・SNSを利用し広報活動を行う。定期的なダンスイベントの出演。　　　　　　　　"/>
    <s v="・OEMを進めるため広報活動を増やし、地域にある企業情報を収集し営業を行って行く。　　　　　　　　　　　　　　　　・イベント情報の収集、市就労支援センター等関係機関との連携を強化しイベント出店を増やし、認知度を上げていく。また、利用者同士で相互フォローできるような体系づくりの検討を行う。　　　　　　　　　　　　　　・ダンスレッスンで利用者がアシスタントとして活動できるようマニュアル作成を行う。　　　　　　　　　　　　　　　　　　　　　　　　　　　　　　　　　　　　　　　　　　　　　　　　　　　　　　　"/>
    <s v="・イベント出店のための新しい商品の開発。他事業所も巻き込んだイベントの企画運営。　　　　　　　　　　　　　　　　　　・ダンスレッスンでアシスタントとしてイベントの企画運営、また営業活動を行っていく。"/>
    <s v="共有した"/>
    <s v="共有した"/>
    <s v="統括責任者"/>
    <s v="佐藤　千恵"/>
    <s v="管理者"/>
    <s v="個別支援計画書の作成"/>
    <s v="新田　慶順"/>
    <s v="サービス管理責任者"/>
    <s v="技術指導や職業訓練"/>
    <s v="坂井　美月"/>
    <s v="職業指導員"/>
    <s v="技術指導や職業訓練"/>
    <s v="近藤　奈々"/>
    <s v="職業指導員"/>
    <s v="技術指導や職業訓練"/>
    <s v="藤原　理恵"/>
    <s v="職業指導員"/>
    <s v="日常生活の相談や指導"/>
    <s v="増田　夕空"/>
    <s v="生活支援員"/>
    <s v="日常生活の相談や指導"/>
    <s v="正岡　えりか"/>
    <s v="生活支援員"/>
    <s v="日常生活の相談や指導"/>
    <s v="山下　実琴"/>
    <s v="生活支援員"/>
    <s v="価格交渉・営業"/>
    <s v="広兼　正清"/>
    <s v="目標工賃達成指導員"/>
    <m/>
    <m/>
    <m/>
    <x v="4"/>
    <m/>
    <n v="15"/>
    <n v="1"/>
    <m/>
    <m/>
    <n v="16"/>
    <x v="2"/>
    <x v="73"/>
    <x v="54"/>
    <x v="0"/>
    <x v="0"/>
    <n v="1"/>
    <n v="13"/>
    <n v="2"/>
    <n v="16"/>
    <n v="0"/>
    <n v="1"/>
    <n v="2"/>
    <n v="5"/>
    <n v="0"/>
    <n v="0"/>
    <n v="8"/>
    <n v="16"/>
    <n v="0"/>
    <n v="8"/>
    <n v="8"/>
    <n v="0"/>
    <n v="0"/>
    <n v="0"/>
    <n v="0"/>
    <n v="16"/>
    <n v="15"/>
    <n v="0"/>
    <n v="0"/>
    <n v="15"/>
    <n v="1"/>
    <n v="14"/>
    <n v="1"/>
    <n v="0"/>
    <n v="15"/>
    <n v="0.93333333333333335"/>
    <n v="10"/>
    <n v="5"/>
    <n v="0"/>
    <n v="15"/>
    <n v="0.66666666666666663"/>
    <n v="10"/>
    <n v="0"/>
    <n v="5"/>
    <n v="15"/>
    <n v="0.66666666666666663"/>
    <n v="13"/>
    <n v="0"/>
    <n v="2"/>
    <n v="15"/>
    <n v="0.8666666666666667"/>
    <n v="15"/>
    <n v="0"/>
    <n v="0"/>
    <n v="15"/>
    <x v="8"/>
    <n v="77"/>
    <n v="6"/>
    <n v="7"/>
    <n v="90"/>
    <n v="0.85555555555555551"/>
  </r>
  <r>
    <d v="2024-04-25T00:00:00"/>
    <n v="323"/>
    <x v="1"/>
    <s v="社会福祉法人きぼう"/>
    <s v="原野　功悦"/>
    <n v="3410550457"/>
    <s v="ワークサポート希望の家"/>
    <n v="7370935"/>
    <x v="3"/>
    <s v="〒737-0935 呉市焼山中央四丁目4番20号"/>
    <x v="10"/>
    <s v="土手千雅子"/>
    <s v="梶原龍之介"/>
    <s v="0823-33-9556"/>
    <s v="kurekibou@hi.enjoy.ne.jp"/>
    <s v="月額"/>
    <n v="9000"/>
    <x v="223"/>
    <n v="1871"/>
    <n v="12387"/>
    <n v="13706"/>
    <n v="15054"/>
    <n v="5373987"/>
    <n v="5373987"/>
    <n v="0"/>
    <n v="0"/>
    <n v="0"/>
    <n v="5373987"/>
    <x v="223"/>
    <n v="3469343"/>
    <n v="0"/>
    <n v="0"/>
    <n v="0"/>
    <n v="420"/>
    <n v="4135"/>
    <x v="218"/>
    <n v="284"/>
    <n v="12"/>
    <n v="1904644"/>
    <x v="221"/>
    <x v="223"/>
    <n v="394"/>
    <n v="5400000"/>
    <n v="5400000"/>
    <n v="0"/>
    <n v="0"/>
    <n v="0"/>
    <n v="5400000"/>
    <n v="2200000"/>
    <n v="3200000"/>
    <n v="0"/>
    <n v="0"/>
    <n v="0"/>
    <n v="4200"/>
    <n v="4900"/>
    <n v="284"/>
    <n v="12"/>
    <n v="2200000"/>
    <n v="12387"/>
    <n v="449"/>
    <n v="5600000"/>
    <n v="5600000"/>
    <n v="0"/>
    <n v="0"/>
    <n v="0"/>
    <n v="5600000"/>
    <n v="2500000"/>
    <n v="3100000"/>
    <n v="0"/>
    <n v="0"/>
    <n v="0"/>
    <n v="4300"/>
    <n v="5000"/>
    <n v="284"/>
    <n v="12"/>
    <n v="2500000"/>
    <n v="13706"/>
    <n v="500"/>
    <n v="6000000"/>
    <n v="6000000"/>
    <n v="0"/>
    <n v="0"/>
    <n v="0"/>
    <n v="6000000"/>
    <n v="2800000"/>
    <n v="3200000"/>
    <n v="0"/>
    <n v="0"/>
    <n v="0"/>
    <n v="4400"/>
    <n v="5100"/>
    <n v="284"/>
    <n v="12"/>
    <n v="2800000"/>
    <n v="15054"/>
    <n v="549"/>
    <s v="○"/>
    <m/>
    <m/>
    <s v="○"/>
    <s v="○"/>
    <s v="○"/>
    <m/>
    <m/>
    <s v="○"/>
    <m/>
    <m/>
    <m/>
    <s v="○"/>
    <m/>
    <m/>
    <m/>
    <m/>
    <m/>
    <x v="9"/>
    <n v="1282936"/>
    <s v="・クッキー、パウンドケーキの製作_x000a_・事業所内の店舗やイベント出店による販売_x000a_・定期販売（市役所、支所、移動販売）"/>
    <s v="－"/>
    <x v="4"/>
    <n v="810143"/>
    <s v="・市内の運動場の清掃業務（週2回程度）_x000a_・高齢者施設の清掃業務（週3回程度）_x000a_・施設内の清掃（毎日）_x000a_・施設の送迎車の洗車（週1回程度）"/>
    <s v="－"/>
    <x v="8"/>
    <n v="272124"/>
    <s v="・ワークショップにて様々な雑貨の製作_x000a_・事業所内の店舗やイベント出店による販売_x000a_・定期販売（市役所、移動販売）_x000a_・外部の店舗様へ商品（雑貨）を置かせていただき販売"/>
    <s v="－"/>
    <x v="1"/>
    <s v=""/>
    <x v="0"/>
    <x v="0"/>
    <s v=""/>
    <x v="0"/>
    <m/>
    <m/>
    <m/>
    <x v="0"/>
    <s v="新商品の開発も行えている。売り上げも安定させ、利用者の仕事も増やせる様、定期的にお菓子を発注していただける場所の確保や、販路の拡大ができるとよい。_x000a_自主製品作りに入れる利用者が減ってしまい、新たに利用者の仕事や作業を準備していく必要がある。"/>
    <m/>
    <m/>
    <m/>
    <s v="○"/>
    <s v="○"/>
    <s v="○"/>
    <s v="○"/>
    <s v="○"/>
    <m/>
    <s v="○"/>
    <m/>
    <m/>
    <s v="・清掃業務は、継続して契約をしており、安定した売上を維持できている。_x000a_・お菓子は、定期的な販売が出来ているため、安定した売上を維持できている。_x000a_・雑貨は、定期的な販売が出来ており、安定した売上を維持できている。ワークショップにて新商品の開発も行えている。_x000a__x000a_"/>
    <m/>
    <s v="○"/>
    <s v="○"/>
    <s v="○"/>
    <m/>
    <s v="○"/>
    <m/>
    <m/>
    <s v="○"/>
    <s v="○"/>
    <m/>
    <m/>
    <s v="焼菓子の製造・販売"/>
    <s v="②販路開拓"/>
    <s v="地域等のから参加依頼があったイベントへ積極的に参加していくことで、売上の増加と知名度の向上に取り組む。"/>
    <s v="清掃業務"/>
    <s v="⑥作業工程の見直し"/>
    <s v="決まった利用者しか行えていないため、作業工程を見直すことで、初めての利用者でも行えるような内容にしていく。"/>
    <s v="雑貨の製造・販売"/>
    <s v="③販売力の向上"/>
    <s v="ワークショップ形式で利用者に製造を促し、生産意欲の向上を目指していく。また、販売に出向き、ご自身の商品が売れることで、更なる生産意欲や販売業務のへの意欲向上も目指していく。"/>
    <s v="地域でのイベント等には積極的に参加し、自車による移動販売にも出向くことで、地域の方に商品や活動内容を知っていただく。_x000a_ワークショップ等を通して、利用者と楽しく自主製品を作っていく。また、販売をしていくことで工賃に繋げられる様、販売の方法、商品の見せ方の工夫を行う。"/>
    <s v="焼き菓子の新商品を開発し、ラインナップを増やすことで、新規顧客の獲得と売上向上を目指す。_x000a_様々な利用者が行える仕事や自主製品作りを考え、工賃の全体の底上げを目指す。"/>
    <s v="利用者のみでなく、職員が販売に対する意識を身に付けられる様、自主製品一つ一つの背景を伝えられる場面を作っていく。_x000a_新たな仕事を事業所内で考えていく。"/>
    <s v="共有した"/>
    <s v="共有していない"/>
    <s v="統括責任者"/>
    <s v="土手千雅子"/>
    <s v="施設長"/>
    <s v="作業工程管理・原価率管理"/>
    <s v="梶原龍之介"/>
    <s v="事業所長"/>
    <s v="営業・販路拡大"/>
    <s v="岡田春香"/>
    <s v="事業所長"/>
    <s v="技術指導"/>
    <s v="山田恵"/>
    <s v="サービス管理責任者"/>
    <m/>
    <m/>
    <m/>
    <m/>
    <m/>
    <m/>
    <m/>
    <m/>
    <m/>
    <m/>
    <m/>
    <m/>
    <m/>
    <m/>
    <m/>
    <m/>
    <m/>
    <m/>
    <x v="0"/>
    <n v="2"/>
    <n v="9"/>
    <n v="26"/>
    <m/>
    <m/>
    <n v="37"/>
    <x v="71"/>
    <x v="146"/>
    <x v="140"/>
    <x v="0"/>
    <x v="0"/>
    <n v="4"/>
    <n v="33"/>
    <n v="0"/>
    <n v="37"/>
    <n v="2"/>
    <n v="7"/>
    <n v="6"/>
    <n v="0"/>
    <n v="0"/>
    <n v="0"/>
    <n v="22"/>
    <n v="37"/>
    <n v="0"/>
    <n v="1"/>
    <n v="9"/>
    <n v="7"/>
    <n v="10"/>
    <n v="7"/>
    <n v="3"/>
    <n v="37"/>
    <n v="16"/>
    <n v="8"/>
    <n v="13"/>
    <n v="37"/>
    <n v="0.43243243243243246"/>
    <n v="12"/>
    <n v="5"/>
    <n v="20"/>
    <n v="37"/>
    <n v="0.32432432432432434"/>
    <n v="18"/>
    <n v="6"/>
    <n v="13"/>
    <n v="37"/>
    <n v="0.48648648648648651"/>
    <n v="16"/>
    <n v="5"/>
    <n v="16"/>
    <n v="37"/>
    <n v="0.43243243243243246"/>
    <n v="14"/>
    <n v="10"/>
    <n v="13"/>
    <n v="37"/>
    <n v="0.3783783783783784"/>
    <n v="20"/>
    <n v="6"/>
    <n v="11"/>
    <n v="37"/>
    <x v="112"/>
    <n v="96"/>
    <n v="40"/>
    <n v="86"/>
    <n v="222"/>
    <n v="0.43243243243243246"/>
  </r>
  <r>
    <d v="2024-04-30T00:00:00"/>
    <n v="324"/>
    <x v="0"/>
    <s v="特定非営利活動法人地域ネットくれんど"/>
    <s v="小河　努"/>
    <n v="3410550465"/>
    <s v="カンパネラ"/>
    <n v="7372517"/>
    <x v="3"/>
    <s v="〒737-2517 呉市安浦町水尻一丁目3番1号"/>
    <x v="4"/>
    <s v="山内　亮太"/>
    <s v="松尾　弘行"/>
    <s v="0823-84-3731"/>
    <s v="jobanni@kurend.com"/>
    <s v="月額"/>
    <n v="26000"/>
    <x v="224"/>
    <n v="12201"/>
    <n v="39035"/>
    <n v="40022"/>
    <n v="41009"/>
    <n v="10400563"/>
    <n v="10061115"/>
    <n v="189448"/>
    <n v="150000"/>
    <n v="0"/>
    <n v="10400563"/>
    <x v="224"/>
    <n v="6667695"/>
    <n v="148942"/>
    <n v="100000"/>
    <n v="0"/>
    <n v="137"/>
    <n v="1917"/>
    <x v="219"/>
    <n v="253"/>
    <n v="12"/>
    <n v="3483926"/>
    <x v="222"/>
    <x v="224"/>
    <n v="457"/>
    <n v="10510000"/>
    <n v="10261058"/>
    <n v="148942"/>
    <n v="100000"/>
    <n v="0"/>
    <n v="10510000"/>
    <n v="3560000"/>
    <n v="6700000"/>
    <n v="150000"/>
    <n v="100000"/>
    <n v="0"/>
    <n v="1917"/>
    <n v="7619"/>
    <n v="253"/>
    <n v="12"/>
    <n v="3560000"/>
    <n v="39035"/>
    <n v="467"/>
    <n v="10650000"/>
    <n v="10400000"/>
    <n v="150000"/>
    <n v="100000"/>
    <n v="0"/>
    <n v="10650000"/>
    <n v="3650000"/>
    <n v="6750000"/>
    <n v="150000"/>
    <n v="100000"/>
    <n v="0"/>
    <n v="1917"/>
    <n v="7619"/>
    <n v="253"/>
    <n v="12"/>
    <n v="3650000"/>
    <n v="40022"/>
    <n v="479"/>
    <n v="10790000"/>
    <n v="10540000"/>
    <n v="150000"/>
    <n v="100000"/>
    <n v="0"/>
    <n v="10790000"/>
    <n v="3740000"/>
    <n v="6800000"/>
    <n v="150000"/>
    <n v="100000"/>
    <n v="0"/>
    <n v="1917"/>
    <n v="7619"/>
    <n v="253"/>
    <n v="12"/>
    <n v="3740000"/>
    <n v="41009"/>
    <n v="491"/>
    <s v="○"/>
    <s v="○"/>
    <m/>
    <m/>
    <m/>
    <s v="○"/>
    <m/>
    <m/>
    <s v="○"/>
    <m/>
    <m/>
    <m/>
    <m/>
    <m/>
    <m/>
    <m/>
    <s v="○"/>
    <s v="便利屋として、草刈り、個人宅掃除、簡易な修理などしている"/>
    <x v="2"/>
    <n v="7337216"/>
    <s v="パンの製造及び販売"/>
    <s v="－"/>
    <x v="7"/>
    <n v="1773875"/>
    <s v="お菓子の製造"/>
    <s v="－"/>
    <x v="5"/>
    <n v="863610"/>
    <s v="便利屋　草刈り、清掃、補修など"/>
    <s v="－"/>
    <x v="1"/>
    <s v=""/>
    <x v="0"/>
    <x v="0"/>
    <n v="1"/>
    <x v="1"/>
    <m/>
    <s v="平成29年度"/>
    <n v="0"/>
    <x v="42"/>
    <s v="・バン、お菓子の厨房が小さいため、生産量や入れる作業人数に限りがある_x000a_・厨房や夏場の外作業など、入れる利用者が増えていない_x000a_・材料費などの原価が上がってきている_x000a_・季節により作業の依頼数やパンの販売数に増減がでてしまう"/>
    <m/>
    <m/>
    <m/>
    <s v="○"/>
    <m/>
    <m/>
    <s v="○"/>
    <s v="○"/>
    <s v="○"/>
    <m/>
    <m/>
    <m/>
    <s v="・原料が上がっている商品に関しては、原価率を考慮しながら、販売価格の値上げをした。売上を増やすことができた。_x000a_・パンの種類を増やして、季節にあったパンも出した。売上は増えたが、種類が増えた分、作業負担増や生産数が少ないことからの原価増に繋がった。_x000a_・作業者がすくない所に、今までは入っていなかった利用者に入ってもらったが、負担だったり、楽しくなかった等で、利用者増には至っていない。_x000a_・冬場の作業をするようにしたが、依頼が少なかった。"/>
    <s v="○"/>
    <s v="○"/>
    <m/>
    <s v="○"/>
    <m/>
    <s v="○"/>
    <m/>
    <m/>
    <m/>
    <s v="○"/>
    <m/>
    <m/>
    <s v="お菓子の製造、パンの製造"/>
    <s v="⑩市町・企業、他事業所との連携"/>
    <s v="地域の販売店での販売を提案する。"/>
    <s v="便利屋"/>
    <s v="②販路開拓"/>
    <s v="冬場の作業について、サービス内容を増やしていく。"/>
    <s v="手芸品の製作"/>
    <s v="②販路開拓"/>
    <s v="自社の店舗やイベントで出品しているが、販売数が少ないので、販売先を増やす。"/>
    <s v="・各方面と連携し、販売先を増やす。_x000a_・生産数量増加できるよう、利用者の参加や作業の見直しをする。_x000a_・メニューを増やして、冬場の依頼数を増やす。_x000a_・原価の見直しは随時行い、必要に応じて、値上げを検討する。"/>
    <s v="・店舗や製造場所の改修、増築を検討する_x000a_・各方面と連携し、販売先を増やす。_x000a_・生産数量増加できるよう、利用者の参加や作業の見直しをする。_x000a_・メニューを増やして、冬場の依頼数を増やす。_x000a_・原価の見直しは随時行い、必要に応じて、値上げを検討する。"/>
    <s v="・店舗や製造場所の改修、増築を検討する_x000a_・各方面と連携し、販売先を増やす。_x000a_・生産数量増加できるよう、利用者の参加や作業の見直しをする。_x000a_・メニューを増やして、冬場の依頼数を増やす。_x000a_・原価の見直しは随時行い、必要に応じて、値上げを検討する。"/>
    <s v="共有した"/>
    <s v="共有した"/>
    <s v="統括責任者・工房責任者"/>
    <s v="山内　亮太"/>
    <s v="所長・管理者"/>
    <s v="目標工賃責任者・工房責任者"/>
    <s v="松尾　弘行"/>
    <s v="次長"/>
    <s v="工房責任者"/>
    <s v="尾濱　昌子"/>
    <s v="次長"/>
    <s v="工房責任者"/>
    <s v="永田　ちひろ"/>
    <s v="主任"/>
    <s v="工房責任者"/>
    <s v="吉野　せつ子"/>
    <s v="主任"/>
    <m/>
    <m/>
    <m/>
    <m/>
    <m/>
    <m/>
    <m/>
    <m/>
    <m/>
    <m/>
    <m/>
    <m/>
    <m/>
    <m/>
    <m/>
    <x v="1"/>
    <n v="1"/>
    <n v="4"/>
    <n v="6"/>
    <n v="3"/>
    <n v="1"/>
    <n v="15"/>
    <x v="14"/>
    <x v="136"/>
    <x v="123"/>
    <x v="39"/>
    <x v="26"/>
    <n v="5"/>
    <n v="9"/>
    <n v="1"/>
    <n v="15"/>
    <n v="1"/>
    <n v="4"/>
    <n v="3"/>
    <n v="3"/>
    <n v="0"/>
    <n v="0"/>
    <n v="4"/>
    <n v="15"/>
    <n v="0"/>
    <n v="1"/>
    <n v="3"/>
    <n v="4"/>
    <n v="3"/>
    <n v="1"/>
    <n v="3"/>
    <n v="15"/>
    <n v="4"/>
    <n v="2"/>
    <n v="0"/>
    <n v="6"/>
    <n v="0.66666666666666663"/>
    <n v="5"/>
    <n v="1"/>
    <n v="0"/>
    <n v="6"/>
    <n v="0.83333333333333337"/>
    <n v="5"/>
    <n v="1"/>
    <n v="0"/>
    <n v="6"/>
    <n v="0.83333333333333337"/>
    <n v="5"/>
    <n v="1"/>
    <n v="0"/>
    <n v="6"/>
    <n v="0.83333333333333337"/>
    <n v="5"/>
    <n v="1"/>
    <n v="0"/>
    <n v="6"/>
    <n v="0.83333333333333337"/>
    <n v="5"/>
    <n v="1"/>
    <n v="0"/>
    <n v="6"/>
    <x v="37"/>
    <n v="29"/>
    <n v="7"/>
    <n v="0"/>
    <n v="36"/>
    <n v="0.80555555555555558"/>
  </r>
  <r>
    <d v="2024-04-22T00:00:00"/>
    <n v="325"/>
    <x v="3"/>
    <s v="社会福祉法人大竹市社会福祉協議会"/>
    <s v="西尾　裕次"/>
    <n v="3412300075"/>
    <s v="大竹さつき作業所"/>
    <n v="7390624"/>
    <x v="20"/>
    <s v="〒739-0624 大竹市御園二丁目１１番１５号"/>
    <x v="4"/>
    <s v="和田　陽子"/>
    <s v="和田　陽子"/>
    <s v="（0827）57－3935"/>
    <s v="platoform@otake-shakyo.or.jp"/>
    <s v="月額"/>
    <n v="15000"/>
    <x v="225"/>
    <n v="28"/>
    <n v="15029"/>
    <n v="15029"/>
    <n v="15029"/>
    <n v="7449186"/>
    <n v="6100186"/>
    <n v="1349000"/>
    <n v="0"/>
    <n v="0"/>
    <n v="7449186"/>
    <x v="225"/>
    <n v="365646"/>
    <n v="1349000"/>
    <n v="0"/>
    <n v="0"/>
    <n v="477"/>
    <n v="7712"/>
    <x v="220"/>
    <n v="243"/>
    <n v="12"/>
    <n v="5734540"/>
    <x v="223"/>
    <x v="225"/>
    <n v="204"/>
    <n v="7470000"/>
    <n v="6110000"/>
    <n v="1360000"/>
    <n v="0"/>
    <n v="0"/>
    <n v="7470000"/>
    <n v="5735000"/>
    <n v="366000"/>
    <n v="1369000"/>
    <n v="0"/>
    <n v="0"/>
    <n v="7715"/>
    <n v="28092"/>
    <n v="243"/>
    <n v="12"/>
    <n v="5735000"/>
    <n v="15029"/>
    <n v="204"/>
    <n v="7470000"/>
    <n v="6110000"/>
    <n v="1360000"/>
    <n v="0"/>
    <n v="0"/>
    <n v="7470000"/>
    <n v="5735000"/>
    <n v="366000"/>
    <n v="1369000"/>
    <n v="0"/>
    <n v="0"/>
    <n v="7715"/>
    <n v="28092"/>
    <n v="243"/>
    <n v="12"/>
    <n v="5735000"/>
    <n v="15029"/>
    <n v="204"/>
    <n v="7470000"/>
    <n v="6110000"/>
    <n v="1360000"/>
    <n v="0"/>
    <n v="0"/>
    <n v="7470000"/>
    <n v="5735000"/>
    <n v="366000"/>
    <n v="1369000"/>
    <n v="0"/>
    <n v="0"/>
    <n v="7715"/>
    <n v="28092"/>
    <n v="243"/>
    <n v="12"/>
    <n v="5735000"/>
    <n v="15029"/>
    <n v="204"/>
    <m/>
    <m/>
    <m/>
    <m/>
    <s v="○"/>
    <m/>
    <s v="○"/>
    <m/>
    <s v="○"/>
    <m/>
    <s v="○"/>
    <m/>
    <s v="○"/>
    <m/>
    <m/>
    <m/>
    <s v="○"/>
    <s v="蠣の殻通し　　麺類の販売"/>
    <x v="4"/>
    <n v="1347578"/>
    <s v="プラスチック製品のバリ取り、袋詰め、検品"/>
    <s v="－"/>
    <x v="4"/>
    <n v="684600"/>
    <s v="施設の清掃、旧中学校の除草作業"/>
    <s v="○"/>
    <x v="11"/>
    <n v="945400"/>
    <s v="コーヒーやジュースの提供"/>
    <s v="－"/>
    <x v="0"/>
    <s v=""/>
    <x v="0"/>
    <x v="0"/>
    <n v="1"/>
    <x v="1"/>
    <m/>
    <s v="令和2年度"/>
    <n v="335640"/>
    <x v="43"/>
    <s v="既存の下請け作業だけでは、収入が減少してきている。また、利用者の生産活動能力が低下してきている。新規の作業の依頼を受けても、その作業に適応する利用者が限られている。"/>
    <s v="○"/>
    <s v="○"/>
    <m/>
    <m/>
    <m/>
    <s v="○"/>
    <m/>
    <s v="○"/>
    <m/>
    <s v="○"/>
    <m/>
    <m/>
    <s v="・コロナ感染症が５類に移行され、喫茶の収入が１３０％伸びた。　　　　　　　　　　　　　　　　　　　　　　・蠣の殻通しの作業が年間通してある。　　　　　　　　　　　　　　　　　　　　　　　　　　　　　　　　　　　　　　　・季節商品(しめ縄の飾りつけ、ヤクルト商品のシール貼り）の収入が増えた。　　　　　　　　　　　　　　　　上記の理由で作業収入、工賃収入が増え、目標が達成できた。"/>
    <m/>
    <s v="○"/>
    <m/>
    <s v="○"/>
    <m/>
    <m/>
    <m/>
    <m/>
    <s v="○"/>
    <m/>
    <m/>
    <m/>
    <s v="野菜販売"/>
    <s v="②販路開拓"/>
    <s v="新しい販売場所を検討する。　　　　　　　　　　　　　　　　　　　　　　　　　　　　　　　　　　　野菜の生産と販売について年間計画を立てる。"/>
    <s v="喫茶"/>
    <s v="④販売価格の見直し"/>
    <s v="物価上昇に伴う収益減の対策として、原材料の見直し、購入店の見直しをする。"/>
    <s v="下請け作業"/>
    <s v="⑤他事業所とのネットワークの構築"/>
    <s v="新規作業を受託できるよう営業する。　　　　　　　　　　　　　　　　　　　　　　　　　　　　　　　"/>
    <s v="喫茶の価格の見直し。"/>
    <s v="農作業の年間計画を立て、販売場所を増やす。"/>
    <s v="喫茶の新しいメニューの開発"/>
    <s v="共有した"/>
    <s v="共有した"/>
    <s v="統括責任者"/>
    <s v="和田　陽子"/>
    <s v="管理者"/>
    <m/>
    <s v="小林　浩貴"/>
    <s v="課長補佐"/>
    <m/>
    <s v="山本　佑加"/>
    <s v="サービス管理責任者"/>
    <m/>
    <m/>
    <m/>
    <m/>
    <m/>
    <m/>
    <m/>
    <m/>
    <m/>
    <m/>
    <m/>
    <m/>
    <m/>
    <m/>
    <m/>
    <m/>
    <m/>
    <m/>
    <m/>
    <m/>
    <m/>
    <x v="8"/>
    <n v="13"/>
    <n v="14"/>
    <n v="15"/>
    <m/>
    <m/>
    <n v="42"/>
    <x v="85"/>
    <x v="9"/>
    <x v="117"/>
    <x v="0"/>
    <x v="0"/>
    <n v="6"/>
    <n v="32"/>
    <n v="4"/>
    <n v="42"/>
    <n v="1"/>
    <n v="5"/>
    <n v="10"/>
    <n v="6"/>
    <n v="0"/>
    <n v="0"/>
    <n v="20"/>
    <n v="42"/>
    <n v="0"/>
    <n v="5"/>
    <n v="6"/>
    <n v="10"/>
    <n v="9"/>
    <n v="9"/>
    <n v="3"/>
    <n v="42"/>
    <n v="18"/>
    <n v="0"/>
    <n v="24"/>
    <n v="42"/>
    <n v="0.42857142857142855"/>
    <n v="14"/>
    <n v="4"/>
    <n v="24"/>
    <n v="42"/>
    <n v="0.33333333333333331"/>
    <n v="16"/>
    <n v="2"/>
    <n v="24"/>
    <n v="42"/>
    <n v="0.38095238095238093"/>
    <n v="20"/>
    <n v="3"/>
    <n v="19"/>
    <n v="42"/>
    <n v="0.47619047619047616"/>
    <n v="14"/>
    <n v="2"/>
    <n v="26"/>
    <n v="42"/>
    <n v="0.33333333333333331"/>
    <n v="20"/>
    <n v="1"/>
    <n v="21"/>
    <n v="42"/>
    <x v="113"/>
    <n v="102"/>
    <n v="12"/>
    <n v="138"/>
    <n v="252"/>
    <n v="0.40476190476190477"/>
  </r>
  <r>
    <d v="2024-04-18T00:00:00"/>
    <n v="326"/>
    <x v="4"/>
    <s v="株式会社トミヒロ"/>
    <s v="竹本　健"/>
    <n v="3410212264"/>
    <s v="つむぎあふ"/>
    <n v="7310143"/>
    <x v="2"/>
    <s v="〒731-0143 広島市安佐南区長楽寺一丁目１６番１６号"/>
    <x v="0"/>
    <s v="竹本　健"/>
    <s v="廣岡　静"/>
    <s v="082-832-8555"/>
    <s v="tomihiro88@gmail.com"/>
    <s v="月額"/>
    <n v="21000"/>
    <x v="226"/>
    <n v="3253"/>
    <n v="25251"/>
    <n v="25735"/>
    <n v="26012"/>
    <n v="4401728"/>
    <n v="4127425"/>
    <n v="0"/>
    <n v="274303"/>
    <n v="0"/>
    <n v="4401728"/>
    <x v="226"/>
    <n v="135000"/>
    <n v="0"/>
    <n v="163118"/>
    <n v="0"/>
    <n v="224"/>
    <n v="3558"/>
    <x v="221"/>
    <n v="253"/>
    <n v="12"/>
    <n v="4103610"/>
    <x v="224"/>
    <x v="226"/>
    <n v="525"/>
    <n v="5280000"/>
    <n v="5130000"/>
    <n v="0"/>
    <n v="150000"/>
    <n v="0"/>
    <n v="5280000"/>
    <n v="5030000"/>
    <n v="155000"/>
    <n v="0"/>
    <n v="95000"/>
    <n v="0"/>
    <n v="4216"/>
    <n v="9260"/>
    <n v="255"/>
    <n v="12"/>
    <n v="5030000"/>
    <n v="25251"/>
    <n v="543"/>
    <n v="5600000"/>
    <n v="5450000"/>
    <n v="0"/>
    <n v="150000"/>
    <n v="0"/>
    <n v="5600000"/>
    <n v="5250000"/>
    <n v="165000"/>
    <n v="0"/>
    <n v="185000"/>
    <n v="0"/>
    <n v="4300"/>
    <n v="9444"/>
    <n v="254"/>
    <n v="12"/>
    <n v="5250000"/>
    <n v="25735"/>
    <n v="556"/>
    <n v="5750000"/>
    <n v="5600000"/>
    <n v="0"/>
    <n v="150000"/>
    <n v="0"/>
    <n v="5750000"/>
    <n v="5400000"/>
    <n v="185000"/>
    <n v="0"/>
    <n v="165000"/>
    <n v="0"/>
    <n v="4400"/>
    <n v="9664"/>
    <n v="255"/>
    <n v="12"/>
    <n v="5400000"/>
    <n v="26012"/>
    <n v="559"/>
    <m/>
    <m/>
    <m/>
    <m/>
    <m/>
    <s v="○"/>
    <m/>
    <m/>
    <m/>
    <m/>
    <m/>
    <m/>
    <s v="○"/>
    <m/>
    <m/>
    <m/>
    <m/>
    <m/>
    <x v="14"/>
    <n v="1990500"/>
    <s v="畳縁を使用した和雑貨製作_x000a_（ポーチ、御朱印帳袋、髪飾り他）_x000a_ミシンでの縫製をメイン作業とする"/>
    <s v="－"/>
    <x v="3"/>
    <n v="2136925"/>
    <s v="100円ショップDAISOとセリアの商品製作封入梱包_x000a_"/>
    <s v="－"/>
    <x v="2"/>
    <m/>
    <m/>
    <m/>
    <x v="1"/>
    <s v=""/>
    <x v="0"/>
    <x v="0"/>
    <s v=""/>
    <x v="0"/>
    <m/>
    <m/>
    <m/>
    <x v="0"/>
    <s v="【現状】_x000a_・自社製品の雑貨制作については、コロナ禍で滞っていた発注先の販売回復により受注数が少しづつ復活してきている_x000a_・生産性の低い利用者が少しづつ増えている_x000a__x000a_【課題】_x000a_居場所として通所している利用者が存在する"/>
    <m/>
    <m/>
    <m/>
    <s v="○"/>
    <m/>
    <s v="○"/>
    <s v="○"/>
    <m/>
    <m/>
    <m/>
    <m/>
    <m/>
    <s v="コロナ禍でミシンでの自社商品製作から内職作業へ切り替えており、内職に携わる利用者は増えた。それにより通所人数は増えてきたが、ミシン作業に関わる利用者人数が減り、コロナ明けで販売数が増加しているが製品数が追いついていない状況が発生している。その事から以前のような安定した売り上げ確保に繋がっていない。"/>
    <s v="○"/>
    <m/>
    <m/>
    <m/>
    <s v="○"/>
    <s v="○"/>
    <m/>
    <m/>
    <m/>
    <m/>
    <m/>
    <m/>
    <s v="量産できる体制作り"/>
    <s v="⑥作業工程の見直し"/>
    <s v="オーバークオリティになっていないか再度全工程を見直し、1つの出来上がりのスピードを向上させる"/>
    <s v="新商品製作"/>
    <s v="①商品企画力の向上"/>
    <s v="複数人にて試作を行い、新商品開発。独自の販売ルートでテストマーケティングを行うことでニーズ検証"/>
    <s v="製作委託先の開拓"/>
    <s v="⑤他事業所とのネットワークの構築"/>
    <s v="ミシン作業と軽作業の製作先を、市就労と連携して開拓していく"/>
    <s v="質とのバランスも念頭に、量産体制を整える。_x000a_県外も含め、製作提携先開拓及び販路拡販も同時に行う。_x000a_現在の取引先へも新商品導入を促す。"/>
    <s v="令和6年度（上記ア）を継続しつつ、店頭販売への挑戦。_x000a_消費者のニーズの情報収集。_x000a_次年度の新商品開発へ展開。"/>
    <s v="令和6年度（上記ア）は継続。_x000a_令和7年度（上記イ）にて抽出した情報を元に、新商品開発を行う。_x000a_ネット販売へも挑戦する。"/>
    <s v="共有した"/>
    <s v="共有した"/>
    <s v="統括責任者"/>
    <s v="竹本　健"/>
    <s v="管理者"/>
    <s v="個別支援計画の作成"/>
    <s v="竹本　静"/>
    <s v="サービス管理責任者"/>
    <s v="取引先窓口・作業工程管理"/>
    <s v="竹本　隆晴"/>
    <s v="目標工賃達成指導員"/>
    <s v="利用者技術向上"/>
    <s v="後藤　奈保美"/>
    <s v="職業指導員"/>
    <s v="利用者技術向上"/>
    <s v="村上　由美"/>
    <s v="職業指導員"/>
    <m/>
    <m/>
    <m/>
    <m/>
    <m/>
    <m/>
    <m/>
    <m/>
    <m/>
    <m/>
    <m/>
    <m/>
    <m/>
    <m/>
    <m/>
    <x v="1"/>
    <n v="1"/>
    <n v="1"/>
    <n v="20"/>
    <n v="2"/>
    <n v="1"/>
    <n v="25"/>
    <x v="66"/>
    <x v="147"/>
    <x v="32"/>
    <x v="46"/>
    <x v="18"/>
    <n v="6"/>
    <n v="19"/>
    <n v="0"/>
    <n v="25"/>
    <n v="0"/>
    <n v="2"/>
    <n v="1"/>
    <n v="0"/>
    <n v="0"/>
    <n v="0"/>
    <n v="22"/>
    <n v="25"/>
    <n v="0"/>
    <n v="2"/>
    <n v="4"/>
    <n v="5"/>
    <n v="6"/>
    <n v="6"/>
    <n v="2"/>
    <n v="25"/>
    <n v="17"/>
    <n v="3"/>
    <n v="0"/>
    <n v="20"/>
    <n v="0.85"/>
    <n v="19"/>
    <n v="1"/>
    <n v="0"/>
    <n v="20"/>
    <n v="0.95"/>
    <n v="20"/>
    <n v="0"/>
    <n v="0"/>
    <n v="20"/>
    <n v="1"/>
    <n v="19"/>
    <n v="0"/>
    <n v="1"/>
    <n v="20"/>
    <n v="0.95"/>
    <n v="20"/>
    <n v="0"/>
    <n v="0"/>
    <n v="20"/>
    <n v="1"/>
    <n v="19"/>
    <n v="0"/>
    <n v="1"/>
    <n v="20"/>
    <x v="9"/>
    <n v="114"/>
    <n v="4"/>
    <n v="2"/>
    <n v="120"/>
    <n v="0.95"/>
  </r>
  <r>
    <d v="2024-04-30T00:00:00"/>
    <n v="329"/>
    <x v="0"/>
    <s v="特定非営利活動法人やまびこ福祉会"/>
    <s v="丸子　公利"/>
    <n v="3412500757"/>
    <s v="ふくろう"/>
    <n v="7392732"/>
    <x v="8"/>
    <s v="〒739-2732 東広島市黒瀬町津江宇寺田659-1"/>
    <x v="0"/>
    <s v="丸子　公利"/>
    <s v="丸子　公利"/>
    <s v="0823-27-7002"/>
    <s v="fukurou_yamabiko@yahoo.co.jp"/>
    <s v="月額"/>
    <n v="7000"/>
    <x v="227"/>
    <n v="5695"/>
    <n v="15519"/>
    <n v="15602"/>
    <n v="16187"/>
    <n v="1097252"/>
    <n v="1097252"/>
    <n v="0"/>
    <n v="0"/>
    <n v="0"/>
    <n v="1097252"/>
    <x v="227"/>
    <n v="46100"/>
    <n v="0"/>
    <n v="0"/>
    <n v="0"/>
    <n v="136"/>
    <n v="1829"/>
    <x v="222"/>
    <n v="266"/>
    <n v="12"/>
    <n v="1051152"/>
    <x v="225"/>
    <x v="227"/>
    <n v="148"/>
    <n v="1365600"/>
    <n v="1342800"/>
    <n v="0"/>
    <n v="0"/>
    <n v="22800"/>
    <n v="1365600"/>
    <n v="1303600"/>
    <n v="62000"/>
    <n v="0"/>
    <n v="0"/>
    <n v="0"/>
    <n v="1860"/>
    <n v="7200"/>
    <n v="266"/>
    <n v="12"/>
    <n v="1303600"/>
    <n v="15519"/>
    <n v="181"/>
    <n v="1656360"/>
    <n v="1611360"/>
    <n v="0"/>
    <n v="0"/>
    <n v="45000"/>
    <n v="1656360"/>
    <n v="1591360"/>
    <n v="65000"/>
    <n v="0"/>
    <n v="0"/>
    <n v="0"/>
    <n v="2261"/>
    <n v="8640"/>
    <n v="266"/>
    <n v="12"/>
    <n v="1591360"/>
    <n v="15602"/>
    <n v="184"/>
    <n v="1993600"/>
    <n v="1933600"/>
    <n v="0"/>
    <n v="0"/>
    <n v="60000"/>
    <n v="1993600"/>
    <n v="1903600"/>
    <n v="90000"/>
    <n v="0"/>
    <n v="0"/>
    <n v="0"/>
    <n v="2926"/>
    <n v="10370"/>
    <n v="300"/>
    <n v="12"/>
    <n v="1903600"/>
    <n v="16187"/>
    <n v="184"/>
    <m/>
    <m/>
    <m/>
    <m/>
    <m/>
    <m/>
    <m/>
    <m/>
    <s v="○"/>
    <m/>
    <m/>
    <m/>
    <s v="○"/>
    <m/>
    <m/>
    <m/>
    <m/>
    <m/>
    <x v="4"/>
    <n v="793500"/>
    <s v="シャーペンの組立"/>
    <s v="－"/>
    <x v="3"/>
    <n v="170302"/>
    <s v="自動車部品の圧着"/>
    <s v="－"/>
    <x v="7"/>
    <n v="87350"/>
    <s v="無人店舗の清掃（週3回）"/>
    <s v="－"/>
    <x v="1"/>
    <s v=""/>
    <x v="0"/>
    <x v="0"/>
    <s v=""/>
    <x v="0"/>
    <m/>
    <m/>
    <m/>
    <x v="0"/>
    <s v="メイン作業のシャーペン組立で利用者の生産性の低下（年齢的、能力的）から納品までに２～３日多くかかり、計画したような収入が上げられなかった。課題としては、作業工程の見直しを行うことと日々の作業分担を明確にすることが必要。"/>
    <m/>
    <m/>
    <m/>
    <m/>
    <m/>
    <s v="○"/>
    <s v="○"/>
    <s v="○"/>
    <m/>
    <m/>
    <m/>
    <m/>
    <s v="令和５年度の平均工賃は、8,175円/月で目標に対して117%の達成であった。メイン作業のシャーペン組立が安定した受注量であったことが要因である。しかし後半からは受注に対し指定納期に間に合わないことが多く発生した。本来もう少し収入額が上がっているはずであったが生産性の低下から計画通りの収入アップには至らなかった。"/>
    <m/>
    <m/>
    <m/>
    <m/>
    <m/>
    <s v="○"/>
    <m/>
    <m/>
    <m/>
    <m/>
    <s v="○"/>
    <s v="新たな分野への取組み"/>
    <s v="シャーペン組立"/>
    <s v="⑥作業工程の見直し"/>
    <s v="作業工程を細分化し、適正に合った配置により作業効率を上げる。また、職員が部品等の過不足を見極めてその時に行う作業割り振りを行う。"/>
    <s v="農福連携"/>
    <s v="⑪その他"/>
    <s v="新たに農作業への取組みを行う。　収穫手伝いなどの取組みやすいことから始める。人と接することが苦手なパーソナル系障害の方への対応。"/>
    <m/>
    <m/>
    <m/>
    <s v="軽作業（下請け）だけでは受注単価を上げることが難しく地域に密着した農作業への参画を行っていく。まず、収穫手伝い等のスポット的なことから進めていく。"/>
    <s v="軽作業と農作業をグループ分けして班を編成する。　内部作業と外作業で工賃単価を分ける。"/>
    <s v="年間を通して農作業の受注を行う。　軽作業は、現状維持ができるような人数配置として繁忙期にも対応できるようにしておく。"/>
    <s v="共有していない"/>
    <s v="共有していない"/>
    <s v="統括責任者"/>
    <s v="丸子　公利"/>
    <s v="管理者"/>
    <s v="シャーペン責任者"/>
    <s v="沖本　かおり"/>
    <s v="副主任/職業指導員"/>
    <s v="自動車部品責任者"/>
    <s v="古原　隆"/>
    <s v="生活支援員"/>
    <s v="レイク清掃責任者"/>
    <s v="沖本　麻莉亜"/>
    <s v="生活支援員"/>
    <s v="農福連携責任者"/>
    <s v="古原　隆"/>
    <s v="生活支援員"/>
    <m/>
    <m/>
    <m/>
    <m/>
    <m/>
    <m/>
    <m/>
    <m/>
    <m/>
    <m/>
    <m/>
    <m/>
    <m/>
    <m/>
    <m/>
    <x v="1"/>
    <n v="1"/>
    <n v="3"/>
    <n v="9"/>
    <m/>
    <m/>
    <n v="13"/>
    <x v="19"/>
    <x v="148"/>
    <x v="141"/>
    <x v="0"/>
    <x v="0"/>
    <n v="3"/>
    <n v="7"/>
    <n v="3"/>
    <n v="13"/>
    <n v="0"/>
    <n v="2"/>
    <n v="3"/>
    <n v="2"/>
    <n v="0"/>
    <n v="0"/>
    <n v="6"/>
    <n v="13"/>
    <n v="0"/>
    <n v="1"/>
    <n v="1"/>
    <n v="2"/>
    <n v="4"/>
    <n v="4"/>
    <n v="1"/>
    <n v="13"/>
    <n v="3"/>
    <n v="2"/>
    <n v="8"/>
    <n v="13"/>
    <n v="0.23076923076923078"/>
    <n v="8"/>
    <n v="3"/>
    <n v="2"/>
    <n v="13"/>
    <n v="0.61538461538461542"/>
    <n v="6"/>
    <n v="0"/>
    <n v="7"/>
    <n v="13"/>
    <n v="0.46153846153846156"/>
    <n v="10"/>
    <n v="0"/>
    <n v="3"/>
    <n v="13"/>
    <n v="0.76923076923076927"/>
    <n v="8"/>
    <n v="2"/>
    <n v="3"/>
    <n v="13"/>
    <n v="0.61538461538461542"/>
    <n v="11"/>
    <n v="0"/>
    <n v="2"/>
    <n v="13"/>
    <x v="18"/>
    <n v="46"/>
    <n v="7"/>
    <n v="25"/>
    <n v="78"/>
    <n v="0.58974358974358976"/>
  </r>
  <r>
    <d v="2024-04-30T00:00:00"/>
    <n v="330"/>
    <x v="4"/>
    <s v="有限会社開花"/>
    <s v="梶田　梨栄"/>
    <n v="3410112423"/>
    <s v="パンプキン"/>
    <n v="7340023"/>
    <x v="2"/>
    <s v="〒734-0023 広島市南区東雲本町一丁目１番２６号"/>
    <x v="10"/>
    <s v="内田　潤"/>
    <s v="舛岡　道子"/>
    <s v="082-288-6251"/>
    <s v="yugengaisya_kaika@yahoo.co.jp"/>
    <s v="月額"/>
    <n v="5000"/>
    <x v="228"/>
    <n v="-160"/>
    <n v="5117"/>
    <n v="5515"/>
    <n v="5876"/>
    <n v="1036256"/>
    <n v="308200"/>
    <n v="0"/>
    <n v="0"/>
    <n v="728056"/>
    <n v="1036256"/>
    <x v="228"/>
    <n v="763276"/>
    <n v="0"/>
    <n v="0"/>
    <n v="0"/>
    <n v="79"/>
    <n v="1197"/>
    <x v="223"/>
    <n v="257"/>
    <n v="12"/>
    <n v="272980"/>
    <x v="226"/>
    <x v="228"/>
    <n v="54"/>
    <n v="950000"/>
    <n v="400000"/>
    <n v="0"/>
    <n v="0"/>
    <n v="550000"/>
    <n v="950000"/>
    <n v="350000"/>
    <n v="600000"/>
    <n v="0"/>
    <n v="0"/>
    <n v="0"/>
    <n v="1461"/>
    <n v="7305"/>
    <n v="257"/>
    <n v="12"/>
    <n v="350000"/>
    <n v="5117"/>
    <n v="48"/>
    <n v="1050000"/>
    <n v="460000"/>
    <n v="0"/>
    <n v="0"/>
    <n v="590000"/>
    <n v="1050000"/>
    <n v="450000"/>
    <n v="600000"/>
    <n v="0"/>
    <n v="0"/>
    <n v="0"/>
    <n v="1725"/>
    <n v="8625"/>
    <n v="257"/>
    <n v="12"/>
    <n v="450000"/>
    <n v="5515"/>
    <n v="52"/>
    <n v="1150000"/>
    <n v="520000"/>
    <n v="0"/>
    <n v="0"/>
    <n v="630000"/>
    <n v="1150000"/>
    <n v="550000"/>
    <n v="600000"/>
    <n v="0"/>
    <n v="0"/>
    <n v="0"/>
    <n v="1989"/>
    <n v="9945"/>
    <n v="257"/>
    <n v="12"/>
    <n v="550000"/>
    <n v="5876"/>
    <n v="55"/>
    <m/>
    <m/>
    <m/>
    <m/>
    <s v="○"/>
    <m/>
    <m/>
    <s v="○"/>
    <m/>
    <s v="○"/>
    <m/>
    <s v="○"/>
    <s v="○"/>
    <m/>
    <m/>
    <m/>
    <m/>
    <m/>
    <x v="3"/>
    <n v="60000"/>
    <s v="洗濯、乾燥、たたみ、納品する。"/>
    <s v="－"/>
    <x v="14"/>
    <n v="60000"/>
    <s v="用紙の印刷、カット、DMの印刷"/>
    <s v="－"/>
    <x v="16"/>
    <n v="36000"/>
    <s v="DMの封入、宛先貼り、切手貼り"/>
    <s v="－"/>
    <x v="1"/>
    <s v=""/>
    <x v="0"/>
    <x v="0"/>
    <n v="1"/>
    <x v="1"/>
    <m/>
    <s v="令和3年度"/>
    <n v="140200"/>
    <x v="44"/>
    <s v="・ご利用者さまの人数が少ない。_x000a_・ご利用者さまの定着が難しく、新しいご利用者さまは作業に慣れていない。_x000a_・農作物の販路が開拓できない。"/>
    <m/>
    <m/>
    <s v="○"/>
    <s v="○"/>
    <m/>
    <s v="○"/>
    <s v="○"/>
    <s v="○"/>
    <m/>
    <m/>
    <m/>
    <m/>
    <s v="・ご利用者さまの障害程度に合わせた新たな作業の検討_x000a_・農作物の販路の開拓"/>
    <s v="○"/>
    <s v="○"/>
    <m/>
    <m/>
    <m/>
    <s v="○"/>
    <m/>
    <m/>
    <m/>
    <m/>
    <m/>
    <m/>
    <s v="農作物の栽培、販売"/>
    <s v="②販路開拓"/>
    <s v="SNSなどを活用し、広報活動を行う。"/>
    <s v="DMの封入、宛先貼り、切手貼り"/>
    <s v="⑥作業工程の見直し"/>
    <s v="ご利用者さまの障害程度に合わせた作業工程の検討"/>
    <s v="印刷業務"/>
    <s v="⑥作業工程の見直し"/>
    <s v="ご利用者さまの障害程度に合わせた作業工程の検討"/>
    <s v="・SNSなどによる広報活動の活発化_x000a_・ご利用者さまの障害程度の適切なアセスメントを行う。_x000a_・新たな生産活動の検討"/>
    <s v="・SNSなどによる広報活動の活発化_x000a_・ご利用者さまの障害程度に応じた作業工程の検討。_x000a_・ご利用者さまの募集_x000a_・新たな生産活動の検討"/>
    <s v="・SNSなどによる広報活動の活発化_x000a_・ご利用者さまの障害程度に応じた作業工程の検討。_x000a_・ご利用者さまの募集_x000a_・新たな生産活動の検討"/>
    <s v="共有した"/>
    <s v="共有した"/>
    <s v="統括責任者"/>
    <s v="内田　潤"/>
    <s v="管理者/職業指導員"/>
    <m/>
    <s v="舛岡　道子"/>
    <s v="サービス管理責任者"/>
    <m/>
    <s v="荻　敦子"/>
    <s v="生活支援員"/>
    <m/>
    <s v="猪花　栄治"/>
    <s v="生活支援員"/>
    <m/>
    <s v="田中　英子"/>
    <s v="生活支援員"/>
    <m/>
    <m/>
    <m/>
    <m/>
    <m/>
    <m/>
    <m/>
    <m/>
    <m/>
    <m/>
    <m/>
    <m/>
    <m/>
    <m/>
    <m/>
    <x v="1"/>
    <n v="2"/>
    <n v="7"/>
    <n v="2"/>
    <m/>
    <m/>
    <n v="11"/>
    <x v="46"/>
    <x v="71"/>
    <x v="4"/>
    <x v="0"/>
    <x v="0"/>
    <n v="3"/>
    <n v="8"/>
    <n v="0"/>
    <n v="11"/>
    <n v="0"/>
    <n v="1"/>
    <n v="2"/>
    <n v="1"/>
    <n v="1"/>
    <n v="1"/>
    <n v="5"/>
    <n v="11"/>
    <n v="0"/>
    <n v="4"/>
    <n v="1"/>
    <n v="1"/>
    <n v="0"/>
    <n v="4"/>
    <n v="1"/>
    <n v="11"/>
    <n v="5"/>
    <n v="0"/>
    <n v="2"/>
    <n v="7"/>
    <n v="0.7142857142857143"/>
    <n v="4"/>
    <n v="1"/>
    <n v="2"/>
    <n v="7"/>
    <n v="0.5714285714285714"/>
    <n v="5"/>
    <n v="1"/>
    <n v="1"/>
    <n v="7"/>
    <n v="0.7142857142857143"/>
    <n v="5"/>
    <n v="0"/>
    <n v="2"/>
    <n v="7"/>
    <n v="0.7142857142857143"/>
    <n v="5"/>
    <n v="0"/>
    <n v="2"/>
    <n v="7"/>
    <n v="0.7142857142857143"/>
    <n v="6"/>
    <n v="0"/>
    <n v="1"/>
    <n v="7"/>
    <x v="47"/>
    <n v="30"/>
    <n v="2"/>
    <n v="10"/>
    <n v="42"/>
    <n v="0.7142857142857143"/>
  </r>
  <r>
    <d v="2024-04-23T00:00:00"/>
    <n v="331"/>
    <x v="0"/>
    <s v="特定非営利活動法人オレンジハウス"/>
    <s v="飯田　勉"/>
    <n v="3410112431"/>
    <s v="オレンジハウス"/>
    <n v="7391732"/>
    <x v="2"/>
    <s v="〒739-1732 広島市安佐北区落合南三丁目１２番２４号２Ｆ"/>
    <x v="0"/>
    <s v="網本祐子"/>
    <s v="網本祐子"/>
    <s v="082-845-7818"/>
    <s v="orengekouyou@hi.enjoy.ne.jp"/>
    <s v="月額"/>
    <n v="13000"/>
    <x v="229"/>
    <n v="1450"/>
    <n v="14946"/>
    <n v="15233"/>
    <n v="15514"/>
    <n v="3522205"/>
    <n v="3357178"/>
    <n v="89977"/>
    <n v="0"/>
    <n v="75050"/>
    <n v="3522205"/>
    <x v="229"/>
    <n v="297590"/>
    <n v="86115"/>
    <n v="0"/>
    <n v="0"/>
    <n v="333"/>
    <n v="4342"/>
    <x v="224"/>
    <n v="240"/>
    <n v="12"/>
    <n v="3138500"/>
    <x v="227"/>
    <x v="229"/>
    <n v="279"/>
    <n v="3650000"/>
    <n v="3600000"/>
    <n v="0"/>
    <n v="0"/>
    <n v="50000"/>
    <n v="3650000"/>
    <n v="3300000"/>
    <n v="300000"/>
    <n v="50000"/>
    <n v="0"/>
    <n v="0"/>
    <n v="4400"/>
    <n v="11400"/>
    <n v="240"/>
    <n v="12"/>
    <n v="3300000"/>
    <n v="14946"/>
    <n v="289"/>
    <n v="3750000"/>
    <n v="3700000"/>
    <n v="0"/>
    <n v="0"/>
    <n v="50000"/>
    <n v="3750000"/>
    <n v="3400000"/>
    <n v="300000"/>
    <n v="50000"/>
    <n v="0"/>
    <n v="0"/>
    <n v="4450"/>
    <n v="11500"/>
    <n v="240"/>
    <n v="12"/>
    <n v="3400000"/>
    <n v="15233"/>
    <n v="296"/>
    <n v="3850000"/>
    <n v="3800000"/>
    <n v="0"/>
    <n v="0"/>
    <n v="50000"/>
    <n v="3850000"/>
    <n v="3500000"/>
    <n v="300000"/>
    <n v="50000"/>
    <n v="0"/>
    <n v="0"/>
    <n v="4500"/>
    <n v="11600"/>
    <n v="240"/>
    <n v="12"/>
    <n v="3500000"/>
    <n v="15514"/>
    <n v="302"/>
    <m/>
    <m/>
    <m/>
    <m/>
    <m/>
    <s v="○"/>
    <m/>
    <m/>
    <m/>
    <m/>
    <m/>
    <m/>
    <s v="○"/>
    <m/>
    <m/>
    <m/>
    <m/>
    <m/>
    <x v="4"/>
    <n v="2248484"/>
    <s v="自動車部品検品袋詰め、シール貼り、建築部材組立他"/>
    <s v="－"/>
    <x v="6"/>
    <n v="1108694"/>
    <s v="布草履、手芸品、折鶴製品他"/>
    <s v="－"/>
    <x v="2"/>
    <m/>
    <m/>
    <m/>
    <x v="1"/>
    <s v=""/>
    <x v="0"/>
    <x v="0"/>
    <s v=""/>
    <x v="0"/>
    <m/>
    <m/>
    <m/>
    <x v="0"/>
    <s v="工賃の単価が長年変わらず低い。企業からの請け負う作業は荷受けが多かったり少なかったりと日によって違い、安定していない。また、企業の配送の方がやめられたことで、２月に大きな取引が打ち切りとなった。自主製品は、職員の負担が増えてきている。折鶴製品の販売を増やしていきたい。"/>
    <m/>
    <s v="○"/>
    <m/>
    <s v="○"/>
    <m/>
    <m/>
    <m/>
    <s v="○"/>
    <m/>
    <m/>
    <s v="○"/>
    <s v="受注が安定していない"/>
    <s v="新算定方式によって、目標以上の平均工賃月額になった。単価の高い作業を頂けるよう企業にお願いしているが変わらない。また、職員の負担を考えて、出来るだけ重たい部品の作業ではなく軽い部品の作業にしてもらった。自主製品はバザーが増えてきたので収入が増えた。"/>
    <m/>
    <s v="○"/>
    <m/>
    <s v="○"/>
    <m/>
    <s v="○"/>
    <m/>
    <m/>
    <s v="○"/>
    <s v="○"/>
    <m/>
    <m/>
    <s v="軽作業の受注を増やす"/>
    <s v="⑥作業工程の見直し"/>
    <s v="作業工程の見直しなどをして納期のサイクルを早め受注を増やす。また、新しい取引先の開拓をして受注を増やす。"/>
    <s v="折鶴製品の販売"/>
    <s v="②販路開拓"/>
    <s v="折鶴の詰合せ、折鶴ピアスの受注先を増やすため営業活動をする。広島市就労支援センターに協力をお願いする。"/>
    <m/>
    <m/>
    <m/>
    <s v="令和５年２月に大きな取引が無くなったので、それに変わる新規受注を取りたい。また作業工程を見直し、納期のサイクルを早め、受注を増やす。"/>
    <s v="自主製品、特に折鶴製品の販売先の開拓、ネットでの販売にも取り組む。"/>
    <s v="清掃業務（施設外就労）、パソコン関係の業務など、現在取り組んでいない業務にも取り組んでいきたい。"/>
    <s v="共有した"/>
    <s v="共有した"/>
    <s v="統括責任者"/>
    <s v="網本祐子"/>
    <s v="管理者"/>
    <s v="個別支援計画の作成"/>
    <s v="前原早美"/>
    <s v="サービス管理責任者"/>
    <s v="技術指導や職業訓練"/>
    <s v="飯田映子"/>
    <s v="職業指導員"/>
    <s v="技術指導や職業訓練"/>
    <s v="羽山智子"/>
    <s v="職業指導員"/>
    <s v="日常生活の指導・相談"/>
    <s v="藤元幸子"/>
    <s v="生活支援員"/>
    <s v="日常生活の指導・相談"/>
    <s v="田原あつ子"/>
    <s v="生活支援員"/>
    <s v="日常生活の指導・相談"/>
    <s v="土井祐子"/>
    <s v="生活支援員"/>
    <s v="日常生活の指導・相談"/>
    <s v="西平明恵"/>
    <s v="生活支援員"/>
    <s v="作業工程管理、営業"/>
    <s v="松下希美"/>
    <s v="目標工賃達成指導員"/>
    <s v="作業工程管理、営業"/>
    <s v="松野優子"/>
    <s v="目標工賃達成指導員"/>
    <x v="5"/>
    <m/>
    <n v="2"/>
    <n v="31"/>
    <n v="4"/>
    <n v="2"/>
    <n v="39"/>
    <x v="2"/>
    <x v="149"/>
    <x v="142"/>
    <x v="51"/>
    <x v="27"/>
    <n v="10"/>
    <n v="23"/>
    <n v="6"/>
    <n v="39"/>
    <n v="1"/>
    <n v="5"/>
    <n v="3"/>
    <n v="2"/>
    <n v="1"/>
    <n v="0"/>
    <n v="27"/>
    <n v="39"/>
    <n v="0"/>
    <n v="1"/>
    <n v="1"/>
    <n v="15"/>
    <n v="15"/>
    <n v="6"/>
    <n v="1"/>
    <n v="39"/>
    <n v="16"/>
    <n v="6"/>
    <n v="7"/>
    <n v="29"/>
    <n v="0.55172413793103448"/>
    <n v="15"/>
    <n v="6"/>
    <n v="8"/>
    <n v="29"/>
    <n v="0.51724137931034486"/>
    <n v="24"/>
    <n v="4"/>
    <n v="1"/>
    <n v="29"/>
    <n v="0.82758620689655171"/>
    <n v="24"/>
    <n v="3"/>
    <n v="2"/>
    <n v="29"/>
    <n v="0.82758620689655171"/>
    <n v="20"/>
    <n v="3"/>
    <n v="6"/>
    <n v="29"/>
    <n v="0.68965517241379315"/>
    <n v="19"/>
    <n v="5"/>
    <n v="5"/>
    <n v="29"/>
    <x v="114"/>
    <n v="118"/>
    <n v="27"/>
    <n v="29"/>
    <n v="174"/>
    <n v="0.67816091954022983"/>
  </r>
  <r>
    <d v="2024-04-22T00:00:00"/>
    <n v="332"/>
    <x v="4"/>
    <s v="有限会社ランニングメイトサービス"/>
    <s v="菊田　順一"/>
    <n v="3410212462"/>
    <s v="ポレポレファクトリー"/>
    <n v="7330013"/>
    <x v="2"/>
    <s v="〒733-0013 広島市西区横川新町６番１号"/>
    <x v="5"/>
    <s v="菊田　順一"/>
    <s v="小林　慶太"/>
    <s v="082-208-3885"/>
    <s v="polepolefactory@gmail.com"/>
    <s v="月額"/>
    <n v="7000"/>
    <x v="230"/>
    <n v="1600"/>
    <n v="8903"/>
    <n v="9104"/>
    <n v="9682"/>
    <n v="2904694"/>
    <n v="2460494"/>
    <n v="444200"/>
    <n v="0"/>
    <n v="0"/>
    <n v="2904694"/>
    <x v="230"/>
    <n v="489903"/>
    <n v="0"/>
    <n v="0"/>
    <n v="0"/>
    <n v="494"/>
    <n v="6395"/>
    <x v="225"/>
    <n v="274"/>
    <n v="12"/>
    <n v="2414791"/>
    <x v="228"/>
    <x v="230"/>
    <n v="117"/>
    <n v="3000000"/>
    <n v="2800000"/>
    <n v="200000"/>
    <n v="0"/>
    <n v="0"/>
    <n v="3000000"/>
    <n v="2500000"/>
    <n v="500000"/>
    <n v="0"/>
    <n v="0"/>
    <n v="0"/>
    <n v="6400"/>
    <n v="20700"/>
    <n v="274"/>
    <n v="12"/>
    <n v="2500000"/>
    <n v="8903"/>
    <n v="121"/>
    <n v="3150000"/>
    <n v="3100000"/>
    <n v="50000"/>
    <n v="0"/>
    <n v="0"/>
    <n v="3150000"/>
    <n v="2600000"/>
    <n v="550000"/>
    <n v="0"/>
    <n v="0"/>
    <n v="0"/>
    <n v="6500"/>
    <n v="30000"/>
    <n v="274"/>
    <n v="12"/>
    <n v="2600000"/>
    <n v="9104"/>
    <n v="87"/>
    <n v="3400000"/>
    <n v="3400000"/>
    <n v="0"/>
    <n v="0"/>
    <n v="0"/>
    <n v="3400000"/>
    <n v="2800000"/>
    <n v="600000"/>
    <n v="0"/>
    <n v="0"/>
    <n v="0"/>
    <n v="6600"/>
    <n v="30300"/>
    <n v="274"/>
    <n v="12"/>
    <n v="2800000"/>
    <n v="9682"/>
    <n v="92"/>
    <m/>
    <m/>
    <m/>
    <m/>
    <m/>
    <s v="○"/>
    <m/>
    <s v="○"/>
    <m/>
    <m/>
    <s v="○"/>
    <s v="○"/>
    <m/>
    <m/>
    <s v="○"/>
    <s v="○"/>
    <m/>
    <m/>
    <x v="14"/>
    <n v="1096717"/>
    <s v="無添加酒かす生石鹸製造、販売。手すき和紙製造、販売。無添加練り香水クリーム製造、販売。販売はフリーマーケットやネットショッピングにて行う。"/>
    <s v="－"/>
    <x v="17"/>
    <n v="564815"/>
    <s v="広島市より委託した、座標登録業務実施・避難所掲示物印刷業務実施。"/>
    <s v="－"/>
    <x v="0"/>
    <n v="206124"/>
    <s v="電子部品検品、セット、梱包作業。"/>
    <s v="－"/>
    <x v="0"/>
    <n v="1"/>
    <x v="1"/>
    <x v="17"/>
    <s v=""/>
    <x v="0"/>
    <m/>
    <m/>
    <m/>
    <x v="0"/>
    <s v="物価高騰により原価が上がったため、利益幅が減少。価格の見直しが必要。_x000a_販路も拡大しつつあるが、さらなる販路拡大を行う事で売上向上を目指す必要がある。また、販路とともに生産についても効率を上げる事が必要。"/>
    <m/>
    <s v="○"/>
    <m/>
    <m/>
    <m/>
    <m/>
    <m/>
    <m/>
    <m/>
    <s v="○"/>
    <m/>
    <m/>
    <s v="工賃支給時、目標工賃達成指導員からの個別面談を行い、個々のニーズの確認や課題点の確認を行い、日々の作業内容や工賃目標などの吸い上げを行う。売上向上に関しては、フリーマーケットへの積極的な参加やネットショッピング開設など販路拡大につながるようスケジューリングを行った。また、新商品開発も行い売上向上につながった。フリーマーケットでは、売上金額の2％をフリーマーケット参加者へ工賃として支給することで、販売への意識向上や参加意欲へとつなげる事ができた。売上は上がってきているが、生産活動の課題としては、中心として作業に入っていた利用者さんの卒業や物価高騰による利益の減少など課題は残る。"/>
    <s v="○"/>
    <s v="○"/>
    <s v="○"/>
    <s v="○"/>
    <m/>
    <m/>
    <m/>
    <m/>
    <m/>
    <s v="○"/>
    <m/>
    <m/>
    <s v="石鹸事業部"/>
    <s v="②販路開拓"/>
    <s v="地域企業への営業活動を行い、定期的な販売を行える販路の確立。また、フリーマーケットへの参加を増やし、商品の認知をあげていく。"/>
    <s v="作業内容見直し"/>
    <s v="①商品企画力の向上"/>
    <s v="生産活動を通じて売上につながる商品制作への意欲を高め、商品開発から製造までのクオリティをあげるよう各班にて会議を実施し意識の統一をはかる。"/>
    <s v="営業活動"/>
    <s v="⑩市町・企業、他事業所との連携"/>
    <s v="地域企業、市町と交流の場を増やし、委託業務や施設外就労の獲得を増やす。また、他事業所との連携を密にし、フリーマーケットなど運営にも携わり販売する場を増やす活動を行う。"/>
    <s v="作業内容を見直し、生産性を上げる。また、商品価格の見直しを行い、適正価格へ変更することで利益幅をあげる。工賃に関しては、作業アセスメントシートを作成し、個別で目標設定を行い、達成課題や評価を共有しながら支援することで工賃向上へつなげる。"/>
    <s v="作業所としては生産性をあげるための効率や仕組みを確立し、同時に販路拡大及び新規開拓を行い、収入と支出のバランスを黒字化し、正常な生産活動収支を目指す。"/>
    <s v="地域企業との協力体制を維持、拡大をはかりながら、地元企業との連携を強化し、生産活動及び工賃が安定化、または向上していける仕組みを構築するための営業活動を行う。また、利用者が利用者へ指導を行えるようピアサポーターや作業リーダーの育成を行う事で作業の安定化及び工賃向上へとつなげる。"/>
    <s v="共有した"/>
    <s v="共有した"/>
    <s v="統括責任者"/>
    <s v="菊田　順一"/>
    <s v="管理者"/>
    <m/>
    <s v="小林　慶太"/>
    <s v="目標工賃達成指導員"/>
    <m/>
    <s v="次藤　蒼志"/>
    <s v="サービス管理責任者"/>
    <m/>
    <s v="尾形　奎太朗"/>
    <s v="職業指導員"/>
    <m/>
    <s v="中野　春"/>
    <s v="生活支援員"/>
    <m/>
    <s v="池尾　美和"/>
    <s v="生活支援員"/>
    <m/>
    <s v="國森　大暉"/>
    <s v="職業指導員"/>
    <m/>
    <m/>
    <m/>
    <m/>
    <m/>
    <m/>
    <m/>
    <m/>
    <m/>
    <x v="3"/>
    <n v="16"/>
    <n v="12"/>
    <n v="21"/>
    <m/>
    <m/>
    <n v="49"/>
    <x v="86"/>
    <x v="150"/>
    <x v="121"/>
    <x v="0"/>
    <x v="0"/>
    <n v="33"/>
    <n v="13"/>
    <n v="3"/>
    <n v="49"/>
    <n v="0"/>
    <n v="6"/>
    <n v="11"/>
    <n v="3"/>
    <n v="5"/>
    <n v="1"/>
    <n v="23"/>
    <n v="49"/>
    <n v="0"/>
    <n v="8"/>
    <n v="4"/>
    <n v="13"/>
    <n v="14"/>
    <n v="7"/>
    <n v="3"/>
    <n v="49"/>
    <n v="20"/>
    <n v="3"/>
    <n v="5"/>
    <n v="28"/>
    <n v="0.7142857142857143"/>
    <n v="22"/>
    <n v="2"/>
    <n v="4"/>
    <n v="28"/>
    <n v="0.7857142857142857"/>
    <n v="19"/>
    <n v="4"/>
    <n v="5"/>
    <n v="28"/>
    <n v="0.6785714285714286"/>
    <n v="18"/>
    <n v="4"/>
    <n v="6"/>
    <n v="28"/>
    <n v="0.6428571428571429"/>
    <n v="18"/>
    <n v="5"/>
    <n v="5"/>
    <n v="28"/>
    <n v="0.6428571428571429"/>
    <n v="21"/>
    <n v="3"/>
    <n v="4"/>
    <n v="28"/>
    <x v="0"/>
    <n v="118"/>
    <n v="21"/>
    <n v="29"/>
    <n v="168"/>
    <n v="0.70238095238095233"/>
  </r>
  <r>
    <d v="2024-04-27T00:00:00"/>
    <n v="333"/>
    <x v="4"/>
    <s v="株式会社トラスティサポート"/>
    <s v="小池　宏典"/>
    <n v="3410112563"/>
    <s v="サポートセンターとらいあんぐる"/>
    <n v="7391733"/>
    <x v="2"/>
    <s v="〒739-1733 広島市安佐北区口田南八丁目３６番１７号"/>
    <x v="3"/>
    <s v="細川政史"/>
    <s v="小池宏典"/>
    <s v="082－843－0161"/>
    <s v="koike@trustysupport.co.jp"/>
    <s v="月額"/>
    <n v="20000"/>
    <x v="231"/>
    <n v="2216"/>
    <n v="22657"/>
    <n v="23111"/>
    <n v="23576"/>
    <n v="6550000"/>
    <n v="6550000"/>
    <n v="0"/>
    <n v="0"/>
    <n v="0"/>
    <n v="6550000"/>
    <x v="231"/>
    <n v="45123"/>
    <n v="0"/>
    <n v="0"/>
    <n v="0"/>
    <n v="436"/>
    <n v="5985"/>
    <x v="226"/>
    <n v="246"/>
    <n v="12"/>
    <n v="6504877"/>
    <x v="229"/>
    <x v="231"/>
    <n v="239"/>
    <n v="6681000"/>
    <n v="6681000"/>
    <n v="0"/>
    <n v="0"/>
    <n v="0"/>
    <n v="6681000"/>
    <n v="6634000"/>
    <n v="47000"/>
    <n v="0"/>
    <n v="0"/>
    <n v="0"/>
    <n v="6000"/>
    <n v="27200"/>
    <n v="246"/>
    <n v="12"/>
    <n v="6634000"/>
    <n v="22657"/>
    <n v="244"/>
    <n v="6814000"/>
    <n v="6814000"/>
    <n v="0"/>
    <n v="0"/>
    <n v="0"/>
    <n v="6814000"/>
    <n v="6767000"/>
    <n v="47000"/>
    <n v="0"/>
    <n v="0"/>
    <n v="0"/>
    <n v="6000"/>
    <n v="27200"/>
    <n v="246"/>
    <n v="12"/>
    <n v="6767000"/>
    <n v="23111"/>
    <n v="249"/>
    <n v="6950000"/>
    <n v="6950000"/>
    <n v="0"/>
    <n v="0"/>
    <n v="0"/>
    <n v="6950000"/>
    <n v="6903000"/>
    <n v="47000"/>
    <n v="0"/>
    <n v="0"/>
    <n v="0"/>
    <n v="6000"/>
    <n v="27200"/>
    <n v="246"/>
    <n v="12"/>
    <n v="6903000"/>
    <n v="23576"/>
    <n v="254"/>
    <m/>
    <m/>
    <m/>
    <m/>
    <s v="○"/>
    <m/>
    <m/>
    <m/>
    <m/>
    <m/>
    <m/>
    <m/>
    <s v="○"/>
    <m/>
    <m/>
    <m/>
    <m/>
    <m/>
    <x v="10"/>
    <n v="6222500"/>
    <s v="椎茸栽培・検品・包装・出荷"/>
    <s v="－"/>
    <x v="3"/>
    <n v="327500"/>
    <s v="菓子箱組立、部品組立、シール貼り"/>
    <s v="－"/>
    <x v="2"/>
    <m/>
    <m/>
    <m/>
    <x v="1"/>
    <s v=""/>
    <x v="0"/>
    <x v="0"/>
    <s v=""/>
    <x v="0"/>
    <m/>
    <m/>
    <m/>
    <x v="0"/>
    <s v="順調に生産活動は伸びている。販路開拓と軽作業の単価向上が今後の課題である。"/>
    <m/>
    <s v="○"/>
    <m/>
    <s v="○"/>
    <m/>
    <m/>
    <m/>
    <m/>
    <m/>
    <m/>
    <m/>
    <m/>
    <s v="目標を達成している。"/>
    <s v="○"/>
    <s v="○"/>
    <m/>
    <m/>
    <m/>
    <m/>
    <m/>
    <m/>
    <m/>
    <m/>
    <m/>
    <m/>
    <s v="農業"/>
    <s v="②販路開拓"/>
    <s v="既存の販路先での取扱量や取扱い先を増やす。"/>
    <s v="軽作業"/>
    <s v="④販売価格の見直し"/>
    <s v="低単価の軽作業を減らし、高単価の軽作業を検討する。"/>
    <m/>
    <m/>
    <m/>
    <s v="既存事業の新規開拓は継続。_x000a_新規事業の開発に着手。"/>
    <s v="既存事業の新規開拓は継続。_x000a_新規事業の安定化。"/>
    <s v="既存事業の新規開拓は継続。_x000a_新規事業の収益化。"/>
    <s v="共有した"/>
    <s v="共有した"/>
    <s v="統括責任者"/>
    <s v="小池宏典"/>
    <s v="代表取締役"/>
    <s v="責任者"/>
    <s v="細川政史"/>
    <s v="管理者"/>
    <m/>
    <m/>
    <m/>
    <m/>
    <m/>
    <m/>
    <m/>
    <m/>
    <m/>
    <m/>
    <m/>
    <m/>
    <m/>
    <m/>
    <m/>
    <m/>
    <m/>
    <m/>
    <m/>
    <m/>
    <m/>
    <m/>
    <m/>
    <m/>
    <x v="2"/>
    <n v="10"/>
    <n v="10"/>
    <n v="28"/>
    <m/>
    <n v="1"/>
    <n v="49"/>
    <x v="87"/>
    <x v="151"/>
    <x v="143"/>
    <x v="0"/>
    <x v="28"/>
    <n v="16"/>
    <n v="31"/>
    <n v="2"/>
    <n v="49"/>
    <n v="0"/>
    <n v="10"/>
    <n v="9"/>
    <n v="3"/>
    <n v="0"/>
    <n v="0"/>
    <n v="27"/>
    <n v="49"/>
    <n v="0"/>
    <n v="5"/>
    <n v="4"/>
    <n v="12"/>
    <n v="18"/>
    <n v="9"/>
    <n v="1"/>
    <n v="49"/>
    <n v="43"/>
    <n v="2"/>
    <n v="4"/>
    <n v="49"/>
    <n v="0.87755102040816324"/>
    <n v="42"/>
    <n v="4"/>
    <n v="3"/>
    <n v="49"/>
    <n v="0.8571428571428571"/>
    <n v="35"/>
    <n v="3"/>
    <n v="11"/>
    <n v="49"/>
    <n v="0.7142857142857143"/>
    <n v="28"/>
    <n v="4"/>
    <n v="17"/>
    <n v="49"/>
    <n v="0.5714285714285714"/>
    <n v="44"/>
    <n v="0"/>
    <n v="5"/>
    <n v="49"/>
    <n v="0.89795918367346939"/>
    <n v="46"/>
    <n v="1"/>
    <n v="2"/>
    <n v="49"/>
    <x v="115"/>
    <n v="238"/>
    <n v="14"/>
    <n v="42"/>
    <n v="294"/>
    <n v="0.80952380952380953"/>
  </r>
  <r>
    <d v="2024-04-30T00:00:00"/>
    <n v="334"/>
    <x v="5"/>
    <s v="一般社団法人サント"/>
    <s v="深田　晃司"/>
    <n v="3410112597"/>
    <s v="就労支援センターグリーンガーデン"/>
    <n v="7391734"/>
    <x v="2"/>
    <s v="〒739-1734 広島市安佐北区口田一丁目８番２０号"/>
    <x v="0"/>
    <s v="長谷川博英"/>
    <s v="長谷川博英"/>
    <s v="082-847-3077"/>
    <s v="santo.g_g@videw.com"/>
    <s v="月額"/>
    <n v="26000"/>
    <x v="232"/>
    <n v="8974"/>
    <n v="35077"/>
    <n v="35204"/>
    <n v="35289"/>
    <n v="8183900"/>
    <n v="7764406"/>
    <n v="0"/>
    <n v="0"/>
    <n v="419494"/>
    <n v="8183900"/>
    <x v="232"/>
    <n v="0"/>
    <n v="0"/>
    <n v="0"/>
    <n v="0"/>
    <n v="313"/>
    <n v="5243"/>
    <x v="227"/>
    <n v="270"/>
    <n v="12"/>
    <n v="8183900"/>
    <x v="230"/>
    <x v="232"/>
    <n v="752"/>
    <n v="8250000"/>
    <n v="7900000"/>
    <n v="0"/>
    <n v="0"/>
    <n v="350000"/>
    <n v="8250000"/>
    <n v="8250000"/>
    <n v="0"/>
    <n v="0"/>
    <n v="0"/>
    <n v="0"/>
    <n v="5250"/>
    <n v="10950"/>
    <n v="269"/>
    <n v="12"/>
    <n v="8250000"/>
    <n v="35077"/>
    <n v="753"/>
    <n v="8280000"/>
    <n v="8030000"/>
    <n v="0"/>
    <n v="0"/>
    <n v="250000"/>
    <n v="8280000"/>
    <n v="8280000"/>
    <n v="0"/>
    <n v="0"/>
    <n v="0"/>
    <n v="0"/>
    <n v="5250"/>
    <n v="11000"/>
    <n v="269"/>
    <n v="12"/>
    <n v="8280000"/>
    <n v="35204"/>
    <n v="753"/>
    <n v="8300000"/>
    <n v="8050000"/>
    <n v="0"/>
    <n v="0"/>
    <n v="250000"/>
    <n v="8300000"/>
    <n v="8300000"/>
    <n v="0"/>
    <n v="0"/>
    <n v="0"/>
    <n v="0"/>
    <n v="5250"/>
    <n v="11020"/>
    <n v="269"/>
    <n v="12"/>
    <n v="8300000"/>
    <n v="35289"/>
    <n v="753"/>
    <m/>
    <m/>
    <m/>
    <m/>
    <m/>
    <s v="○"/>
    <m/>
    <m/>
    <s v="○"/>
    <m/>
    <s v="○"/>
    <m/>
    <s v="○"/>
    <m/>
    <m/>
    <m/>
    <m/>
    <m/>
    <x v="0"/>
    <n v="6352003"/>
    <s v="老人ホームの居室や共用スペースの日々の清掃。"/>
    <s v="○"/>
    <x v="3"/>
    <n v="1363563"/>
    <s v="自動車部品の組み立て。コーヒー、紅茶等の袋詰めや袋へのシール貼り。チラシへの日付記入。"/>
    <s v="○"/>
    <x v="8"/>
    <n v="48840"/>
    <s v="ネコ型クリップや、テディーベア、小袋等の作成と販売。"/>
    <s v="－"/>
    <x v="0"/>
    <s v=""/>
    <x v="0"/>
    <x v="0"/>
    <s v=""/>
    <x v="0"/>
    <m/>
    <m/>
    <m/>
    <x v="0"/>
    <s v="作業内容については、以前から継続して行っているものである。老人ホームの清掃は、コロナ禍では、何か月も清掃に入れないときがあったが、5年度はそのようなこともなかったので、確実にこなして行けた。内職に関しては、単価は以前から変わらず、作業量も今以上に増やすことは難しいので、なかなか工賃向上にはつながらない。物販については、以前制作していたものをイベントなどで販売。新たな商品を作る時間が取れていないのが現状であり、そのこともあって、確実な販路も作れていない。"/>
    <s v="○"/>
    <s v="○"/>
    <m/>
    <s v="○"/>
    <m/>
    <m/>
    <m/>
    <s v="○"/>
    <m/>
    <m/>
    <m/>
    <m/>
    <s v="当事業所の工賃は日給制としているので、利用日数に応じて月間の受け取る工賃が決まる。旧計算法での平均工賃額は目標を僅かだが上回っていた。工賃をあげていくためには、利用日数が少ない利用者がより多く利用でき、単価の高い作業を多くしてくことで可能となる。しかし、現状では、一人一人の抱えている課題が異なり、利用日の増加は簡単ではなかった。より気持ちよく利用できる事業所環境を作り上げていく必要がある。また、工賃単価については、当初請負ったままの単価が続いているので、価格交渉をしていくことが必要である。"/>
    <m/>
    <s v="○"/>
    <s v="○"/>
    <m/>
    <m/>
    <s v="○"/>
    <m/>
    <m/>
    <m/>
    <m/>
    <s v="○"/>
    <s v="内職以外の新たな作業内容を取り入れる。"/>
    <s v="自動車部品の組み立て。コーヒー、紅茶等の袋詰めや袋へのシール貼り。"/>
    <s v="⑥作業工程の見直し"/>
    <s v="作業工程の見直しとして、新たな治具などを作成して時間短縮を図り、受注数の増加を目指す。"/>
    <s v="チラシへの日付記入。"/>
    <s v="⑥作業工程の見直し"/>
    <s v="作業全体の工程の見直しを行って、日付記入に係れる時間を増やすことで、記入枚数を増やす。"/>
    <s v="ネコ型クリップや、テディーベア、小袋等の作成と販売。"/>
    <s v="③販売力の向上"/>
    <s v="作成の時間を確保すると共に、事業所での販売を主としながら、販売の機会をイベント以外にも広げ、増やしていく。"/>
    <s v="内職などの作業工程を工夫し、個人の能力や特性に沿った治具の工夫や手順の整理などにより、無理なく受注数を増やしていけるようにする。また、自主製品の販売では、制作の時間も確保しつつ、販売の機会を増やして行く。新たな作業を取り入れるための情報収集を行い、次年度から取り組めるようにしていく。"/>
    <s v="現在やっている内職での工賃向上には限界があるので、自主製品の制作の時間を確保し、新たな製品の制作にも取り組む。また、今までやったことがなかった作業（例：電気製品などを分解し、リサイクルに回すなど）にも挑戦して、収益を増やしていくことを考える。"/>
    <s v="リサイクル作業に関連する取り組みを広げていくことを考える。また、当事業所の設立当初に取り組んでいた植物関連の販売にも再チャレンジして、収益につながるようにしていきたい。このような取り組みを進めていくことで、同じ作業時間でも収益が上がるようにしていく。"/>
    <s v="共有した"/>
    <s v="共有した"/>
    <s v="統括責任者"/>
    <s v="長谷川　博英"/>
    <s v="管理者兼サビ管"/>
    <m/>
    <s v="平江　英也"/>
    <s v="職業指導員"/>
    <m/>
    <s v="宇根田　亜寿美"/>
    <s v="職業指導員"/>
    <m/>
    <m/>
    <m/>
    <m/>
    <m/>
    <m/>
    <m/>
    <m/>
    <m/>
    <m/>
    <m/>
    <m/>
    <m/>
    <m/>
    <m/>
    <m/>
    <m/>
    <m/>
    <m/>
    <m/>
    <m/>
    <x v="8"/>
    <n v="9"/>
    <n v="1"/>
    <n v="19"/>
    <n v="1"/>
    <n v="1"/>
    <n v="31"/>
    <x v="88"/>
    <x v="152"/>
    <x v="72"/>
    <x v="29"/>
    <x v="10"/>
    <n v="9"/>
    <n v="20"/>
    <n v="2"/>
    <n v="31"/>
    <n v="0"/>
    <n v="5"/>
    <n v="4"/>
    <n v="0"/>
    <n v="0"/>
    <n v="0"/>
    <n v="22"/>
    <n v="31"/>
    <n v="0"/>
    <n v="0"/>
    <n v="4"/>
    <n v="7"/>
    <n v="3"/>
    <n v="4"/>
    <n v="13"/>
    <n v="31"/>
    <n v="18"/>
    <n v="3"/>
    <n v="5"/>
    <n v="26"/>
    <n v="0.69230769230769229"/>
    <n v="20"/>
    <n v="2"/>
    <n v="4"/>
    <n v="26"/>
    <n v="0.76923076923076927"/>
    <n v="21"/>
    <n v="2"/>
    <n v="3"/>
    <n v="26"/>
    <n v="0.80769230769230771"/>
    <n v="23"/>
    <n v="0"/>
    <n v="3"/>
    <n v="26"/>
    <n v="0.88461538461538458"/>
    <n v="16"/>
    <n v="1"/>
    <n v="9"/>
    <n v="26"/>
    <n v="0.61538461538461542"/>
    <n v="26"/>
    <n v="0"/>
    <n v="0"/>
    <n v="26"/>
    <x v="8"/>
    <n v="124"/>
    <n v="8"/>
    <n v="24"/>
    <n v="156"/>
    <n v="0.79487179487179482"/>
  </r>
  <r>
    <d v="2024-04-30T00:00:00"/>
    <n v="335"/>
    <x v="4"/>
    <s v="株式会社さいさいさい"/>
    <s v="齊藤　真希"/>
    <n v="3410212538"/>
    <s v="とまとの木"/>
    <n v="7300002"/>
    <x v="2"/>
    <s v="〒730-0002 広島市中区白島中町１４番８号白島コーポ１Ｆ"/>
    <x v="0"/>
    <s v="岡田麻文"/>
    <s v="岡田麻文"/>
    <s v="082-836-6292"/>
    <s v="puchitomato2015@gmail.com"/>
    <s v="月額"/>
    <n v="4000"/>
    <x v="233"/>
    <n v="3879"/>
    <n v="8427"/>
    <n v="8796"/>
    <n v="9158"/>
    <n v="3163000"/>
    <n v="3163000"/>
    <n v="0"/>
    <n v="0"/>
    <n v="0"/>
    <n v="3163000"/>
    <x v="233"/>
    <n v="1480020"/>
    <n v="0"/>
    <n v="0"/>
    <n v="0"/>
    <n v="330"/>
    <n v="4793"/>
    <x v="228"/>
    <n v="270"/>
    <n v="12"/>
    <n v="1682980"/>
    <x v="231"/>
    <x v="233"/>
    <n v="70"/>
    <n v="3300000"/>
    <n v="3300000"/>
    <n v="0"/>
    <n v="0"/>
    <n v="0"/>
    <n v="3300000"/>
    <n v="1800000"/>
    <n v="1500000"/>
    <n v="0"/>
    <n v="0"/>
    <n v="0"/>
    <n v="4800"/>
    <n v="24000"/>
    <n v="270"/>
    <n v="12"/>
    <n v="1800000"/>
    <n v="8427"/>
    <n v="75"/>
    <n v="3500000"/>
    <n v="3500000"/>
    <n v="0"/>
    <n v="0"/>
    <n v="0"/>
    <n v="3500000"/>
    <n v="1900000"/>
    <n v="1600000"/>
    <n v="0"/>
    <n v="0"/>
    <n v="0"/>
    <n v="4850"/>
    <n v="24250"/>
    <n v="270"/>
    <n v="12"/>
    <n v="1900000"/>
    <n v="8796"/>
    <n v="78"/>
    <n v="3700000"/>
    <n v="3700000"/>
    <n v="0"/>
    <n v="0"/>
    <n v="0"/>
    <n v="3700000"/>
    <n v="2000000"/>
    <n v="1700000"/>
    <n v="0"/>
    <n v="0"/>
    <n v="0"/>
    <n v="4900"/>
    <n v="24500"/>
    <n v="270"/>
    <n v="12"/>
    <n v="2000000"/>
    <n v="9158"/>
    <n v="82"/>
    <m/>
    <m/>
    <s v="○"/>
    <m/>
    <m/>
    <m/>
    <m/>
    <m/>
    <m/>
    <m/>
    <m/>
    <m/>
    <s v="○"/>
    <m/>
    <s v="○"/>
    <m/>
    <m/>
    <m/>
    <x v="13"/>
    <n v="2803000"/>
    <s v="お弁当製造・販売"/>
    <s v="－"/>
    <x v="3"/>
    <n v="240000"/>
    <s v="ビーズ計量・梱包_x000a_タオル仕分け畳み"/>
    <s v="－"/>
    <x v="3"/>
    <n v="120000"/>
    <s v="梱包作業、発送準備作業"/>
    <s v="○"/>
    <x v="0"/>
    <s v=""/>
    <x v="0"/>
    <x v="0"/>
    <s v=""/>
    <x v="0"/>
    <m/>
    <m/>
    <m/>
    <x v="0"/>
    <s v="単価の高い、お弁当販売に力を入れていきたいが、販売先の開拓が進んでいない。"/>
    <m/>
    <s v="○"/>
    <m/>
    <s v="○"/>
    <s v="○"/>
    <s v="○"/>
    <s v="○"/>
    <s v="○"/>
    <m/>
    <s v="○"/>
    <m/>
    <m/>
    <s v="目標工賃に達していない。販売先が広がってはきたがまだｍだ、目標額に到達するような売上額とはなっていない。"/>
    <m/>
    <s v="○"/>
    <m/>
    <s v="○"/>
    <m/>
    <s v="○"/>
    <m/>
    <m/>
    <m/>
    <m/>
    <m/>
    <m/>
    <s v="お弁当製造・販売"/>
    <s v="①商品企画力の向上"/>
    <s v="新商品の売り出しや、商品数を増やして販売の開拓へつなげていく。"/>
    <m/>
    <m/>
    <m/>
    <m/>
    <n v="0"/>
    <n v="0"/>
    <s v="販売数・売上額を増やして工賃を増やしていく。"/>
    <s v="販売数・売上額を増やして工賃を増やしていく。"/>
    <s v="販売数・売上額を増やして工賃を増やしていく。"/>
    <s v="共有した"/>
    <s v="共有した"/>
    <s v="統括責任者"/>
    <s v="岡田麻文"/>
    <s v="管理者"/>
    <m/>
    <s v="安座間由希子"/>
    <s v="職業指導員"/>
    <m/>
    <m/>
    <m/>
    <m/>
    <m/>
    <m/>
    <m/>
    <m/>
    <m/>
    <m/>
    <m/>
    <m/>
    <m/>
    <m/>
    <m/>
    <m/>
    <m/>
    <m/>
    <m/>
    <m/>
    <m/>
    <m/>
    <m/>
    <m/>
    <x v="2"/>
    <n v="3"/>
    <n v="3"/>
    <n v="24"/>
    <m/>
    <m/>
    <n v="30"/>
    <x v="31"/>
    <x v="153"/>
    <x v="32"/>
    <x v="0"/>
    <x v="0"/>
    <n v="12"/>
    <n v="15"/>
    <n v="3"/>
    <n v="30"/>
    <n v="0"/>
    <n v="13"/>
    <n v="5"/>
    <n v="4"/>
    <n v="3"/>
    <n v="2"/>
    <n v="3"/>
    <n v="30"/>
    <n v="0"/>
    <n v="2"/>
    <n v="6"/>
    <n v="15"/>
    <n v="4"/>
    <n v="2"/>
    <n v="1"/>
    <n v="30"/>
    <n v="15"/>
    <n v="12"/>
    <n v="3"/>
    <n v="30"/>
    <n v="0.5"/>
    <n v="20"/>
    <n v="0"/>
    <n v="10"/>
    <n v="30"/>
    <n v="0.66666666666666663"/>
    <n v="14"/>
    <n v="3"/>
    <n v="13"/>
    <n v="30"/>
    <n v="0.46666666666666667"/>
    <n v="24"/>
    <n v="3"/>
    <n v="3"/>
    <n v="30"/>
    <n v="0.8"/>
    <n v="25"/>
    <n v="0"/>
    <n v="5"/>
    <n v="30"/>
    <n v="0.83333333333333337"/>
    <n v="28"/>
    <n v="0"/>
    <n v="2"/>
    <n v="30"/>
    <x v="21"/>
    <n v="126"/>
    <n v="18"/>
    <n v="36"/>
    <n v="180"/>
    <n v="0.7"/>
  </r>
  <r>
    <d v="2024-04-24T00:00:00"/>
    <n v="336"/>
    <x v="1"/>
    <s v="社会福祉法人みどり会"/>
    <s v="柳瀬　昌央"/>
    <n v="3410212587"/>
    <s v="ＲＩＮＧ"/>
    <n v="7300051"/>
    <x v="2"/>
    <s v="〒730-0051 広島市中区大手町五丁目５番１０号"/>
    <x v="23"/>
    <s v="飯田　芳幸"/>
    <s v="川恵　美緒"/>
    <s v="082-504-9333"/>
    <s v="ring@midorien-fuchu.jp"/>
    <s v="月額"/>
    <n v="17000"/>
    <x v="234"/>
    <n v="18798"/>
    <n v="38411"/>
    <n v="40365"/>
    <n v="42318"/>
    <n v="7909741"/>
    <n v="7209140"/>
    <n v="0"/>
    <n v="0"/>
    <n v="700601"/>
    <n v="7909741"/>
    <x v="234"/>
    <n v="2229578"/>
    <n v="0"/>
    <n v="0"/>
    <n v="267559"/>
    <n v="219"/>
    <n v="3260"/>
    <x v="229"/>
    <n v="259"/>
    <n v="12"/>
    <n v="5412604"/>
    <x v="232"/>
    <x v="234"/>
    <n v="523"/>
    <n v="7400000"/>
    <n v="7400000"/>
    <n v="0"/>
    <n v="0"/>
    <n v="0"/>
    <n v="7400000"/>
    <n v="5900000"/>
    <n v="1000000"/>
    <n v="0"/>
    <n v="0"/>
    <n v="500000"/>
    <n v="3300"/>
    <n v="10500"/>
    <n v="258"/>
    <n v="12"/>
    <n v="5900000"/>
    <n v="38411"/>
    <n v="562"/>
    <n v="7700000"/>
    <n v="7700000"/>
    <n v="0"/>
    <n v="0"/>
    <n v="0"/>
    <n v="7700000"/>
    <n v="6200000"/>
    <n v="1000000"/>
    <n v="0"/>
    <n v="0"/>
    <n v="500000"/>
    <n v="3300"/>
    <n v="10500"/>
    <n v="258"/>
    <n v="12"/>
    <n v="6200000"/>
    <n v="40365"/>
    <n v="590"/>
    <n v="8000000"/>
    <n v="8000000"/>
    <n v="0"/>
    <n v="0"/>
    <n v="0"/>
    <n v="8000000"/>
    <n v="6500000"/>
    <n v="1000000"/>
    <n v="0"/>
    <n v="0"/>
    <n v="500000"/>
    <n v="3300"/>
    <n v="10500"/>
    <n v="258"/>
    <n v="12"/>
    <n v="6500000"/>
    <n v="42318"/>
    <n v="619"/>
    <m/>
    <m/>
    <m/>
    <m/>
    <m/>
    <s v="○"/>
    <m/>
    <m/>
    <s v="○"/>
    <s v="○"/>
    <m/>
    <s v="○"/>
    <s v="○"/>
    <m/>
    <s v="○"/>
    <m/>
    <m/>
    <m/>
    <x v="0"/>
    <n v="3608802"/>
    <s v="・マンションの巡回清掃、定期清掃_x000a_・オフィス、施設、店舗の清掃、洗浄"/>
    <s v="○"/>
    <x v="3"/>
    <n v="1171956"/>
    <s v="・国内外物販業務補助（発送、在庫管理等）_x000a_・千羽鶴再生紙製品作成受注"/>
    <s v="○"/>
    <x v="3"/>
    <n v="1150050"/>
    <s v="・公園の管理補助_x000a_・工場内軽作業"/>
    <s v="○"/>
    <x v="0"/>
    <s v=""/>
    <x v="0"/>
    <x v="0"/>
    <s v=""/>
    <x v="0"/>
    <m/>
    <m/>
    <m/>
    <x v="0"/>
    <s v="現在、施設外就労と施設内での作業が半々程度の割合。_x000a_施設外就労は年々拡大方向にあり、売り上げも高いが求められる作業の遂行・品質のレベルも高い。利用者が継続的に取り組むための環境・手順・支援方針の整備が課題。_x000a_施設内での作業はここ数年変わらない規模で経過しており、施設外に出られない利用者に需要がある。作業量や内容が受注元に依存するため、不安定で計画が立てづらい点がネック。複数の受注ルートを持ち、拡大し続ける必要がある。"/>
    <m/>
    <m/>
    <m/>
    <m/>
    <m/>
    <m/>
    <m/>
    <m/>
    <m/>
    <m/>
    <s v="○"/>
    <s v="職員人数や必要機材・車両が不足している。"/>
    <s v="売上の大部分を占めている清掃現場の受注数が増え、売上を伸ばすことができた。他の施設外作業に関しては令和４年度と変わらないが、失注や回数の減少などもなく、安定している。利用者の入れ替わりが少なく、同じ現場に定期的に参加し、各々出来ることが増えていったことも理由と思われる。_x000a_事業所内の作業では令和４年度末より実施している国内外物販管理・発送業務が概ね軌道に乗り、利用者が関われる部分も増え、売り上げを伸ばすことが出来るようになっている。"/>
    <m/>
    <m/>
    <m/>
    <m/>
    <m/>
    <s v="○"/>
    <m/>
    <m/>
    <m/>
    <s v="○"/>
    <m/>
    <m/>
    <s v="清掃"/>
    <s v="⑩市町・企業、他事業所との連携"/>
    <s v="職員や利用者への負担が過重にならないよう注意しながら、現場数の増加や変更について企業と連携を取って協議し、より単価の高い作業が獲得できるよう努める。"/>
    <s v="施設外作業全般"/>
    <s v="⑥作業工程の見直し"/>
    <s v="難しい作業であっても出来るだけ多くの利用者が関われるよう必要な物品の導入は積極的に行い、作業環境を整備、品質を担保出来るよう努める。職員間でのミーティングで情報共有し、作業工程の工夫を常に検討していく。"/>
    <m/>
    <m/>
    <m/>
    <s v="・利用者用ICT機器の導入、活用（ipad、スマホ、PCの活用範囲拡大）_x000a_・清掃現場の新規受注による現場数増加"/>
    <s v="・企業、他事業所連携による事務系作業の受注量増加_x000a_・社内便のルート一部廃止による工程、作業内容の見直し"/>
    <s v="・工場内軽作業の日数増加（十分な人員、利用者、車両の確保を前提とする）"/>
    <s v="共有した"/>
    <s v="共有した"/>
    <s v="統括責任者"/>
    <s v="飯田　芳幸"/>
    <s v="管理者"/>
    <s v="統括副責任者"/>
    <s v="川恵　美緒"/>
    <s v="サービス管理責任者"/>
    <s v="作業全般管理"/>
    <s v="大塚　三奈"/>
    <s v="リーダー"/>
    <s v="施設外（清掃系）担当"/>
    <s v="和泉　治久"/>
    <s v="職業指導員"/>
    <s v="物販・衣類加工担当"/>
    <s v="中村　朋子"/>
    <s v="生活支援員"/>
    <s v="施設外（工場系）担当"/>
    <s v="盛谷　智恵美"/>
    <s v="生活支援員"/>
    <m/>
    <m/>
    <m/>
    <m/>
    <m/>
    <m/>
    <m/>
    <m/>
    <m/>
    <m/>
    <m/>
    <m/>
    <x v="7"/>
    <n v="1"/>
    <n v="6"/>
    <n v="13"/>
    <m/>
    <m/>
    <n v="20"/>
    <x v="80"/>
    <x v="154"/>
    <x v="144"/>
    <x v="0"/>
    <x v="0"/>
    <n v="4"/>
    <n v="14"/>
    <n v="2"/>
    <n v="20"/>
    <n v="1"/>
    <n v="3"/>
    <n v="2"/>
    <n v="0"/>
    <n v="0"/>
    <n v="0"/>
    <n v="14"/>
    <n v="20"/>
    <n v="0"/>
    <n v="2"/>
    <n v="6"/>
    <n v="7"/>
    <n v="1"/>
    <n v="3"/>
    <n v="1"/>
    <n v="20"/>
    <n v="19"/>
    <n v="1"/>
    <n v="0"/>
    <n v="20"/>
    <n v="0.95"/>
    <n v="16"/>
    <n v="0"/>
    <n v="4"/>
    <n v="20"/>
    <n v="0.8"/>
    <n v="18"/>
    <n v="1"/>
    <n v="1"/>
    <n v="20"/>
    <n v="0.9"/>
    <n v="18"/>
    <n v="1"/>
    <n v="1"/>
    <n v="20"/>
    <n v="0.9"/>
    <n v="13"/>
    <n v="0"/>
    <n v="7"/>
    <n v="20"/>
    <n v="0.65"/>
    <n v="15"/>
    <n v="2"/>
    <n v="3"/>
    <n v="20"/>
    <x v="0"/>
    <n v="99"/>
    <n v="5"/>
    <n v="16"/>
    <n v="120"/>
    <n v="0.82499999999999996"/>
  </r>
  <r>
    <d v="2024-04-10T00:00:00"/>
    <n v="339"/>
    <x v="0"/>
    <s v="特定非営利活動法人ＡｚｕｒｅＬｅｂｅｎ"/>
    <s v="加登　幹雄"/>
    <n v="3410212652"/>
    <s v="就労継続支援Ｂ型事業所　Ｌｉｂｒａ"/>
    <n v="7300804"/>
    <x v="2"/>
    <s v="〒730-0804 広島市中区広瀬町６番地１２大一ビル２０１号室"/>
    <x v="0"/>
    <s v="加登　幹雄"/>
    <s v="加登　幹雄"/>
    <s v="080-9795-0801"/>
    <s v="azure.leben.libra@gmail.com"/>
    <s v="月額"/>
    <n v="25000"/>
    <x v="235"/>
    <n v="14861"/>
    <n v="42222"/>
    <n v="43333"/>
    <n v="44444"/>
    <n v="3858520"/>
    <n v="3811000"/>
    <n v="47520"/>
    <n v="0"/>
    <n v="0"/>
    <n v="3858520"/>
    <x v="235"/>
    <n v="45000"/>
    <n v="34730"/>
    <n v="0"/>
    <n v="0"/>
    <n v="97"/>
    <n v="2032"/>
    <x v="230"/>
    <n v="260"/>
    <n v="12"/>
    <n v="3778790"/>
    <x v="233"/>
    <x v="235"/>
    <n v="847"/>
    <n v="3900000"/>
    <n v="3850000"/>
    <n v="50000"/>
    <n v="0"/>
    <n v="0"/>
    <n v="3900000"/>
    <n v="3800000"/>
    <n v="60000"/>
    <n v="40000"/>
    <n v="0"/>
    <n v="0"/>
    <n v="2100"/>
    <n v="4550"/>
    <n v="280"/>
    <n v="12"/>
    <n v="3800000"/>
    <n v="42222"/>
    <n v="835"/>
    <n v="4000000"/>
    <n v="3950000"/>
    <n v="50000"/>
    <n v="0"/>
    <n v="0"/>
    <n v="4000000"/>
    <n v="3900000"/>
    <n v="50000"/>
    <n v="50000"/>
    <n v="0"/>
    <n v="0"/>
    <n v="2100"/>
    <n v="4550"/>
    <n v="280"/>
    <n v="12"/>
    <n v="3900000"/>
    <n v="43333"/>
    <n v="857"/>
    <n v="4100000"/>
    <n v="4050000"/>
    <n v="50000"/>
    <n v="0"/>
    <n v="0"/>
    <n v="4100000"/>
    <n v="4000000"/>
    <n v="50000"/>
    <n v="50000"/>
    <n v="0"/>
    <n v="0"/>
    <n v="2100"/>
    <n v="4550"/>
    <n v="280"/>
    <n v="12"/>
    <n v="4000000"/>
    <n v="44444"/>
    <n v="879"/>
    <m/>
    <m/>
    <m/>
    <m/>
    <m/>
    <m/>
    <m/>
    <m/>
    <m/>
    <m/>
    <m/>
    <m/>
    <m/>
    <m/>
    <s v="○"/>
    <s v="○"/>
    <s v="○"/>
    <s v="模型の塗装、PC以外のデザイン"/>
    <x v="16"/>
    <n v="1791000"/>
    <s v="事務代行、動画作成、画像作成、Web素材作成、Vtuber収益、デバック作業など"/>
    <s v="－"/>
    <x v="0"/>
    <n v="1520000"/>
    <s v="「1」とは別の物理的なデザイン、イラスト、絵画、模型塗装など"/>
    <s v="－"/>
    <x v="3"/>
    <n v="500000"/>
    <s v="「1」の補助的作業。スキルアップを兼ねるもの"/>
    <s v="○"/>
    <x v="0"/>
    <s v=""/>
    <x v="0"/>
    <x v="0"/>
    <s v=""/>
    <x v="0"/>
    <m/>
    <m/>
    <m/>
    <x v="0"/>
    <s v="・デザイン業などの要素が大きく含まれるため、そこに投資される取引先の単価は小さくないものの、経済状況やシステムの変動により大きく単価変動や受注数の減少が起こり得る可能性があるので、できるだけ業務種別を広げていく必要性を感じる。_x000a_・工賃においては、利用者の受け入れ数の制限を設けているため、現状維持を目標とする。"/>
    <m/>
    <s v="○"/>
    <m/>
    <m/>
    <m/>
    <m/>
    <m/>
    <m/>
    <m/>
    <s v="○"/>
    <m/>
    <m/>
    <s v="・目標に対しての達成状況は十分であり、実際の利用者の満足度としては大きいと思われる。経済的に余裕を持つことにより、気持ちに余裕が出たり、ストレス軽減などの要因か状態が安定したり、より上の目標に努力されている様に見受けられる。総括でも同様であったが、次期については、利用者の受け入れ数の制限を設けているため、現状維持として点検、確認を実施していく。"/>
    <m/>
    <s v="○"/>
    <s v="○"/>
    <m/>
    <m/>
    <m/>
    <m/>
    <m/>
    <m/>
    <s v="○"/>
    <m/>
    <m/>
    <s v="PC関係（データ入力・WEB・デザイン等）・PC以外のデザイン　スキル向上"/>
    <s v="⑥作業工程の見直し"/>
    <s v="作業工程や機器の見直しを含める。また、専門家による学習やアドバイスも取り入れる。個別のやり方を尊重しているため、工程を一元化することは今後も控える。"/>
    <s v="PC関係（データ入力・WEB・デザイン等）・PC以外のデザイン　集客アップ"/>
    <s v="⑩市町・企業、他事業所との連携"/>
    <s v="個人単位の取引をより大きな窓口も増やしていくため、SNSなどを通じてアプローチしていく。"/>
    <s v="PC関係（データ入力・WEB・デザイン等）・PC以外のデザイン　集中力の維持"/>
    <s v="⑪その他"/>
    <s v="品質維持向上をするため、リラックスして作業に集中できるように、これまで以上に環境整備をする。専門家からのアドバイスなども含む。"/>
    <s v="・作業精度が工賃維持及び売上向上に繋がると考えており、単純に取引先を増やすことよりも、個々のスキルを向上させつつ、品質維持を目指す。"/>
    <s v="・「ア」の状況により大きく変動するため、現状維持とする。"/>
    <s v="・「ア」「イ」の状況により大きく変動するため、現状維持とする。"/>
    <s v="共有した"/>
    <s v="共有した"/>
    <s v="統括責任者"/>
    <s v="加登　幹雄"/>
    <s v="管理者"/>
    <s v="相談系"/>
    <s v="服部 未鈴"/>
    <s v="職業指導員"/>
    <s v="サポート係"/>
    <s v="藤井 初恵"/>
    <s v="生活支援員"/>
    <m/>
    <m/>
    <m/>
    <m/>
    <m/>
    <m/>
    <m/>
    <m/>
    <m/>
    <m/>
    <m/>
    <m/>
    <m/>
    <m/>
    <m/>
    <m/>
    <m/>
    <m/>
    <m/>
    <m/>
    <m/>
    <x v="8"/>
    <n v="2"/>
    <m/>
    <n v="6"/>
    <n v="2"/>
    <m/>
    <n v="10"/>
    <x v="17"/>
    <x v="12"/>
    <x v="132"/>
    <x v="39"/>
    <x v="0"/>
    <n v="5"/>
    <n v="5"/>
    <n v="0"/>
    <n v="10"/>
    <n v="0"/>
    <n v="2"/>
    <n v="0"/>
    <n v="0"/>
    <n v="0"/>
    <n v="0"/>
    <n v="8"/>
    <n v="10"/>
    <n v="0"/>
    <n v="2"/>
    <n v="0"/>
    <n v="1"/>
    <n v="5"/>
    <n v="0"/>
    <n v="2"/>
    <n v="10"/>
    <n v="8"/>
    <n v="0"/>
    <n v="1"/>
    <n v="9"/>
    <n v="0.88888888888888884"/>
    <n v="6"/>
    <n v="0"/>
    <n v="3"/>
    <n v="9"/>
    <n v="0.66666666666666663"/>
    <n v="9"/>
    <n v="0"/>
    <n v="0"/>
    <n v="9"/>
    <n v="1"/>
    <n v="9"/>
    <n v="0"/>
    <n v="0"/>
    <n v="9"/>
    <n v="1"/>
    <n v="7"/>
    <n v="0"/>
    <n v="2"/>
    <n v="9"/>
    <n v="0.77777777777777779"/>
    <n v="9"/>
    <n v="0"/>
    <n v="0"/>
    <n v="9"/>
    <x v="8"/>
    <n v="48"/>
    <n v="0"/>
    <n v="6"/>
    <n v="54"/>
    <n v="0.88888888888888884"/>
  </r>
  <r>
    <d v="2024-04-25T00:00:00"/>
    <n v="340"/>
    <x v="2"/>
    <s v="医療法人翠和会"/>
    <s v="石井　和彦"/>
    <n v="3410212660"/>
    <s v="ワーキングパートナーズ　いつかいち"/>
    <n v="7315127"/>
    <x v="2"/>
    <s v="〒731-5127 広島市佐伯区五日市一丁目５番２６－１４号"/>
    <x v="0"/>
    <s v="山口　泰洋"/>
    <s v="西﨑　沙也花"/>
    <s v="082-533-6672"/>
    <s v="suiwakai-wp@hi3.enjoy.ne.jp"/>
    <s v="月額"/>
    <n v="7000"/>
    <x v="236"/>
    <n v="9410"/>
    <n v="16996"/>
    <n v="17204"/>
    <n v="17296"/>
    <n v="4274138"/>
    <n v="4274138"/>
    <n v="0"/>
    <n v="0"/>
    <n v="0"/>
    <n v="4274138"/>
    <x v="236"/>
    <n v="1280913"/>
    <n v="0"/>
    <n v="0"/>
    <n v="0"/>
    <n v="409"/>
    <n v="4666"/>
    <x v="231"/>
    <n v="309"/>
    <n v="12"/>
    <n v="2993225"/>
    <x v="234"/>
    <x v="236"/>
    <n v="150"/>
    <n v="4300000"/>
    <n v="4300000"/>
    <n v="0"/>
    <n v="0"/>
    <n v="0"/>
    <n v="4300000"/>
    <n v="3100000"/>
    <n v="1200000"/>
    <n v="0"/>
    <n v="0"/>
    <n v="0"/>
    <n v="4700"/>
    <n v="20600"/>
    <n v="310"/>
    <n v="12"/>
    <n v="3100000"/>
    <n v="16996"/>
    <n v="150"/>
    <n v="4400000"/>
    <n v="4400000"/>
    <n v="0"/>
    <n v="0"/>
    <n v="0"/>
    <n v="4400000"/>
    <n v="3200000"/>
    <n v="1200000"/>
    <n v="0"/>
    <n v="0"/>
    <n v="0"/>
    <n v="4800"/>
    <n v="21300"/>
    <n v="310"/>
    <n v="12"/>
    <n v="3200000"/>
    <n v="17204"/>
    <n v="150"/>
    <n v="4500000"/>
    <n v="4500000"/>
    <n v="0"/>
    <n v="0"/>
    <n v="0"/>
    <n v="4500000"/>
    <n v="3300000"/>
    <n v="1200000"/>
    <n v="0"/>
    <n v="0"/>
    <n v="0"/>
    <n v="4900"/>
    <n v="22000"/>
    <n v="310"/>
    <n v="12"/>
    <n v="3300000"/>
    <n v="17296"/>
    <n v="150"/>
    <m/>
    <m/>
    <m/>
    <m/>
    <m/>
    <m/>
    <m/>
    <m/>
    <m/>
    <m/>
    <m/>
    <m/>
    <s v="○"/>
    <m/>
    <m/>
    <m/>
    <m/>
    <m/>
    <x v="4"/>
    <n v="1956267"/>
    <s v="建築金物組み立て、釘打ち、アンカープレス、自動車部品検品、パッキン取り付け"/>
    <s v="－"/>
    <x v="3"/>
    <n v="1365735"/>
    <s v="タオルたたみ、衣類たたみ"/>
    <s v="－"/>
    <x v="0"/>
    <n v="9445187"/>
    <s v="紙袋底板入れ、紙袋取っ手取り付け"/>
    <s v="－"/>
    <x v="1"/>
    <s v=""/>
    <x v="0"/>
    <x v="0"/>
    <s v=""/>
    <x v="0"/>
    <m/>
    <m/>
    <m/>
    <x v="0"/>
    <s v="軽作業の内職のみを行っているが、売り上げは安定している。_x000a_時期によっては閑散期があり作業が少ないことがある。逆に作業が多くスタッフもかなり参加しないと完了しない時期もある。_x000a_作業の種類が豊富にあるときは利用者それぞれに適した作業を提供することができるが、利用者によっては作業内容が限られている。"/>
    <m/>
    <m/>
    <m/>
    <m/>
    <m/>
    <m/>
    <s v="○"/>
    <s v="○"/>
    <m/>
    <m/>
    <m/>
    <m/>
    <s v="利用者によって作業が限定される場合があり、工賃分の内職が仕上がらないことがしばしばある。利用者の生産性に応じた工賃の支給ではなく一律で時給を決めているため、工賃を上げることがなかなか難しい。_x000a_利用者の参加人数は比較的安定して増加しているが、短時間での利用者が多く平均工賃は伸び悩んでいる。"/>
    <m/>
    <m/>
    <m/>
    <m/>
    <m/>
    <s v="○"/>
    <m/>
    <m/>
    <m/>
    <s v="○"/>
    <m/>
    <m/>
    <s v="パッキン取り付け"/>
    <s v="⑥作業工程の見直し"/>
    <s v="利用者によるパッキン取り付け、スタッフによる検品の工程があり、単価のわりに時間と手間を取るため、より効率のいい方法の検討と、可能であれば他の単価の高い作業への切り替えを検討する。"/>
    <m/>
    <m/>
    <m/>
    <m/>
    <n v="0"/>
    <n v="0"/>
    <s v="利用者の参加日数・時間を増やす。そのために作業しやすい環境づくりに取り組む。_x000a_利用者の作業能力の向上と、その人その人に合った効率のいい作業方法を検討する。_x000a_今後も内職作業の拡大、売り上げ増加を目指す。"/>
    <s v="利用者の作業能力向上のため、スタッフの指導力強化を目指す。そのために定期的に会議を実施し、自己点検、情報共有を行う。_x000a_企業との連携を強化し、単価の高い内職作業の受注を増やす。"/>
    <s v="安定して利用者が終日参加できる日数を増やし、また各個人の作業能力向上に取り組む。_x000a_スタッフのスキルアップと、効率のいい方法の検討と全体共有に努める。_x000a_単価の高い内職作業の受注増加、売り上げ増加を目指す。"/>
    <s v="共有した"/>
    <s v="共有した"/>
    <s v="統括責任者・個別支援計画の作成"/>
    <s v="山口　泰洋"/>
    <s v="管理者・サービス管理責任者"/>
    <s v="技術指導や職業訓練"/>
    <s v="西﨑　沙也花"/>
    <s v="職業指導員"/>
    <m/>
    <s v="栗宗　麻衣子"/>
    <s v="職業指導員"/>
    <m/>
    <s v="松浦　信助"/>
    <s v="職業指導員"/>
    <s v="日常生活の相談・指導"/>
    <s v="松田　梨香"/>
    <s v="生活支援員"/>
    <m/>
    <s v="城谷　敬子"/>
    <s v="生活支援員"/>
    <m/>
    <m/>
    <m/>
    <m/>
    <m/>
    <m/>
    <m/>
    <m/>
    <m/>
    <m/>
    <m/>
    <m/>
    <x v="7"/>
    <m/>
    <n v="5"/>
    <n v="39"/>
    <n v="3"/>
    <m/>
    <n v="47"/>
    <x v="2"/>
    <x v="155"/>
    <x v="145"/>
    <x v="52"/>
    <x v="0"/>
    <n v="27"/>
    <n v="9"/>
    <n v="11"/>
    <n v="47"/>
    <n v="0"/>
    <n v="5"/>
    <n v="1"/>
    <n v="2"/>
    <n v="0"/>
    <n v="0"/>
    <n v="39"/>
    <n v="47"/>
    <n v="0"/>
    <n v="5"/>
    <n v="8"/>
    <n v="6"/>
    <n v="14"/>
    <n v="8"/>
    <n v="6"/>
    <n v="47"/>
    <n v="14"/>
    <n v="2"/>
    <n v="2"/>
    <n v="18"/>
    <n v="0.77777777777777779"/>
    <n v="12"/>
    <n v="3"/>
    <n v="3"/>
    <n v="18"/>
    <n v="0.66666666666666663"/>
    <n v="17"/>
    <n v="1"/>
    <n v="0"/>
    <n v="18"/>
    <n v="0.94444444444444442"/>
    <n v="15"/>
    <n v="1"/>
    <n v="2"/>
    <n v="18"/>
    <n v="0.83333333333333337"/>
    <n v="16"/>
    <n v="2"/>
    <n v="0"/>
    <n v="18"/>
    <n v="0.88888888888888884"/>
    <n v="17"/>
    <n v="1"/>
    <n v="0"/>
    <n v="18"/>
    <x v="52"/>
    <n v="91"/>
    <n v="10"/>
    <n v="7"/>
    <n v="108"/>
    <n v="0.84259259259259256"/>
  </r>
  <r>
    <d v="2024-04-26T00:00:00"/>
    <n v="342"/>
    <x v="4"/>
    <s v="株式会社コンパス"/>
    <s v="石橋　千絵"/>
    <n v="3410212710"/>
    <s v="就労支援センターこんぱす"/>
    <n v="7315133"/>
    <x v="2"/>
    <s v="〒731-5133 広島市佐伯区旭園４番３９号"/>
    <x v="0"/>
    <s v="石橋　千絵"/>
    <s v="石橋　千絵"/>
    <s v="082-961-4980"/>
    <s v="0801.compass@gmail.com"/>
    <s v="月額"/>
    <n v="28000"/>
    <x v="237"/>
    <n v="17510"/>
    <n v="46093"/>
    <n v="46654"/>
    <n v="47264"/>
    <n v="16193933"/>
    <n v="16193933"/>
    <n v="0"/>
    <n v="0"/>
    <n v="0"/>
    <n v="16193933"/>
    <x v="237"/>
    <n v="1558033"/>
    <n v="0"/>
    <n v="0"/>
    <n v="0"/>
    <n v="345"/>
    <n v="7227"/>
    <x v="232"/>
    <n v="270"/>
    <n v="12"/>
    <n v="14635900"/>
    <x v="235"/>
    <x v="237"/>
    <n v="911"/>
    <n v="14800000"/>
    <n v="14800000"/>
    <n v="0"/>
    <n v="0"/>
    <n v="0"/>
    <n v="14800000"/>
    <n v="13330000"/>
    <n v="1470000"/>
    <n v="0"/>
    <n v="0"/>
    <n v="0"/>
    <n v="6480"/>
    <n v="19449"/>
    <n v="269"/>
    <n v="12"/>
    <n v="13330000"/>
    <n v="46093"/>
    <n v="685"/>
    <n v="15950000"/>
    <n v="15950000"/>
    <n v="0"/>
    <n v="0"/>
    <n v="0"/>
    <n v="15950000"/>
    <n v="14500000"/>
    <n v="1450000"/>
    <n v="0"/>
    <n v="0"/>
    <n v="0"/>
    <n v="6960"/>
    <n v="20880"/>
    <n v="269"/>
    <n v="12"/>
    <n v="14500000"/>
    <n v="46654"/>
    <n v="694"/>
    <n v="16700000"/>
    <n v="16700000"/>
    <n v="0"/>
    <n v="0"/>
    <n v="0"/>
    <n v="16700000"/>
    <n v="15200000"/>
    <n v="1500000"/>
    <n v="0"/>
    <n v="0"/>
    <n v="0"/>
    <n v="7200"/>
    <n v="21600"/>
    <n v="269"/>
    <n v="12"/>
    <n v="15200000"/>
    <n v="47264"/>
    <n v="704"/>
    <m/>
    <m/>
    <m/>
    <m/>
    <m/>
    <m/>
    <m/>
    <m/>
    <m/>
    <m/>
    <m/>
    <m/>
    <s v="○"/>
    <s v="○"/>
    <s v="○"/>
    <m/>
    <m/>
    <m/>
    <x v="4"/>
    <n v="8191385"/>
    <s v="プラスチック製品の組み立て、自動車部品の組み立て、ネット販売の輸入商品検品、梱包。パンフレット封入等"/>
    <s v="－"/>
    <x v="9"/>
    <n v="7321600"/>
    <s v="内職作業の検品、入出庫管理、軽作業"/>
    <s v="○"/>
    <x v="3"/>
    <n v="364650"/>
    <s v="店舗の清掃、開店準備、食品のパック詰め、事務作業"/>
    <s v="○"/>
    <x v="0"/>
    <s v=""/>
    <x v="0"/>
    <x v="0"/>
    <s v=""/>
    <x v="0"/>
    <m/>
    <m/>
    <m/>
    <x v="0"/>
    <s v="・軽作業の受注量を増やすにあたり、利用者の作業ペースに配慮すると、先立っての部品入荷をさせておく必要があるが、事業所が狭く、入荷の段ボールの置き場に困ることが続いた。よって倉庫付の事業所へ移転し、今後の拡充を図る。_x000a_・店舗での実践的な施設外就労を5年ほど取り組んできたが、利用者が一般就労のため利用終了した者と、高齢の為利用終了となり継続できなくなり施設外契約終了。_x000a_・5年程取り組んできた農業の施設外就労の利用者、職員ともに高齢となり継続できなくなり施設外契約終了。"/>
    <m/>
    <m/>
    <m/>
    <m/>
    <s v="○"/>
    <m/>
    <m/>
    <s v="○"/>
    <m/>
    <m/>
    <m/>
    <m/>
    <s v="目標と前年度の売上を上回ったが、さらに年間の受注量の安定のため、受注量を増やし環境整備を進めていく_x000a_➀事業所移転（作業スペースと倉庫の確保）②入出庫管理のためのICT活用、③他事業者や企業との連携"/>
    <m/>
    <m/>
    <m/>
    <m/>
    <s v="○"/>
    <s v="○"/>
    <m/>
    <s v="○"/>
    <m/>
    <s v="○"/>
    <m/>
    <m/>
    <s v="⑬　軽作業（部品組立・検品・袋詰・シール貼り等）"/>
    <s v="⑥作業工程の見直し"/>
    <s v="事業所移転により、作業スペースの確保、（倉庫部分と分ける）"/>
    <s v="⑬　軽作業（部品組立・検品・袋詰・シール貼り等）"/>
    <s v="⑤他事業所とのネットワークの構築"/>
    <s v="年間安定した受注を行うため、当事業所が窓口となり営業活動を行い、他事業所と連携し大口の受注を高単価で受注する。"/>
    <s v="⑬　軽作業（部品組立・検品・袋詰・シール貼り等）"/>
    <s v="⑩市町・企業、他事業所との連携"/>
    <s v="運送業との連携を図ることで、配送、入出庫業務の効率化を図り受注拡大する。"/>
    <s v="軽作業請負の受注拡大するため、事業所を移転し、倉庫部分と作業スペースを分け、作業の効率化を図る。年間安定した受注を行うため、当事業所が窓口となり営業活動を行い、他事業所と連携し大口の受注を高単価で受注する。運送業との連携を図ることで、配送、入出庫業務の効率化を図り受注拡大する。"/>
    <s v="6年度に引き続き、軽作業請負の受注を拡大に努め、営業活動を継続。新規で化粧品の製造許可申請を検討中。化粧品の外箱組み立てや、製品のラベル貼りは、その他梱包作業より単価が良い為、事業所の環境を整え着手予定。新規で、防災に関する事業を検討中。"/>
    <s v="7年度に引き続き、軽作業の受注拡大に努め、営業活動を継続。新規で7年度に取り組んだ事業の中で、年間売り上げが300万程度見込みのある事業につき拡大を図る。"/>
    <s v="共有した"/>
    <s v="共有した"/>
    <s v="統括責任者"/>
    <s v="石橋　千絵"/>
    <s v="管理者"/>
    <s v="個別支援計画の作成"/>
    <s v="石橋　千絵"/>
    <s v="サービス管理責任者"/>
    <s v="日常生活の相談・指導"/>
    <s v="宇山　香代子"/>
    <s v="生活支援員"/>
    <s v="技術指導や職業訓練"/>
    <s v="中浜　結子"/>
    <s v="職業指導員"/>
    <s v="技術指導や職業訓練"/>
    <s v="平本　奈々"/>
    <s v="職業指導員"/>
    <s v="技術指導や職業訓練"/>
    <s v="吉岡　淳"/>
    <s v="職業指導員"/>
    <s v="技術指導や職業訓練"/>
    <s v="松林　浩二"/>
    <s v="職業指導員"/>
    <s v="価格交渉・営業・業務管理"/>
    <s v="小田原　浩三"/>
    <s v="目標工賃達成指導員"/>
    <m/>
    <m/>
    <m/>
    <m/>
    <m/>
    <m/>
    <x v="6"/>
    <n v="21"/>
    <n v="2"/>
    <n v="17"/>
    <n v="2"/>
    <m/>
    <n v="42"/>
    <x v="38"/>
    <x v="156"/>
    <x v="146"/>
    <x v="4"/>
    <x v="0"/>
    <n v="16"/>
    <n v="23"/>
    <n v="3"/>
    <n v="42"/>
    <n v="0"/>
    <n v="2"/>
    <n v="1"/>
    <n v="0"/>
    <n v="0"/>
    <n v="0"/>
    <n v="39"/>
    <n v="42"/>
    <n v="0"/>
    <n v="1"/>
    <n v="1"/>
    <n v="4"/>
    <n v="9"/>
    <n v="7"/>
    <n v="20"/>
    <n v="42"/>
    <n v="17"/>
    <n v="2"/>
    <n v="3"/>
    <n v="22"/>
    <n v="0.77272727272727271"/>
    <n v="11"/>
    <n v="1"/>
    <n v="10"/>
    <n v="22"/>
    <n v="0.5"/>
    <n v="16"/>
    <n v="2"/>
    <n v="4"/>
    <n v="22"/>
    <n v="0.72727272727272729"/>
    <n v="16"/>
    <n v="5"/>
    <n v="1"/>
    <n v="22"/>
    <n v="0.72727272727272729"/>
    <n v="15"/>
    <n v="1"/>
    <n v="6"/>
    <n v="22"/>
    <n v="0.68181818181818177"/>
    <n v="20"/>
    <n v="0"/>
    <n v="2"/>
    <n v="22"/>
    <x v="55"/>
    <n v="95"/>
    <n v="11"/>
    <n v="26"/>
    <n v="132"/>
    <n v="0.71969696969696972"/>
  </r>
  <r>
    <d v="2024-04-25T00:00:00"/>
    <n v="344"/>
    <x v="4"/>
    <s v="株式会社アイオライト"/>
    <s v="石田　雅也"/>
    <n v="3410112746"/>
    <s v="まごころの家　若草"/>
    <n v="7320053"/>
    <x v="2"/>
    <s v="〒732-0053 広島市東区若草町３番３号"/>
    <x v="0"/>
    <s v="石田　里恵"/>
    <s v="石田　雅也"/>
    <s v="082-262-5051"/>
    <s v="love.is.light0123@gmail.com"/>
    <s v="月額"/>
    <n v="10000"/>
    <x v="238"/>
    <n v="45"/>
    <n v="10417"/>
    <n v="10577"/>
    <n v="10714"/>
    <n v="1357371"/>
    <n v="1357371"/>
    <n v="0"/>
    <n v="0"/>
    <n v="0"/>
    <n v="1357371"/>
    <x v="238"/>
    <n v="7277"/>
    <n v="0"/>
    <n v="0"/>
    <n v="0"/>
    <n v="214"/>
    <n v="2695"/>
    <x v="233"/>
    <n v="241"/>
    <n v="12"/>
    <n v="1350094"/>
    <x v="236"/>
    <x v="238"/>
    <n v="125"/>
    <n v="1500000"/>
    <n v="1500000"/>
    <n v="0"/>
    <n v="0"/>
    <n v="0"/>
    <n v="1500000"/>
    <n v="1500000"/>
    <n v="0"/>
    <n v="0"/>
    <n v="0"/>
    <n v="0"/>
    <n v="2880"/>
    <n v="11520"/>
    <n v="240"/>
    <n v="12"/>
    <n v="1500000"/>
    <n v="10417"/>
    <n v="130"/>
    <n v="1650000"/>
    <n v="1650000"/>
    <n v="0"/>
    <n v="0"/>
    <n v="0"/>
    <n v="1650000"/>
    <n v="1650000"/>
    <n v="0"/>
    <n v="0"/>
    <n v="0"/>
    <n v="0"/>
    <n v="3120"/>
    <n v="12480"/>
    <n v="240"/>
    <n v="12"/>
    <n v="1650000"/>
    <n v="10577"/>
    <n v="132"/>
    <n v="1800000"/>
    <n v="1800000"/>
    <n v="0"/>
    <n v="0"/>
    <n v="0"/>
    <n v="1800000"/>
    <n v="1800000"/>
    <n v="0"/>
    <n v="0"/>
    <n v="0"/>
    <n v="0"/>
    <n v="3360"/>
    <n v="13440"/>
    <n v="240"/>
    <n v="12"/>
    <n v="1800000"/>
    <n v="10714"/>
    <n v="134"/>
    <m/>
    <m/>
    <m/>
    <m/>
    <s v="○"/>
    <m/>
    <m/>
    <m/>
    <m/>
    <m/>
    <s v="○"/>
    <s v="○"/>
    <s v="○"/>
    <m/>
    <m/>
    <m/>
    <m/>
    <m/>
    <x v="10"/>
    <n v="674000"/>
    <s v="農作物の製造、販売事業"/>
    <s v="－"/>
    <x v="3"/>
    <n v="200079"/>
    <s v="お菓子の箱織"/>
    <s v="－"/>
    <x v="0"/>
    <n v="75279"/>
    <s v="殺虫剤の部品組立"/>
    <s v="－"/>
    <x v="1"/>
    <s v=""/>
    <x v="0"/>
    <x v="0"/>
    <s v=""/>
    <x v="0"/>
    <m/>
    <m/>
    <m/>
    <x v="0"/>
    <s v="季節商品等繁忙期とそうでない時期の差が激しい作業物が多くあり、安定した売り上げに繋がりにくかった。こまごました請負作業でなく年間通じて安定した作業を目指したい。"/>
    <s v="○"/>
    <s v="○"/>
    <m/>
    <s v="○"/>
    <m/>
    <m/>
    <m/>
    <m/>
    <m/>
    <m/>
    <m/>
    <m/>
    <s v="取引先は多くあるが、年間通じて安定的な仕事になりにくいものが多い。繁忙期と平常時の差が激しくなってしまう。"/>
    <m/>
    <m/>
    <m/>
    <m/>
    <s v="○"/>
    <s v="○"/>
    <m/>
    <m/>
    <s v="○"/>
    <s v="○"/>
    <m/>
    <m/>
    <s v="軽作業"/>
    <s v="⑥作業工程の見直し"/>
    <s v="作業物のおき場所、工程の分担等"/>
    <s v="請負作業先の開拓"/>
    <s v="⑤他事業所とのネットワークの構築"/>
    <s v="自事業所だけで請け負えない物も他事業所と連携する事により受け入れれる工夫をする"/>
    <m/>
    <m/>
    <m/>
    <s v="作業物の置き場、作業スペースの確保、人数や作業数、物に応じて効率よく作業できるよう随時見直す。"/>
    <s v="利用者様の特性に応じた新たな作業の新規開拓"/>
    <s v="利用者様が安定的に通え、作業を行える場所作り"/>
    <s v="共有した"/>
    <s v="共有した"/>
    <s v="統括責任者"/>
    <s v="石田　里恵"/>
    <s v="管理者"/>
    <m/>
    <s v="山口　加奈子"/>
    <s v="職業指導員"/>
    <m/>
    <s v="益田　慎乃祐"/>
    <s v="目標工賃達成指導員"/>
    <m/>
    <s v="伊與木　知穂"/>
    <s v="生活支援員"/>
    <m/>
    <m/>
    <m/>
    <m/>
    <m/>
    <m/>
    <m/>
    <m/>
    <m/>
    <m/>
    <m/>
    <m/>
    <m/>
    <m/>
    <m/>
    <m/>
    <m/>
    <m/>
    <x v="0"/>
    <n v="2"/>
    <n v="3"/>
    <n v="15"/>
    <m/>
    <m/>
    <n v="20"/>
    <x v="31"/>
    <x v="33"/>
    <x v="147"/>
    <x v="0"/>
    <x v="0"/>
    <n v="5"/>
    <n v="12"/>
    <n v="3"/>
    <n v="20"/>
    <n v="0"/>
    <n v="1"/>
    <n v="3"/>
    <n v="3"/>
    <n v="1"/>
    <n v="0"/>
    <n v="12"/>
    <n v="20"/>
    <n v="0"/>
    <n v="0"/>
    <n v="9"/>
    <n v="4"/>
    <n v="3"/>
    <n v="3"/>
    <n v="1"/>
    <n v="20"/>
    <n v="18"/>
    <n v="0"/>
    <n v="2"/>
    <n v="20"/>
    <n v="0.9"/>
    <n v="18"/>
    <n v="0"/>
    <n v="2"/>
    <n v="20"/>
    <n v="0.9"/>
    <n v="20"/>
    <n v="0"/>
    <n v="0"/>
    <n v="20"/>
    <n v="1"/>
    <n v="18"/>
    <n v="0"/>
    <n v="2"/>
    <n v="20"/>
    <n v="0.9"/>
    <n v="18"/>
    <n v="0"/>
    <n v="2"/>
    <n v="20"/>
    <n v="0.9"/>
    <n v="20"/>
    <n v="0"/>
    <n v="0"/>
    <n v="20"/>
    <x v="8"/>
    <n v="112"/>
    <n v="0"/>
    <n v="8"/>
    <n v="120"/>
    <n v="0.93333333333333335"/>
  </r>
  <r>
    <d v="2024-04-30T00:00:00"/>
    <n v="347"/>
    <x v="1"/>
    <s v="社会福祉法人桜樹会"/>
    <s v="安部　博史"/>
    <n v="3411502689"/>
    <s v="Ｃ's　Ｉｎｃ.（シーズ　インク）"/>
    <n v="7201131"/>
    <x v="6"/>
    <s v="〒720-1131 福山市駅家町大字万能倉１０４８番地９"/>
    <x v="8"/>
    <s v="小田　智治"/>
    <s v="山田　諭世"/>
    <s v="084-976-0556"/>
    <s v="cs_inc@ekiya-sakura.jp"/>
    <s v="月額"/>
    <n v="14000"/>
    <x v="239"/>
    <n v="12810"/>
    <n v="26917"/>
    <n v="27102"/>
    <n v="27286"/>
    <n v="98427804"/>
    <n v="98399961"/>
    <n v="0"/>
    <n v="0"/>
    <n v="27843"/>
    <n v="98427804"/>
    <x v="239"/>
    <n v="89886536"/>
    <n v="0"/>
    <n v="1270361"/>
    <n v="0"/>
    <n v="357"/>
    <n v="5790"/>
    <x v="234"/>
    <n v="257"/>
    <n v="12"/>
    <n v="7270907"/>
    <x v="237"/>
    <x v="239"/>
    <n v="252"/>
    <n v="99025000"/>
    <n v="99000000"/>
    <n v="0"/>
    <n v="0"/>
    <n v="25000"/>
    <n v="99025000"/>
    <n v="7300000"/>
    <n v="90000000"/>
    <n v="0"/>
    <n v="1725000"/>
    <n v="0"/>
    <n v="5790"/>
    <n v="28909"/>
    <n v="257"/>
    <n v="12"/>
    <n v="7300000"/>
    <n v="26917"/>
    <n v="253"/>
    <n v="99525000"/>
    <n v="99500000"/>
    <n v="0"/>
    <n v="0"/>
    <n v="25000"/>
    <n v="99525000"/>
    <n v="7350000"/>
    <n v="90500000"/>
    <n v="0"/>
    <n v="1675000"/>
    <n v="0"/>
    <n v="5800"/>
    <n v="29000"/>
    <n v="257"/>
    <n v="12"/>
    <n v="7350000"/>
    <n v="27102"/>
    <n v="253"/>
    <n v="99625000"/>
    <n v="99600000"/>
    <n v="0"/>
    <n v="0"/>
    <n v="25000"/>
    <n v="99625000"/>
    <n v="7400000"/>
    <n v="91000000"/>
    <n v="0"/>
    <n v="1225000"/>
    <n v="0"/>
    <n v="5800"/>
    <n v="29500"/>
    <n v="257"/>
    <n v="12"/>
    <n v="7400000"/>
    <n v="27286"/>
    <n v="251"/>
    <m/>
    <m/>
    <m/>
    <s v="○"/>
    <m/>
    <m/>
    <m/>
    <m/>
    <s v="○"/>
    <m/>
    <m/>
    <m/>
    <s v="○"/>
    <m/>
    <m/>
    <m/>
    <m/>
    <m/>
    <x v="8"/>
    <n v="94183390"/>
    <s v="法人内の給配食事業"/>
    <s v="－"/>
    <x v="4"/>
    <n v="1476338"/>
    <s v="法人内老健施設清掃"/>
    <s v="－"/>
    <x v="0"/>
    <n v="1179046"/>
    <s v="軍手加工・シール貼り作業"/>
    <s v="－"/>
    <x v="1"/>
    <s v=""/>
    <x v="0"/>
    <x v="0"/>
    <s v=""/>
    <x v="0"/>
    <m/>
    <m/>
    <m/>
    <x v="0"/>
    <s v="内職作業において、従事を希望・必要性がある対象が多い反面、作業量が増えず売り上げの面で昨年度と比較し工場はしているものの、歳出（内職従事分の工賃）と比較すると営業損失となっている。_x000a_その他、給配食・清掃業務については、営業利益となっているため、内職分の工賃への補填を行っている"/>
    <m/>
    <m/>
    <m/>
    <s v="○"/>
    <m/>
    <s v="○"/>
    <m/>
    <m/>
    <m/>
    <m/>
    <m/>
    <m/>
    <s v="月に一度の運営会議を実施。その際に各作業からの売上、工賃状況の報告を行い職員間で情報共有、次月の目標数を明確にしていく。"/>
    <m/>
    <m/>
    <m/>
    <m/>
    <m/>
    <s v="○"/>
    <m/>
    <m/>
    <s v="○"/>
    <m/>
    <m/>
    <m/>
    <s v="内職"/>
    <s v="⑥作業工程の見直し"/>
    <s v="利用者で完結できるよう、作業工程を細分化していく。細分化することで普段できない作業がある利用者が出来るようになることで、作業者数の拡大、生産効率の向上を図っていく。"/>
    <m/>
    <m/>
    <m/>
    <m/>
    <n v="0"/>
    <n v="0"/>
    <s v="内職作業：作業工程の細分化を行うことで、多くの利用者が従事できるようになる_x000a_売店作業：顧客のニーズを適切に把握し、仕入を行う。_x000a_清掃作業：作業範囲の拡大"/>
    <s v="内職作業：作業量の拡大。_x000a_売店作業：売り上げの維持・向上_x000a_清掃作業：作業範囲の拡大"/>
    <s v="内職作業：作業量の拡大と新規内職作業の拡充_x000a_売店業務：売り上げの維持・向上_x000a_清掃作業：作業範囲の拡大と従事できる利用者の拡充"/>
    <s v="共有した"/>
    <s v="共有した"/>
    <s v="統括責任者"/>
    <s v="小田智治"/>
    <s v="管理者"/>
    <m/>
    <s v="山田諭世"/>
    <s v="目標工賃達成指導員"/>
    <m/>
    <s v="門田さなえ"/>
    <s v="目標工賃達成指導員"/>
    <m/>
    <m/>
    <m/>
    <m/>
    <m/>
    <m/>
    <m/>
    <m/>
    <m/>
    <m/>
    <m/>
    <m/>
    <m/>
    <m/>
    <m/>
    <m/>
    <m/>
    <m/>
    <m/>
    <m/>
    <m/>
    <x v="8"/>
    <n v="2"/>
    <n v="16"/>
    <n v="23"/>
    <n v="2"/>
    <m/>
    <n v="43"/>
    <x v="89"/>
    <x v="157"/>
    <x v="148"/>
    <x v="30"/>
    <x v="0"/>
    <n v="1"/>
    <n v="35"/>
    <n v="7"/>
    <n v="43"/>
    <n v="1"/>
    <n v="0"/>
    <n v="3"/>
    <n v="0"/>
    <n v="1"/>
    <n v="0"/>
    <n v="38"/>
    <n v="43"/>
    <n v="0"/>
    <n v="14"/>
    <n v="9"/>
    <n v="4"/>
    <n v="3"/>
    <n v="10"/>
    <n v="3"/>
    <n v="43"/>
    <n v="20"/>
    <n v="0"/>
    <n v="13"/>
    <n v="33"/>
    <n v="0.60606060606060608"/>
    <n v="15"/>
    <n v="10"/>
    <n v="8"/>
    <n v="33"/>
    <n v="0.45454545454545453"/>
    <n v="22"/>
    <n v="5"/>
    <n v="6"/>
    <n v="33"/>
    <n v="0.66666666666666663"/>
    <n v="21"/>
    <n v="7"/>
    <n v="5"/>
    <n v="33"/>
    <n v="0.63636363636363635"/>
    <n v="23"/>
    <n v="2"/>
    <n v="8"/>
    <n v="33"/>
    <n v="0.69696969696969702"/>
    <n v="28"/>
    <n v="2"/>
    <n v="3"/>
    <n v="33"/>
    <x v="116"/>
    <n v="129"/>
    <n v="26"/>
    <n v="43"/>
    <n v="198"/>
    <n v="0.65151515151515149"/>
  </r>
  <r>
    <d v="2024-04-20T00:00:00"/>
    <n v="348"/>
    <x v="4"/>
    <s v="宮本印刷有限会社"/>
    <s v="宮本　年堂"/>
    <n v="3411700309"/>
    <s v="さざんか"/>
    <n v="7260033"/>
    <x v="7"/>
    <s v="〒726-0033 府中市目崎町196番地"/>
    <x v="0"/>
    <s v="宮本　年堂"/>
    <s v="宮本　年堂"/>
    <s v="0847-41-2931"/>
    <s v="m-insatu@fuchu.or.jp"/>
    <s v="月額"/>
    <n v="11000"/>
    <x v="240"/>
    <n v="3235"/>
    <n v="14474"/>
    <n v="14912"/>
    <n v="15351"/>
    <n v="1873657"/>
    <n v="1873657"/>
    <n v="0"/>
    <n v="0"/>
    <n v="0"/>
    <n v="1873657"/>
    <x v="240"/>
    <n v="0"/>
    <n v="250847"/>
    <n v="0"/>
    <n v="0"/>
    <n v="128"/>
    <n v="2702"/>
    <x v="235"/>
    <n v="287"/>
    <n v="12"/>
    <n v="1622810"/>
    <x v="238"/>
    <x v="240"/>
    <n v="179"/>
    <n v="1900000"/>
    <n v="1900000"/>
    <n v="0"/>
    <n v="0"/>
    <n v="0"/>
    <n v="1900000"/>
    <n v="1650000"/>
    <n v="0"/>
    <n v="250000"/>
    <n v="0"/>
    <n v="0"/>
    <n v="2702"/>
    <n v="9091"/>
    <n v="287"/>
    <n v="12"/>
    <n v="1650000"/>
    <n v="14474"/>
    <n v="181"/>
    <n v="1950000"/>
    <n v="1950000"/>
    <n v="0"/>
    <n v="0"/>
    <n v="0"/>
    <n v="1950000"/>
    <n v="1700000"/>
    <n v="0"/>
    <n v="250000"/>
    <n v="0"/>
    <n v="0"/>
    <n v="2702"/>
    <n v="9091"/>
    <n v="287"/>
    <n v="12"/>
    <n v="1700000"/>
    <n v="14912"/>
    <n v="187"/>
    <n v="2000000"/>
    <n v="2000000"/>
    <n v="0"/>
    <n v="0"/>
    <n v="0"/>
    <n v="2000000"/>
    <n v="1750000"/>
    <n v="0"/>
    <n v="250000"/>
    <n v="0"/>
    <n v="0"/>
    <n v="2702"/>
    <n v="9091"/>
    <n v="287"/>
    <n v="12"/>
    <n v="1750000"/>
    <n v="15351"/>
    <n v="192"/>
    <m/>
    <m/>
    <m/>
    <m/>
    <m/>
    <m/>
    <m/>
    <m/>
    <s v="○"/>
    <m/>
    <s v="○"/>
    <m/>
    <s v="○"/>
    <m/>
    <m/>
    <m/>
    <m/>
    <m/>
    <x v="4"/>
    <n v="1650061"/>
    <s v="パッケージ組み立て　毛染め櫛袋詰め"/>
    <s v="－"/>
    <x v="4"/>
    <n v="210000"/>
    <s v="洗車　草刈り"/>
    <s v="－"/>
    <x v="10"/>
    <n v="13596"/>
    <s v="ガスメーター解体　空き缶　段ボール"/>
    <s v="－"/>
    <x v="1"/>
    <s v=""/>
    <x v="0"/>
    <x v="0"/>
    <s v=""/>
    <x v="0"/>
    <m/>
    <m/>
    <m/>
    <x v="0"/>
    <s v="現在、利用者の工賃はすべて内職作業、清掃で賄っている。自社製品を製造販売すれば良いのだが、利用者の人数も少なく、内職と並行してすることは難しい。新しい得意先を開拓し、令和6年度から増える予定。（1社は契約済み）"/>
    <m/>
    <s v="○"/>
    <m/>
    <s v="○"/>
    <m/>
    <m/>
    <m/>
    <m/>
    <m/>
    <m/>
    <m/>
    <m/>
    <s v="ガスメーターの解体を新たに始めた事もあり、何とか達成できた。初めてにしては、段取り良くできていた。"/>
    <m/>
    <s v="○"/>
    <m/>
    <m/>
    <m/>
    <s v="○"/>
    <m/>
    <m/>
    <m/>
    <m/>
    <m/>
    <m/>
    <s v="ガスメーター解体"/>
    <s v="⑥作業工程の見直し"/>
    <s v="作業の分担化をし、得意な工程をすることによって効率を上げていく。"/>
    <s v="内職作業"/>
    <s v="②販路開拓"/>
    <s v="飛込み営業やＤＭなどで、新規の受注先の開拓をしていく。"/>
    <m/>
    <m/>
    <m/>
    <s v="ガスメーター解体の工程見直し、作業分担化をし、効率を上げれるようにしていく。同時に、新規受注先を増やせるよう営業をしていく。"/>
    <s v="新規受注先の開拓"/>
    <s v="新規受注先の開拓。利用者が増えていれば、自社製品の開発をし、販売に繋げる。"/>
    <s v="共有した"/>
    <s v="共有した"/>
    <s v="統括責任者"/>
    <s v="宮本　年堂"/>
    <s v="管理者"/>
    <m/>
    <s v="田原　貴子"/>
    <s v="職業指導員"/>
    <m/>
    <m/>
    <m/>
    <m/>
    <m/>
    <m/>
    <m/>
    <m/>
    <m/>
    <m/>
    <m/>
    <m/>
    <m/>
    <m/>
    <m/>
    <m/>
    <m/>
    <m/>
    <m/>
    <m/>
    <m/>
    <m/>
    <m/>
    <m/>
    <x v="2"/>
    <m/>
    <n v="3"/>
    <n v="9"/>
    <m/>
    <m/>
    <n v="12"/>
    <x v="2"/>
    <x v="60"/>
    <x v="147"/>
    <x v="0"/>
    <x v="0"/>
    <n v="2"/>
    <n v="4"/>
    <n v="6"/>
    <n v="12"/>
    <n v="0"/>
    <n v="0"/>
    <n v="2"/>
    <n v="6"/>
    <n v="1"/>
    <n v="0"/>
    <n v="3"/>
    <n v="12"/>
    <n v="0"/>
    <n v="0"/>
    <n v="1"/>
    <n v="3"/>
    <n v="4"/>
    <n v="2"/>
    <n v="2"/>
    <n v="12"/>
    <n v="10"/>
    <n v="0"/>
    <n v="0"/>
    <n v="10"/>
    <n v="1"/>
    <n v="7"/>
    <n v="2"/>
    <n v="1"/>
    <n v="10"/>
    <n v="0.7"/>
    <n v="9"/>
    <n v="1"/>
    <n v="0"/>
    <n v="10"/>
    <n v="0.9"/>
    <n v="10"/>
    <n v="0"/>
    <n v="0"/>
    <n v="10"/>
    <n v="1"/>
    <n v="9"/>
    <n v="1"/>
    <n v="0"/>
    <n v="10"/>
    <n v="0.9"/>
    <n v="10"/>
    <n v="0"/>
    <n v="0"/>
    <n v="10"/>
    <x v="8"/>
    <n v="55"/>
    <n v="4"/>
    <n v="1"/>
    <n v="60"/>
    <n v="0.91666666666666663"/>
  </r>
  <r>
    <d v="2024-04-23T00:00:00"/>
    <n v="349"/>
    <x v="5"/>
    <s v="一般社団法人SmileBase"/>
    <s v="上門田　政之"/>
    <n v="3411502614"/>
    <s v="Smile　Base　まつなが"/>
    <n v="7290105"/>
    <x v="6"/>
    <s v="〒729-0105 福山市南松永町二丁目３番４８号"/>
    <x v="1"/>
    <s v="前川　藤香"/>
    <s v="前川　藤香"/>
    <s v="084-939-9422"/>
    <s v="smilebase@outlook.jp"/>
    <s v="月額"/>
    <n v="7000"/>
    <x v="241"/>
    <n v="-1243"/>
    <n v="6696"/>
    <n v="6920"/>
    <n v="7143"/>
    <n v="664166"/>
    <n v="424166"/>
    <n v="240000"/>
    <n v="0"/>
    <n v="0"/>
    <n v="664166"/>
    <x v="241"/>
    <n v="44421"/>
    <n v="232871"/>
    <n v="0"/>
    <n v="0"/>
    <n v="140"/>
    <n v="1506"/>
    <x v="236"/>
    <n v="270"/>
    <n v="12"/>
    <n v="386874"/>
    <x v="239"/>
    <x v="241"/>
    <n v="144"/>
    <n v="740000"/>
    <n v="500000"/>
    <n v="240000"/>
    <n v="0"/>
    <n v="0"/>
    <n v="740000"/>
    <n v="450000"/>
    <n v="57129"/>
    <n v="232871"/>
    <n v="0"/>
    <n v="0"/>
    <n v="1506"/>
    <n v="2692"/>
    <n v="270"/>
    <n v="12"/>
    <n v="450000"/>
    <n v="6696"/>
    <n v="167"/>
    <n v="760000"/>
    <n v="520000"/>
    <n v="240000"/>
    <n v="0"/>
    <n v="0"/>
    <n v="760000"/>
    <n v="465000"/>
    <n v="62129"/>
    <n v="232871"/>
    <n v="0"/>
    <n v="0"/>
    <n v="1506"/>
    <n v="2692"/>
    <n v="270"/>
    <n v="12"/>
    <n v="465000"/>
    <n v="6920"/>
    <n v="173"/>
    <n v="780000"/>
    <n v="540000"/>
    <n v="240000"/>
    <n v="0"/>
    <n v="0"/>
    <n v="780000"/>
    <n v="480000"/>
    <n v="67129"/>
    <n v="232871"/>
    <n v="0"/>
    <n v="0"/>
    <n v="1506"/>
    <n v="2692"/>
    <n v="270"/>
    <n v="12"/>
    <n v="480000"/>
    <n v="7143"/>
    <n v="178"/>
    <m/>
    <m/>
    <m/>
    <m/>
    <m/>
    <s v="○"/>
    <m/>
    <m/>
    <s v="○"/>
    <m/>
    <m/>
    <m/>
    <s v="○"/>
    <m/>
    <m/>
    <m/>
    <s v="○"/>
    <s v="アート作品販売"/>
    <x v="4"/>
    <n v="485644"/>
    <s v="シール貼り・釜飯パック箱詰め"/>
    <s v="－"/>
    <x v="0"/>
    <n v="12578"/>
    <s v="アート作品販売（絵画）"/>
    <s v="－"/>
    <x v="8"/>
    <n v="10777"/>
    <s v="雑貨販売・てしごと市出店等"/>
    <s v="－"/>
    <x v="1"/>
    <n v="1"/>
    <x v="1"/>
    <x v="18"/>
    <s v=""/>
    <x v="0"/>
    <m/>
    <m/>
    <m/>
    <x v="0"/>
    <s v="軽作業の請負については、出勤率が低いため、受注量を増加することが難しい（仕事をこなせない恐れがある）_x000a_雑貨販売については販路の拡大のために、商品を置いてもらう場所、イベントの開催など行っているが、集客・売上につながっていきにくい。"/>
    <s v="○"/>
    <s v="○"/>
    <s v="○"/>
    <s v="○"/>
    <s v="○"/>
    <s v="○"/>
    <s v="○"/>
    <s v="○"/>
    <m/>
    <s v="○"/>
    <m/>
    <m/>
    <s v="出勤率も低いため、目標の工賃を支払うことができていない。来所時は相談に乗る時間を設けて、通所、作業への不安やしんどさを軽減できるように配慮しているが、そういった時間を確保すると、作業時間が減り、工賃の減少にもつながってしまっていると感じる。_x000a_ある程度のメリハリをつけて、仕事をしているという意識を持ってもらえるような支援方法を検討していく。"/>
    <s v="○"/>
    <s v="○"/>
    <s v="○"/>
    <s v="○"/>
    <s v="○"/>
    <s v="○"/>
    <m/>
    <m/>
    <m/>
    <s v="○"/>
    <m/>
    <m/>
    <s v="営業活動・ＳＮＳのさらなる活用"/>
    <s v="②販路開拓"/>
    <s v="店舗アポ・訪問・販売交渉"/>
    <s v="ＨＰのリニューアルとネット販売拡充"/>
    <s v="③販売力の向上"/>
    <s v="ＨＰを全面んリニューアルし、発信力の向上・ネット販売店舗の整備、商品を充実させていく"/>
    <s v="分業・チーム分けによる生産性の向上"/>
    <s v="⑥作業工程の見直し"/>
    <s v="利用者間のトラブルを減らし、作業・活動に集中してもらうために作業工程を見直し、チームごとに分けて作業に取り組んでもらうことで、軽作業、そのほかの作業の効率化と生産性のupを見込む。"/>
    <s v="販路の拡大と商品のクオリティーの向上を目指し、アート活動での収益の増加に取り組む。そのための販路拡大のために、営業活動に力を入れ、ネット販売も工夫をしていく。_x000a_作業効率向上のための分業・チーム分け・作業工程の見直し"/>
    <s v="ネット販売の拡充・実店舗をを設置しての販売"/>
    <s v="イベントの開催回数を増やす・アート作品・商品のブラッシュアップ・新規の仕事の開拓"/>
    <s v="共有していない"/>
    <s v="共有していない"/>
    <s v="統括責任者"/>
    <s v="大田　麻衣子"/>
    <s v="管理者"/>
    <s v="販路拡大"/>
    <s v="前川　藤香"/>
    <s v="サービス管理責任者"/>
    <s v="SNS"/>
    <s v="馬屋原　実佳"/>
    <s v="支援員"/>
    <m/>
    <m/>
    <m/>
    <m/>
    <m/>
    <m/>
    <m/>
    <m/>
    <m/>
    <m/>
    <m/>
    <m/>
    <m/>
    <m/>
    <m/>
    <m/>
    <m/>
    <m/>
    <m/>
    <m/>
    <m/>
    <x v="8"/>
    <n v="2"/>
    <n v="4"/>
    <n v="10"/>
    <m/>
    <m/>
    <n v="16"/>
    <x v="15"/>
    <x v="60"/>
    <x v="58"/>
    <x v="0"/>
    <x v="0"/>
    <n v="2"/>
    <n v="13"/>
    <n v="1"/>
    <n v="16"/>
    <n v="0"/>
    <n v="4"/>
    <n v="3"/>
    <n v="1"/>
    <n v="0"/>
    <n v="0"/>
    <n v="8"/>
    <n v="16"/>
    <n v="0"/>
    <n v="0"/>
    <n v="3"/>
    <n v="5"/>
    <n v="7"/>
    <n v="1"/>
    <n v="0"/>
    <n v="16"/>
    <n v="5"/>
    <n v="0"/>
    <n v="3"/>
    <n v="8"/>
    <n v="0.625"/>
    <n v="5"/>
    <n v="1"/>
    <n v="2"/>
    <n v="8"/>
    <n v="0.625"/>
    <n v="3"/>
    <n v="2"/>
    <n v="3"/>
    <n v="8"/>
    <n v="0.375"/>
    <n v="1"/>
    <n v="0"/>
    <n v="7"/>
    <n v="8"/>
    <n v="0.125"/>
    <n v="2"/>
    <n v="0"/>
    <n v="6"/>
    <n v="8"/>
    <n v="0.25"/>
    <n v="5"/>
    <n v="2"/>
    <n v="1"/>
    <n v="8"/>
    <x v="31"/>
    <n v="21"/>
    <n v="5"/>
    <n v="22"/>
    <n v="48"/>
    <n v="0.4375"/>
  </r>
  <r>
    <d v="2024-04-15T00:00:00"/>
    <n v="352"/>
    <x v="5"/>
    <s v="一般社団法人ライフセルフサポート大樹"/>
    <s v="原田　美香"/>
    <n v="3410112902"/>
    <s v="こもれび"/>
    <n v="7320009"/>
    <x v="2"/>
    <s v="〒732-0009 広島市東区戸坂千足二丁目６番１５号"/>
    <x v="0"/>
    <s v="原田美香"/>
    <s v="原田美香"/>
    <s v="082-220-0551"/>
    <s v="taijyu2017@outlook.jp"/>
    <s v="月額"/>
    <n v="20000"/>
    <x v="242"/>
    <n v="4618"/>
    <n v="24510"/>
    <n v="25309"/>
    <n v="25926"/>
    <n v="5719743"/>
    <n v="5417666"/>
    <n v="0"/>
    <n v="0"/>
    <n v="302077"/>
    <n v="5719743"/>
    <x v="242"/>
    <n v="1820298"/>
    <n v="0"/>
    <n v="0"/>
    <n v="0"/>
    <n v="188"/>
    <n v="3438"/>
    <x v="237"/>
    <n v="262"/>
    <n v="12"/>
    <n v="3899445"/>
    <x v="240"/>
    <x v="242"/>
    <n v="451"/>
    <n v="5500000"/>
    <n v="5500000"/>
    <n v="0"/>
    <n v="0"/>
    <n v="0"/>
    <n v="5500000"/>
    <n v="4000000"/>
    <n v="1500000"/>
    <n v="0"/>
    <n v="0"/>
    <n v="0"/>
    <n v="3500"/>
    <n v="8897"/>
    <n v="259"/>
    <n v="12"/>
    <n v="4000000"/>
    <n v="24510"/>
    <n v="450"/>
    <n v="5600000"/>
    <n v="5600000"/>
    <n v="0"/>
    <n v="0"/>
    <n v="0"/>
    <n v="5600000"/>
    <n v="4100000"/>
    <n v="1400000"/>
    <n v="0"/>
    <n v="100000"/>
    <n v="0"/>
    <n v="3500"/>
    <n v="8897"/>
    <n v="260"/>
    <n v="12"/>
    <n v="4100000"/>
    <n v="25309"/>
    <n v="461"/>
    <n v="5700000"/>
    <n v="5700000"/>
    <n v="0"/>
    <n v="0"/>
    <n v="0"/>
    <n v="5700000"/>
    <n v="4200000"/>
    <n v="1400000"/>
    <n v="0"/>
    <n v="100000"/>
    <n v="0"/>
    <n v="3500"/>
    <n v="8897"/>
    <n v="260"/>
    <n v="12"/>
    <n v="4200000"/>
    <n v="25926"/>
    <n v="472"/>
    <m/>
    <m/>
    <m/>
    <m/>
    <s v="○"/>
    <m/>
    <s v="○"/>
    <m/>
    <s v="○"/>
    <m/>
    <s v="○"/>
    <s v="○"/>
    <s v="○"/>
    <m/>
    <m/>
    <m/>
    <s v="○"/>
    <s v="リビング配布、公園清掃、ゴミ出しや草むしり等高齢者依頼、キッチンカー等"/>
    <x v="4"/>
    <n v="2663511"/>
    <s v="内職"/>
    <s v="－"/>
    <x v="0"/>
    <n v="1428630"/>
    <s v="リビング配布、公園清掃、ゴミ出しや草むしり等高齢者依頼、キッチンカー等"/>
    <s v="－"/>
    <x v="7"/>
    <n v="936908"/>
    <s v="清掃等"/>
    <s v="－"/>
    <x v="1"/>
    <s v=""/>
    <x v="0"/>
    <x v="0"/>
    <s v=""/>
    <x v="0"/>
    <m/>
    <m/>
    <m/>
    <x v="0"/>
    <s v="現状、内職等はすべて歩合にしており、一人一人の生産内容を毎日記録をしています。これによって物価高騰により単価が上がったものについては、工賃が少し上がりました。毎日納品があるため仕事がないということはありません。仕事はあるが体調不良で休まれて出てこれなくなったり、入院されたり、人出が足らないのも現状です。課題としては利用者の人数が安定していく事です。仕事があっても、「一人では気が重い」「スキルを身につける前にあきらめる」「汚いからやりたくない」など、気持ちの面で工賃が伸びていかないことが多いです。一人一人の稼ぎたいという気持ちを盛り上げていく必要があるかと考えます。"/>
    <m/>
    <m/>
    <m/>
    <s v="○"/>
    <m/>
    <s v="○"/>
    <s v="○"/>
    <s v="○"/>
    <m/>
    <m/>
    <m/>
    <m/>
    <s v="月初めに集計をとり、月工賃総額平均を随時職員全員が確認。評価は前年度に比べて評価します。"/>
    <s v="○"/>
    <s v="○"/>
    <s v="○"/>
    <s v="○"/>
    <s v="○"/>
    <s v="○"/>
    <m/>
    <m/>
    <s v="○"/>
    <m/>
    <s v="○"/>
    <s v="仕事に追加をいただき利用者の人員を追加していけるように取引先との調整。"/>
    <s v="キッチンカーコーヒー販売"/>
    <s v="③販売力の向上"/>
    <s v="販売商品改善。販売者（利用者含む）は販売先での作業を追加。"/>
    <s v="清掃等"/>
    <s v="⑥作業工程の見直し"/>
    <s v="数をこなせるよう、指示改善。取引先との連携を一番にする。"/>
    <s v="職員意識啓発"/>
    <s v="⑨管理者・職員への意識啓発"/>
    <s v="業務の圧縮、休みやすい環境整備、残業無等。負担の軽減を行っていき、離職者をなくし働きやすい環境にしていき、利用者との関係もより良いものにしていく。"/>
    <s v="働けることは楽しいこと、社会の一員であり大切な存在だということを経営理念のもと伝えていきます。生産活動に従事していただけるようより良い環境整備をしていきます。地域との連携を図っていきます。"/>
    <s v="働けることは楽しいこと、社会の一員であり大切な存在だということを経営理念のもと伝えていきます。生産活動に従事していただけるようより良い環境整備をしていきます。地域との連携を図っていきます。"/>
    <s v="働けることは楽しいこと、社会の一員であり大切な存在だということを経営理念のもと伝えていきます。生産活動に従事していただけるようより良い環境整備をしていきます。地域との連携を図っていきます。"/>
    <s v="共有した"/>
    <s v="共有した"/>
    <s v="統括責任者"/>
    <s v="原田美香"/>
    <s v="管理者"/>
    <s v="運営方針指導"/>
    <s v="増田慎司"/>
    <s v="生活支援員"/>
    <s v="販売指導"/>
    <s v="田辺泰明"/>
    <s v="職業指導員"/>
    <s v="企業連携現場指導"/>
    <s v="二瀬稔"/>
    <s v="職業指導員"/>
    <s v="運営方針指導"/>
    <s v="前田秀昭"/>
    <s v="職業指導員"/>
    <s v="運営方針指導"/>
    <s v="中村圭吾"/>
    <s v="生活支援員"/>
    <m/>
    <m/>
    <m/>
    <m/>
    <m/>
    <m/>
    <m/>
    <m/>
    <m/>
    <m/>
    <m/>
    <m/>
    <x v="7"/>
    <n v="2"/>
    <n v="2"/>
    <n v="17"/>
    <m/>
    <n v="1"/>
    <n v="22"/>
    <x v="1"/>
    <x v="127"/>
    <x v="149"/>
    <x v="0"/>
    <x v="9"/>
    <n v="11"/>
    <n v="6"/>
    <n v="5"/>
    <n v="22"/>
    <n v="0"/>
    <n v="9"/>
    <n v="2"/>
    <n v="2"/>
    <n v="0"/>
    <n v="0"/>
    <n v="9"/>
    <n v="22"/>
    <n v="0"/>
    <n v="0"/>
    <n v="4"/>
    <n v="3"/>
    <n v="5"/>
    <n v="10"/>
    <n v="0"/>
    <n v="22"/>
    <n v="11"/>
    <n v="1"/>
    <n v="2"/>
    <n v="14"/>
    <n v="0.7857142857142857"/>
    <n v="8"/>
    <n v="0"/>
    <n v="6"/>
    <n v="14"/>
    <n v="0.5714285714285714"/>
    <n v="11"/>
    <n v="0"/>
    <n v="3"/>
    <n v="14"/>
    <n v="0.7857142857142857"/>
    <n v="12"/>
    <n v="0"/>
    <n v="2"/>
    <n v="14"/>
    <n v="0.8571428571428571"/>
    <n v="9"/>
    <n v="0"/>
    <n v="5"/>
    <n v="14"/>
    <n v="0.6428571428571429"/>
    <n v="14"/>
    <n v="0"/>
    <n v="0"/>
    <n v="14"/>
    <x v="8"/>
    <n v="65"/>
    <n v="1"/>
    <n v="18"/>
    <n v="84"/>
    <n v="0.77380952380952384"/>
  </r>
  <r>
    <d v="2024-04-15T00:00:00"/>
    <n v="354"/>
    <x v="4"/>
    <s v="株式会社チャレンジドパーソン"/>
    <s v="内海　洋平"/>
    <n v="3411100716"/>
    <s v="キッチンファーム"/>
    <n v="7220022"/>
    <x v="0"/>
    <s v="〒722-0022 尾道市栗原町9880-2"/>
    <x v="0"/>
    <s v="相良　雅子"/>
    <s v="相良　雅子"/>
    <s v="0848-21-4510"/>
    <s v="info@challenged-p.co.jp"/>
    <s v="月額"/>
    <n v="30000"/>
    <x v="243"/>
    <n v="3927"/>
    <n v="34771"/>
    <n v="37308"/>
    <n v="37895"/>
    <n v="7220198"/>
    <n v="7220198"/>
    <n v="0"/>
    <n v="0"/>
    <n v="0"/>
    <n v="7220198"/>
    <x v="243"/>
    <n v="5388148"/>
    <n v="0"/>
    <n v="0"/>
    <n v="0"/>
    <n v="57"/>
    <n v="1078"/>
    <x v="238"/>
    <n v="243"/>
    <n v="12"/>
    <n v="1832050"/>
    <x v="241"/>
    <x v="243"/>
    <n v="348"/>
    <n v="7300000"/>
    <n v="7300000"/>
    <n v="0"/>
    <n v="0"/>
    <n v="0"/>
    <n v="7300000"/>
    <n v="1669000"/>
    <n v="5631000"/>
    <n v="0"/>
    <n v="0"/>
    <n v="0"/>
    <n v="953"/>
    <n v="4764"/>
    <n v="243"/>
    <n v="12"/>
    <n v="1669000"/>
    <n v="34771"/>
    <n v="350"/>
    <n v="7800000"/>
    <n v="7800000"/>
    <n v="0"/>
    <n v="0"/>
    <n v="0"/>
    <n v="7800000"/>
    <n v="2193700"/>
    <n v="5606300"/>
    <n v="0"/>
    <n v="0"/>
    <n v="0"/>
    <n v="1182"/>
    <n v="5906"/>
    <n v="243"/>
    <n v="12"/>
    <n v="2193700"/>
    <n v="37308"/>
    <n v="371"/>
    <n v="8200000"/>
    <n v="8200000"/>
    <n v="0"/>
    <n v="0"/>
    <n v="0"/>
    <n v="8200000"/>
    <n v="2273700"/>
    <n v="5926300"/>
    <n v="0"/>
    <n v="0"/>
    <n v="0"/>
    <n v="1195"/>
    <n v="5971"/>
    <n v="243"/>
    <n v="12"/>
    <n v="2273700"/>
    <n v="37895"/>
    <n v="381"/>
    <m/>
    <m/>
    <s v="○"/>
    <m/>
    <m/>
    <m/>
    <m/>
    <m/>
    <s v="○"/>
    <m/>
    <m/>
    <m/>
    <m/>
    <m/>
    <m/>
    <m/>
    <m/>
    <m/>
    <x v="13"/>
    <n v="6700000"/>
    <s v="弁当製造〜尾道市役所で販売_x000a_惣菜商品の販売_x000a_自社グループホーム向け惣菜製造"/>
    <s v="－"/>
    <x v="4"/>
    <n v="500000"/>
    <s v="施設外での清掃作業"/>
    <s v="○"/>
    <x v="2"/>
    <m/>
    <m/>
    <m/>
    <x v="0"/>
    <s v=""/>
    <x v="0"/>
    <x v="0"/>
    <s v=""/>
    <x v="0"/>
    <m/>
    <m/>
    <m/>
    <x v="0"/>
    <s v="弁当製造・グループホーム向け惣菜製造のほかに、自社オリジナルの惣菜商品を作り、販売を開始。新たな収益に繋げていく取り組みをスタートしたが、認知度を高める動きなどが必要と感じる。"/>
    <s v="○"/>
    <m/>
    <m/>
    <m/>
    <m/>
    <m/>
    <m/>
    <m/>
    <m/>
    <m/>
    <m/>
    <m/>
    <s v="売上を伸ばすことができ、スキルが向上した利用者に関して最大で時間給で200円程度大きく工賃をアップすることができた。より仕事に意欲的になり、A型事業所へのステップアップにもつながった。"/>
    <s v="○"/>
    <m/>
    <m/>
    <m/>
    <m/>
    <m/>
    <m/>
    <m/>
    <m/>
    <m/>
    <m/>
    <m/>
    <s v="調理スキルや設備を活用できる商品開発"/>
    <s v="①商品企画力の向上"/>
    <s v="外部の専門職（飲食店経営、パッケージデザイナーなど）との連携を行い、現状の環境を活かしつつ販売に繋げる"/>
    <s v="新たな作業の受注"/>
    <s v="⑩市町・企業、他事業所との連携"/>
    <s v="連携企業から要望のある作業の受注・利用者含め環境の整備"/>
    <m/>
    <m/>
    <m/>
    <s v="現状より新たな商品を１つ完成させ、販売を実施する"/>
    <s v="新たな作業受注に向けて環境を整備しつつトライアルの実施"/>
    <s v="新たな作業の安定受注"/>
    <s v="共有した"/>
    <s v="共有した"/>
    <s v="統括責任者"/>
    <s v="相良　雅子"/>
    <s v="管理者"/>
    <s v="職業指導員"/>
    <s v="寺岡　真央"/>
    <m/>
    <s v="生活支援員"/>
    <s v="鎌澤　知世"/>
    <m/>
    <s v="生活支援員"/>
    <s v="池田　由美"/>
    <m/>
    <m/>
    <m/>
    <m/>
    <m/>
    <m/>
    <m/>
    <m/>
    <m/>
    <m/>
    <m/>
    <m/>
    <m/>
    <m/>
    <m/>
    <m/>
    <m/>
    <m/>
    <m/>
    <x v="0"/>
    <n v="1"/>
    <n v="4"/>
    <m/>
    <m/>
    <m/>
    <n v="5"/>
    <x v="17"/>
    <x v="2"/>
    <x v="3"/>
    <x v="0"/>
    <x v="0"/>
    <n v="0"/>
    <n v="4"/>
    <n v="1"/>
    <n v="5"/>
    <n v="0"/>
    <n v="1"/>
    <n v="1"/>
    <n v="1"/>
    <n v="0"/>
    <n v="0"/>
    <n v="2"/>
    <n v="5"/>
    <n v="0"/>
    <n v="3"/>
    <n v="0"/>
    <n v="2"/>
    <n v="0"/>
    <n v="0"/>
    <n v="0"/>
    <n v="5"/>
    <n v="4"/>
    <n v="0"/>
    <n v="0"/>
    <n v="4"/>
    <n v="1"/>
    <n v="3"/>
    <n v="0"/>
    <n v="1"/>
    <n v="4"/>
    <n v="0.75"/>
    <n v="4"/>
    <n v="0"/>
    <n v="0"/>
    <n v="4"/>
    <n v="1"/>
    <n v="2"/>
    <n v="0"/>
    <n v="2"/>
    <n v="4"/>
    <n v="0.5"/>
    <n v="3"/>
    <n v="0"/>
    <n v="1"/>
    <n v="4"/>
    <n v="0.75"/>
    <n v="3"/>
    <n v="0"/>
    <n v="1"/>
    <n v="4"/>
    <x v="0"/>
    <n v="19"/>
    <n v="0"/>
    <n v="5"/>
    <n v="24"/>
    <n v="0.79166666666666663"/>
  </r>
  <r>
    <d v="2024-04-20T00:00:00"/>
    <n v="355"/>
    <x v="4"/>
    <s v="株式会社Ｓｍｉｌｅ"/>
    <s v="久丸　智寛"/>
    <n v="3410113264"/>
    <s v="障がい者通所事業所　ワークハウススマイル"/>
    <n v="7320811"/>
    <x v="2"/>
    <s v="〒732-0811 広島市南区段原三丁目２１番７号　３Ｆ"/>
    <x v="0"/>
    <s v="錦織　孝司"/>
    <s v="原田涼子"/>
    <s v="082－258－2701"/>
    <s v="smile55work@yahoo.co.jp"/>
    <s v="月額"/>
    <m/>
    <x v="244"/>
    <n v="5956"/>
    <n v="6000"/>
    <n v="6439"/>
    <n v="6597"/>
    <n v="903823"/>
    <n v="903823"/>
    <n v="0"/>
    <n v="0"/>
    <n v="0"/>
    <n v="903823"/>
    <x v="244"/>
    <n v="155871"/>
    <n v="0"/>
    <n v="0"/>
    <n v="40420"/>
    <n v="176"/>
    <n v="2476"/>
    <x v="239"/>
    <n v="252"/>
    <n v="12"/>
    <n v="707532"/>
    <x v="242"/>
    <x v="244"/>
    <n v="83"/>
    <n v="950000"/>
    <n v="950000"/>
    <n v="0"/>
    <n v="0"/>
    <n v="0"/>
    <n v="950000"/>
    <n v="720000"/>
    <n v="180000"/>
    <n v="0"/>
    <n v="0"/>
    <n v="50000"/>
    <n v="2500"/>
    <n v="8550"/>
    <n v="250"/>
    <n v="12"/>
    <n v="720000"/>
    <n v="6000"/>
    <n v="84"/>
    <n v="1100000"/>
    <n v="1100000"/>
    <n v="0"/>
    <n v="0"/>
    <n v="0"/>
    <n v="1100000"/>
    <n v="850000"/>
    <n v="200000"/>
    <n v="0"/>
    <n v="0"/>
    <n v="50000"/>
    <n v="2750"/>
    <n v="8700"/>
    <n v="250"/>
    <n v="12"/>
    <n v="850000"/>
    <n v="6439"/>
    <n v="98"/>
    <n v="1230000"/>
    <n v="1230000"/>
    <n v="0"/>
    <n v="0"/>
    <n v="0"/>
    <n v="1230000"/>
    <n v="950000"/>
    <n v="220000"/>
    <n v="0"/>
    <n v="0"/>
    <n v="60000"/>
    <n v="3000"/>
    <n v="9000"/>
    <n v="250"/>
    <n v="12"/>
    <n v="950000"/>
    <n v="6597"/>
    <n v="106"/>
    <m/>
    <m/>
    <m/>
    <m/>
    <m/>
    <s v="○"/>
    <m/>
    <m/>
    <s v="○"/>
    <m/>
    <m/>
    <s v="○"/>
    <s v="○"/>
    <m/>
    <m/>
    <m/>
    <m/>
    <m/>
    <x v="12"/>
    <n v="382870"/>
    <s v="植物の種の小分け。シール貼り。封入。発送"/>
    <s v="－"/>
    <x v="6"/>
    <n v="190870"/>
    <s v="フラワーフェスティバル他イベントでの販売"/>
    <s v="○"/>
    <x v="0"/>
    <n v="107100"/>
    <s v="裾上げテープの作成、袋入れ"/>
    <s v="－"/>
    <x v="0"/>
    <s v=""/>
    <x v="0"/>
    <x v="0"/>
    <s v=""/>
    <x v="0"/>
    <m/>
    <m/>
    <m/>
    <x v="0"/>
    <s v="長時間の販売での手伝いが出来る利用者がいない。その分職員に負担がかかっている。短時間なら手伝いができる利用者が何人かいるので、徐々に時間を伸ばしていけるよう支援する。週5日通所できる利用者を増やして、作業に継続性を保ちたい。"/>
    <m/>
    <s v="○"/>
    <m/>
    <m/>
    <m/>
    <m/>
    <s v="○"/>
    <m/>
    <m/>
    <m/>
    <m/>
    <m/>
    <s v="コロナ明けで、イベントでの販売が増えた。結果工賃が増えた。"/>
    <m/>
    <s v="○"/>
    <s v="○"/>
    <m/>
    <m/>
    <m/>
    <m/>
    <m/>
    <m/>
    <m/>
    <m/>
    <m/>
    <s v="販売先の拡大"/>
    <s v="②販路開拓"/>
    <s v="イベント以外での販売先を開拓する"/>
    <s v="販売に携われる利用者の育成"/>
    <s v="③販売力の向上"/>
    <s v="販売に携われる利用者を育成、時間を延ばす"/>
    <m/>
    <m/>
    <m/>
    <s v="職域販売先を開拓する。"/>
    <s v="委託販売先を開拓する。"/>
    <s v="販売に携われる利用者を育成する。"/>
    <s v="共有した"/>
    <s v="共有した"/>
    <s v="統括責任者"/>
    <s v="錦織孝司"/>
    <s v="管理者"/>
    <m/>
    <s v="三原健司"/>
    <s v="サービス管理責任者"/>
    <m/>
    <s v="櫃本美香"/>
    <s v="職業指導員"/>
    <m/>
    <s v="岩畔祐子"/>
    <s v="生活支援員"/>
    <m/>
    <s v="原田涼子"/>
    <s v="目標工賃達成指導員"/>
    <m/>
    <m/>
    <m/>
    <m/>
    <m/>
    <m/>
    <m/>
    <m/>
    <m/>
    <m/>
    <m/>
    <m/>
    <m/>
    <m/>
    <m/>
    <x v="1"/>
    <m/>
    <n v="12"/>
    <n v="3"/>
    <m/>
    <m/>
    <n v="15"/>
    <x v="2"/>
    <x v="2"/>
    <x v="2"/>
    <x v="0"/>
    <x v="0"/>
    <n v="3"/>
    <n v="11"/>
    <n v="1"/>
    <n v="15"/>
    <n v="0"/>
    <n v="0"/>
    <n v="1"/>
    <n v="4"/>
    <n v="0"/>
    <n v="0"/>
    <n v="10"/>
    <n v="15"/>
    <n v="0"/>
    <n v="4"/>
    <n v="3"/>
    <n v="3"/>
    <n v="0"/>
    <n v="4"/>
    <n v="1"/>
    <n v="15"/>
    <n v="6"/>
    <n v="1"/>
    <n v="0"/>
    <n v="7"/>
    <n v="0.8571428571428571"/>
    <n v="4"/>
    <n v="2"/>
    <n v="1"/>
    <n v="7"/>
    <n v="0.5714285714285714"/>
    <n v="5"/>
    <n v="0"/>
    <n v="2"/>
    <n v="7"/>
    <n v="0.7142857142857143"/>
    <n v="4"/>
    <n v="1"/>
    <n v="2"/>
    <n v="7"/>
    <n v="0.5714285714285714"/>
    <n v="1"/>
    <n v="2"/>
    <n v="4"/>
    <n v="7"/>
    <n v="0.14285714285714285"/>
    <n v="7"/>
    <n v="0"/>
    <n v="0"/>
    <n v="7"/>
    <x v="8"/>
    <n v="27"/>
    <n v="6"/>
    <n v="9"/>
    <n v="42"/>
    <n v="0.6428571428571429"/>
  </r>
  <r>
    <d v="2024-04-19T00:00:00"/>
    <n v="357"/>
    <x v="4"/>
    <s v="合同会社祥英"/>
    <s v="福田　英弘"/>
    <n v="3410213163"/>
    <s v="多機能型事業所エール"/>
    <n v="7315141"/>
    <x v="2"/>
    <s v="〒731-5141 広島市佐伯区千同二丁目１４番７号"/>
    <x v="1"/>
    <s v="福田　祥平"/>
    <s v="福田　祥平"/>
    <s v="082-533-6444"/>
    <s v="qqdm5gh9k@orion.ocn.ne.jp"/>
    <s v="月額"/>
    <n v="13000"/>
    <x v="245"/>
    <n v="504"/>
    <n v="16026"/>
    <n v="17628"/>
    <n v="18429"/>
    <n v="1411275"/>
    <n v="1411275"/>
    <n v="0"/>
    <n v="0"/>
    <n v="0"/>
    <n v="1411275"/>
    <x v="245"/>
    <n v="437503"/>
    <n v="0"/>
    <n v="0"/>
    <n v="131092"/>
    <n v="74"/>
    <n v="1247"/>
    <x v="240"/>
    <n v="242"/>
    <n v="12"/>
    <n v="842680"/>
    <x v="243"/>
    <x v="245"/>
    <n v="172"/>
    <n v="1500000"/>
    <n v="1500000"/>
    <n v="0"/>
    <n v="0"/>
    <n v="0"/>
    <n v="1500000"/>
    <n v="1000000"/>
    <n v="350000"/>
    <n v="0"/>
    <n v="0"/>
    <n v="150000"/>
    <n v="1250"/>
    <n v="4950"/>
    <n v="245"/>
    <n v="12"/>
    <n v="1000000"/>
    <n v="16026"/>
    <n v="202"/>
    <n v="1600000"/>
    <n v="1600000"/>
    <n v="0"/>
    <n v="0"/>
    <n v="0"/>
    <n v="1600000"/>
    <n v="1100000"/>
    <n v="350000"/>
    <n v="0"/>
    <n v="0"/>
    <n v="150000"/>
    <n v="1250"/>
    <n v="4950"/>
    <n v="245"/>
    <n v="12"/>
    <n v="1100000"/>
    <n v="17628"/>
    <n v="222"/>
    <n v="1700000"/>
    <n v="1700000"/>
    <n v="0"/>
    <n v="0"/>
    <n v="0"/>
    <n v="1700000"/>
    <n v="1150000"/>
    <n v="380000"/>
    <n v="0"/>
    <n v="0"/>
    <n v="170000"/>
    <n v="1250"/>
    <n v="4950"/>
    <n v="245"/>
    <n v="12"/>
    <n v="1150000"/>
    <n v="18429"/>
    <n v="232"/>
    <m/>
    <m/>
    <m/>
    <m/>
    <m/>
    <m/>
    <m/>
    <m/>
    <m/>
    <m/>
    <m/>
    <m/>
    <s v="○"/>
    <m/>
    <m/>
    <m/>
    <m/>
    <m/>
    <x v="4"/>
    <n v="960692"/>
    <s v="自動車部品のバリ取り及び型抜き"/>
    <s v="－"/>
    <x v="3"/>
    <n v="450583"/>
    <s v="自動車部品にパッキンをはめる作業"/>
    <s v="－"/>
    <x v="2"/>
    <m/>
    <m/>
    <m/>
    <x v="1"/>
    <s v=""/>
    <x v="0"/>
    <x v="0"/>
    <s v=""/>
    <x v="0"/>
    <m/>
    <m/>
    <m/>
    <x v="0"/>
    <s v="もともと手作業で内職を行っていたが、内職作業を機械で行う企業があり作業の打ち切りを余儀なくされたことで作業量の低下により利用者への工賃にも低下が見られた。その為、もう一つの取引先に相談の上、仕事を増やしてもらい今までと同等の作業量を行えるようカバーを行った。"/>
    <m/>
    <m/>
    <m/>
    <m/>
    <m/>
    <s v="○"/>
    <s v="○"/>
    <s v="○"/>
    <m/>
    <m/>
    <m/>
    <m/>
    <s v="個々に合わせた作業量を確保し、無理のないペースで進め、安定した支援を行えるよう取り組んだ。そうした中で少しずつ作業量も増え毎月安定した工賃を提供でき、利用者の生活の安定を図ることができている。"/>
    <m/>
    <m/>
    <m/>
    <m/>
    <m/>
    <s v="○"/>
    <m/>
    <m/>
    <s v="○"/>
    <s v="○"/>
    <m/>
    <m/>
    <s v="内職"/>
    <s v="⑥作業工程の見直し"/>
    <s v="個々に合わせた作業量を提供し、精神的な負担を減らしながら安定して取り組めるよう支援を行っている。"/>
    <s v="内職"/>
    <s v="⑨管理者・職員への意識啓発"/>
    <s v="支援に携わる職員はしっかりと見通しを持ち、効率よく作業を進めていけるよう声かけを行いながら質の良い支援を行う。"/>
    <s v="内職"/>
    <s v="⑩市町・企業、他事業所との連携"/>
    <s v="日頃からコミュニケーションを取り、状況に応じて安定した仕事を確保できるよう密接な連携を意識している。"/>
    <s v="工賃目標を毎年引き上げていけるよう企業との連携をしっかり行い、安定した仕事を確保し、作業効率も上げていけるよう支援を行う。"/>
    <s v="内職だけではなく、販売など違う分野にも挑戦し活動の幅を増やして行けるよう取り組んでいく。"/>
    <s v="安定した仕事量を確保し、一人ひとりの能力を引き出し無理のないペースで取り組めるよう支援を行い、生活の質を向上しながら作業の質も向上していく。"/>
    <s v="共有した"/>
    <s v="共有した"/>
    <s v="統括責任者"/>
    <s v="福田　祥平"/>
    <s v="管理者"/>
    <m/>
    <s v="浜井　真深"/>
    <s v="サービス管理責任者"/>
    <m/>
    <s v="高木　美樹"/>
    <s v="支援員"/>
    <m/>
    <s v="井野　智美"/>
    <s v="支援員"/>
    <m/>
    <m/>
    <m/>
    <m/>
    <m/>
    <m/>
    <m/>
    <m/>
    <m/>
    <m/>
    <m/>
    <m/>
    <m/>
    <m/>
    <m/>
    <m/>
    <m/>
    <m/>
    <x v="0"/>
    <n v="4"/>
    <m/>
    <n v="2"/>
    <m/>
    <n v="1"/>
    <n v="7"/>
    <x v="90"/>
    <x v="12"/>
    <x v="150"/>
    <x v="0"/>
    <x v="29"/>
    <n v="3"/>
    <n v="3"/>
    <n v="1"/>
    <n v="7"/>
    <n v="0"/>
    <n v="1"/>
    <n v="1"/>
    <n v="1"/>
    <n v="0"/>
    <n v="0"/>
    <n v="4"/>
    <n v="7"/>
    <n v="0"/>
    <n v="1"/>
    <n v="1"/>
    <n v="2"/>
    <n v="2"/>
    <n v="1"/>
    <n v="0"/>
    <n v="7"/>
    <n v="7"/>
    <n v="0"/>
    <n v="0"/>
    <n v="7"/>
    <n v="1"/>
    <n v="7"/>
    <n v="0"/>
    <n v="0"/>
    <n v="7"/>
    <n v="1"/>
    <n v="7"/>
    <n v="0"/>
    <n v="0"/>
    <n v="7"/>
    <n v="1"/>
    <n v="7"/>
    <n v="0"/>
    <n v="0"/>
    <n v="7"/>
    <n v="1"/>
    <n v="7"/>
    <n v="0"/>
    <n v="0"/>
    <n v="7"/>
    <n v="1"/>
    <n v="7"/>
    <n v="0"/>
    <n v="0"/>
    <n v="7"/>
    <x v="8"/>
    <n v="42"/>
    <n v="0"/>
    <n v="0"/>
    <n v="42"/>
    <n v="1"/>
  </r>
  <r>
    <d v="2024-04-20T00:00:00"/>
    <n v="358"/>
    <x v="1"/>
    <s v="社会福祉法人広島聴覚障害者福祉会"/>
    <s v="濱村　孝正"/>
    <n v="3410213197"/>
    <s v="アイラブ作業所"/>
    <n v="7300823"/>
    <x v="2"/>
    <s v="〒730-0823 広島市中区吉島西二丁目３番２２号"/>
    <x v="14"/>
    <s v="沖本浩美"/>
    <s v="石飛由香里"/>
    <s v="082-248-0336"/>
    <s v="rouchoufuku_ilove@bz04.plala.or.jp"/>
    <s v="月額"/>
    <n v="12000"/>
    <x v="246"/>
    <n v="4408"/>
    <n v="18056"/>
    <n v="18640"/>
    <n v="19481"/>
    <n v="5371500"/>
    <n v="5371500"/>
    <n v="0"/>
    <n v="0"/>
    <n v="0"/>
    <n v="5371500"/>
    <x v="246"/>
    <n v="1527000"/>
    <n v="812390"/>
    <n v="0"/>
    <n v="0"/>
    <n v="282"/>
    <n v="3996"/>
    <x v="241"/>
    <n v="261"/>
    <n v="12"/>
    <n v="3032110"/>
    <x v="244"/>
    <x v="246"/>
    <n v="222"/>
    <n v="5600000"/>
    <n v="5500000"/>
    <n v="0"/>
    <n v="0"/>
    <n v="100000"/>
    <n v="5600000"/>
    <n v="3250000"/>
    <n v="1550000"/>
    <n v="800000"/>
    <n v="0"/>
    <n v="0"/>
    <n v="3900"/>
    <n v="13300"/>
    <n v="260"/>
    <n v="12"/>
    <n v="3250000"/>
    <n v="18056"/>
    <n v="244"/>
    <n v="5800000"/>
    <n v="5600000"/>
    <n v="0"/>
    <n v="0"/>
    <n v="200000"/>
    <n v="5800000"/>
    <n v="3400000"/>
    <n v="1600000"/>
    <n v="800000"/>
    <n v="0"/>
    <n v="0"/>
    <n v="3950"/>
    <n v="13500"/>
    <n v="260"/>
    <n v="12"/>
    <n v="3400000"/>
    <n v="18640"/>
    <n v="252"/>
    <n v="6050000"/>
    <n v="5800000"/>
    <n v="0"/>
    <n v="0"/>
    <n v="250000"/>
    <n v="6050000"/>
    <n v="3600000"/>
    <n v="1650000"/>
    <n v="800000"/>
    <n v="0"/>
    <n v="0"/>
    <n v="4000"/>
    <n v="14000"/>
    <n v="260"/>
    <n v="12"/>
    <n v="3600000"/>
    <n v="19481"/>
    <n v="257"/>
    <m/>
    <m/>
    <m/>
    <m/>
    <s v="○"/>
    <s v="○"/>
    <m/>
    <m/>
    <s v="○"/>
    <m/>
    <m/>
    <m/>
    <s v="○"/>
    <m/>
    <s v="○"/>
    <m/>
    <s v="○"/>
    <s v="カタログ販売（年1～2回）"/>
    <x v="4"/>
    <n v="2908467"/>
    <s v="企業からの請負作業（箱折、箱詰め、ペットフード試供品、紙バッグの紐通し及び底入れ、中国新聞Ｖバッグ、小型家電解体作業など）"/>
    <s v="○"/>
    <x v="0"/>
    <n v="344624"/>
    <s v="利用者へのボーナス支給のためのカタログ販売"/>
    <s v="－"/>
    <x v="8"/>
    <n v="258087"/>
    <s v="靴下わっか製品（座布団、鍋敷き等）、ほっちぼっちバッグ、麻のエコふきん、雑巾づくり等"/>
    <s v="－"/>
    <x v="0"/>
    <s v=""/>
    <x v="0"/>
    <x v="0"/>
    <s v=""/>
    <x v="0"/>
    <m/>
    <m/>
    <m/>
    <x v="0"/>
    <s v="現状：請負作業が中心となっているので、繁忙期と閑散期があり、閑散期の間の仕事が少ない状況で時間を持て余すことがある。そういった時は、自主製品づくりの時間に充てている。また、当事業所は聴覚障害者に特化した作業所なので、ろう高齢者が多く在籍しているため、主に縫製を担当しているろう高齢者は、作業をゆっくり進めている。_x000a_課題：作業の見直しや請負作業が少ない時の対策を考える必要がある。盲ろう者（障害特性）の作業内容についてできることを考えていく必要がある。自主製品の場合、どんな商品を作っていけるか、あるいは売れるか、といった商品開発ができない。（職員の勤務時間内でできない）"/>
    <s v="○"/>
    <s v="○"/>
    <m/>
    <s v="○"/>
    <m/>
    <s v="○"/>
    <m/>
    <s v="○"/>
    <s v="○"/>
    <m/>
    <m/>
    <m/>
    <s v="施設内での解体作業や施設外就労に関わる利用者が増えたことにより、目標工賃を達成することができた。また、カタログ販売については、職員主体から利用者主体へと転換し、利用者の収益を上げるよう意識が高まり、自分隊の工賃向上に向けてしっかりと取り組むことができていた。ただ、職員の負担もまだ大きい。"/>
    <s v="○"/>
    <s v="○"/>
    <s v="○"/>
    <s v="○"/>
    <m/>
    <m/>
    <m/>
    <m/>
    <m/>
    <m/>
    <s v="○"/>
    <s v="職員のスキルアップ"/>
    <s v="小型家電解体作業及び施設外就労"/>
    <s v="⑥作業工程の見直し"/>
    <s v="施設内の作業及び施設外で行っている作業であるが、内外で工程が違っているため、統一を図り、作業効率を上げる。"/>
    <s v="靴下わっか製品"/>
    <s v="①商品企画力の向上"/>
    <s v="靴下わっか材料が安価で入手できるため、商品開発を行いたい。これまで座布団や鍋敷きを作ってきたが、新たな商品（キーホルダーや他の製品）を考えていきたい。"/>
    <s v="クラフト紙を使ったギフトバッグ製品"/>
    <s v="①商品企画力の向上"/>
    <s v="新たな製品として開発を行う。これまで請負でカープの勝ち試合を表面に中国新聞でバッグを製作していたが、技術を生かして作業所独自のギフトバッグを製作して販売に取り組む。"/>
    <s v="・縫製品など製作できる人材が現在少ないため、人材を増やす取り組みを行うと同時に職員の技術力を高め、指導力を上げていく。_x000a_・自主製品の販売確保のため、地域や関係団体、企業への営業活動を強化する。_x000a_・小型家電の解体作業や検品作業においては、携わる人員（利用者）を増やし、作業量を増やしていく。"/>
    <s v="・自主製品の販売確保のため、地域や関係団体、企業への営業活動を強化する。_x000a_・施設内で眠っている材料（毛糸や布、コルクなど）が大量にあるので、これらをうまく活用した商品開発を行いたい。_x000a_・小型家電の解体作業や検品作業においては、技術力や作業効率をさらに上げ作業量を増やしていく。"/>
    <s v="・自主製品の販売確保のため、地域や関係団体、新たな企業への営業活動を行う。_x000a_・できるだけ経費をかけないリサイクル商品開発を引き続き行い、開発した商品の営業拡大を行う。_x000a_・小型家電の解体作業や検品作業においては、技術力や作業効率をさらに上げ作業量を増やしていく。"/>
    <s v="共有した"/>
    <s v="共有した"/>
    <s v="統括責任者"/>
    <s v="沖本　浩美"/>
    <s v="管理者"/>
    <s v="個別支援計画の作成"/>
    <s v="栗栖　未帆"/>
    <s v="サービス管理責任者"/>
    <s v="作業工程管理"/>
    <s v="石飛　由香里"/>
    <s v="目標工賃達成指導員"/>
    <s v="日常生活の相談・指導"/>
    <s v="竹山　佳代"/>
    <s v="生活支援員"/>
    <s v="日常生活の相談・指導"/>
    <s v="藤田　陽子"/>
    <s v="生活支援員"/>
    <s v="日常生活の相談・指導"/>
    <s v="胡子　正博"/>
    <s v="生活支援員"/>
    <s v="技術指導や職業訓練"/>
    <s v="折手　智恵美"/>
    <s v="職業指導員"/>
    <s v="事業所内工賃部の担当職員"/>
    <s v="山田　由香利"/>
    <s v="生活支援員"/>
    <m/>
    <m/>
    <m/>
    <m/>
    <m/>
    <m/>
    <x v="6"/>
    <n v="23"/>
    <m/>
    <m/>
    <m/>
    <m/>
    <n v="23"/>
    <x v="91"/>
    <x v="12"/>
    <x v="3"/>
    <x v="0"/>
    <x v="0"/>
    <n v="7"/>
    <n v="14"/>
    <n v="2"/>
    <n v="23"/>
    <n v="1"/>
    <n v="3"/>
    <n v="5"/>
    <n v="4"/>
    <n v="0"/>
    <n v="0"/>
    <n v="10"/>
    <n v="23"/>
    <n v="0"/>
    <n v="1"/>
    <n v="2"/>
    <n v="1"/>
    <n v="4"/>
    <n v="3"/>
    <n v="12"/>
    <n v="23"/>
    <n v="18"/>
    <n v="0"/>
    <n v="5"/>
    <n v="23"/>
    <n v="0.78260869565217395"/>
    <n v="18"/>
    <n v="0"/>
    <n v="5"/>
    <n v="23"/>
    <n v="0.78260869565217395"/>
    <n v="18"/>
    <n v="0"/>
    <n v="5"/>
    <n v="23"/>
    <n v="0.78260869565217395"/>
    <n v="18"/>
    <n v="0"/>
    <n v="5"/>
    <n v="23"/>
    <n v="0.78260869565217395"/>
    <n v="17"/>
    <n v="1"/>
    <n v="5"/>
    <n v="23"/>
    <n v="0.73913043478260865"/>
    <n v="17"/>
    <n v="0"/>
    <n v="6"/>
    <n v="23"/>
    <x v="72"/>
    <n v="106"/>
    <n v="1"/>
    <n v="31"/>
    <n v="138"/>
    <n v="0.76811594202898548"/>
  </r>
  <r>
    <d v="2024-04-25T00:00:00"/>
    <n v="361"/>
    <x v="0"/>
    <s v="特定非営利活動法人安芸ソーシャルサポートの会"/>
    <s v="日比　正規"/>
    <n v="3410113173"/>
    <s v="就労支援日々生"/>
    <n v="7360082"/>
    <x v="2"/>
    <s v="〒736-0082 広島市安芸区船越南３丁目２７番２７号"/>
    <x v="0"/>
    <s v="津田　亜希子"/>
    <s v="小郷　富久美"/>
    <s v="082-824-7145"/>
    <s v="s-hibiki@amail.plala.or.jp"/>
    <s v="月額"/>
    <n v="16000"/>
    <x v="247"/>
    <n v="15099"/>
    <n v="31118"/>
    <n v="31118"/>
    <n v="31118"/>
    <n v="5855804"/>
    <n v="5855804"/>
    <n v="0"/>
    <n v="0"/>
    <n v="0"/>
    <n v="5855804"/>
    <x v="247"/>
    <n v="183427"/>
    <n v="0"/>
    <n v="0"/>
    <n v="0"/>
    <n v="293"/>
    <n v="4008"/>
    <x v="242"/>
    <n v="264"/>
    <n v="12"/>
    <n v="5672377"/>
    <x v="245"/>
    <x v="247"/>
    <n v="343"/>
    <n v="5860000"/>
    <n v="5860000"/>
    <n v="0"/>
    <n v="0"/>
    <n v="0"/>
    <n v="5860000"/>
    <n v="5676000"/>
    <n v="184000"/>
    <n v="0"/>
    <n v="0"/>
    <n v="0"/>
    <n v="4000"/>
    <n v="16500"/>
    <n v="264"/>
    <n v="12"/>
    <n v="5676000"/>
    <n v="31118"/>
    <n v="344"/>
    <n v="5860000"/>
    <n v="5860000"/>
    <n v="0"/>
    <n v="0"/>
    <n v="0"/>
    <n v="5860000"/>
    <n v="5676000"/>
    <n v="184000"/>
    <n v="0"/>
    <n v="0"/>
    <n v="0"/>
    <n v="4000"/>
    <n v="16500"/>
    <n v="264"/>
    <n v="12"/>
    <n v="5676000"/>
    <n v="31118"/>
    <n v="344"/>
    <n v="5860000"/>
    <n v="5860000"/>
    <n v="0"/>
    <n v="0"/>
    <n v="0"/>
    <n v="5860000"/>
    <n v="5676000"/>
    <n v="184000"/>
    <n v="0"/>
    <n v="0"/>
    <n v="0"/>
    <n v="4000"/>
    <n v="16500"/>
    <n v="264"/>
    <n v="12"/>
    <n v="5676000"/>
    <n v="31118"/>
    <n v="344"/>
    <m/>
    <m/>
    <m/>
    <m/>
    <m/>
    <m/>
    <m/>
    <m/>
    <m/>
    <m/>
    <m/>
    <m/>
    <s v="○"/>
    <m/>
    <s v="○"/>
    <m/>
    <m/>
    <m/>
    <x v="1"/>
    <n v="1558650"/>
    <s v="精米の選別、計量、検品、袋詰め、シール貼り"/>
    <s v="○"/>
    <x v="9"/>
    <n v="825435"/>
    <s v="自動車部品の検品"/>
    <s v="○"/>
    <x v="3"/>
    <n v="733361"/>
    <s v="商品の箱詰め、袋詰め"/>
    <s v="○"/>
    <x v="0"/>
    <s v=""/>
    <x v="0"/>
    <x v="0"/>
    <s v=""/>
    <x v="0"/>
    <m/>
    <m/>
    <m/>
    <x v="0"/>
    <s v="・複雑な作業工程が困難な利用者が増えている。_x000a_・複雑な工程を組む利用者が施設外就労に出ることが多くなった。_x000a_・比較的容易な工程に集中することが多いため。_x000a_・難易度の高い工程を職員が担い負担が増えている。_x000a_・単価の高いPC業務を検討したが、求められる能力に応えられる利用者がいなかったため、組みたて軽作業に留まっている。"/>
    <m/>
    <m/>
    <m/>
    <m/>
    <m/>
    <s v="○"/>
    <s v="○"/>
    <s v="○"/>
    <m/>
    <m/>
    <m/>
    <m/>
    <s v="・施設外就労の開拓に力を入れた。_x000a_・事業所内の作業については、工程数の少ないものを受注できるよう企業に依頼し、また作業単価をあげてもらえるよう働きかけた。_x000a_・工程を分かりやすくする為、紙上で説明し治具の作成もした。"/>
    <m/>
    <m/>
    <m/>
    <m/>
    <m/>
    <s v="○"/>
    <m/>
    <m/>
    <m/>
    <s v="○"/>
    <m/>
    <m/>
    <s v="作業工賃"/>
    <s v="⑪その他"/>
    <s v="現状工賃の値上げ交渉。"/>
    <s v="利用者の生産性向上"/>
    <s v="⑪その他"/>
    <s v="今まで以上に、作業工程の補助具作成に取り組む。"/>
    <s v="安定した通所"/>
    <s v="⑪その他"/>
    <s v="工賃向上ばかりに力を入れて生産性を追い求めるあまり、もともと精神的不調を抱える利用者にとっては通所が辛くなっている。工賃向上ばかりに気を取られず、今一度福祉の場であることを職員一同認識する。"/>
    <s v="工賃向上ばかりに気を取られず、今一度福祉の場であることを職員一同認識する。_x000a_作業にばかり集中せず、手厚い支援を心がける。それにより、利用者の通所日数を増やし、安定した仕事量を確保し、工賃向上につなげる。"/>
    <s v="現在不調を抱える利用者も安定した利用が予想されるが、主要作業に取り組んでいる利用者が数名就職する予定。生産性が落ちてしまうことが予測されるので請け負う作業の難易度をさげ「誰もができる作業」を意識し、営業をかけ揃えていきたい。「難しいことをやらされる」ではなく「できることをたくさん頑張る。できる。」イメージですすめたい。工賃の向上はもちろん、工賃の維持に積極的に取り組みたい。"/>
    <s v="少しずつ、全体の作業量や作業能力が安定していると考える。令和７年度では困難であった難易度の高い作業や施設外就労が再開できると予測している。単価のよい作業や施設外就労先の営業・開拓に力をいれる。治具や作業工程の動画など今以上に作成したい。作成にあたって職員に一定のスキルが備わるよう学習の場を持つ。全体的に作業能力をあげることを目標として工賃向上につなげたい。"/>
    <s v="共有した"/>
    <s v="共有していない"/>
    <s v="統括責任者"/>
    <s v="津田　亜希子"/>
    <s v="管理者兼サビ管"/>
    <s v="個別支援計画等の作成・技術指導"/>
    <s v="西村　隆信"/>
    <s v="サビ管・職業指導員"/>
    <s v="日常生活の相談・施設外就労の引率等"/>
    <s v="丹治　國輝"/>
    <s v="生活支援員"/>
    <s v="作業技術の指導・施設外就労の引率等"/>
    <s v="厚谷　史子"/>
    <s v="職業指導員"/>
    <s v="作業技術の指導・就労訓練"/>
    <s v="森原　佐和子"/>
    <s v="職業指導員"/>
    <s v="日常生活の相談・就労訓練"/>
    <s v="田原　茉里奈"/>
    <s v="生活支援員"/>
    <m/>
    <m/>
    <m/>
    <m/>
    <m/>
    <m/>
    <m/>
    <m/>
    <m/>
    <m/>
    <m/>
    <m/>
    <x v="7"/>
    <n v="1"/>
    <n v="4"/>
    <n v="26"/>
    <n v="4"/>
    <m/>
    <n v="35"/>
    <x v="25"/>
    <x v="158"/>
    <x v="151"/>
    <x v="53"/>
    <x v="0"/>
    <n v="2"/>
    <n v="32"/>
    <n v="1"/>
    <n v="35"/>
    <n v="0"/>
    <n v="6"/>
    <n v="5"/>
    <n v="2"/>
    <n v="0"/>
    <n v="0"/>
    <n v="22"/>
    <n v="35"/>
    <n v="0"/>
    <n v="18"/>
    <n v="8"/>
    <n v="2"/>
    <n v="6"/>
    <n v="1"/>
    <n v="0"/>
    <n v="35"/>
    <n v="18"/>
    <n v="1"/>
    <n v="3"/>
    <n v="22"/>
    <n v="0.81818181818181823"/>
    <n v="15"/>
    <n v="1"/>
    <n v="6"/>
    <n v="22"/>
    <n v="0.68181818181818177"/>
    <n v="19"/>
    <n v="0"/>
    <n v="3"/>
    <n v="22"/>
    <n v="0.86363636363636365"/>
    <n v="17"/>
    <n v="0"/>
    <n v="5"/>
    <n v="22"/>
    <n v="0.77272727272727271"/>
    <n v="18"/>
    <n v="1"/>
    <n v="3"/>
    <n v="22"/>
    <n v="0.81818181818181823"/>
    <n v="19"/>
    <n v="0"/>
    <n v="3"/>
    <n v="22"/>
    <x v="45"/>
    <n v="106"/>
    <n v="3"/>
    <n v="23"/>
    <n v="132"/>
    <n v="0.80303030303030298"/>
  </r>
  <r>
    <d v="2024-04-15T00:00:00"/>
    <n v="362"/>
    <x v="4"/>
    <s v="有限会社安寿香"/>
    <s v="金川　百合枝"/>
    <n v="3412700472"/>
    <s v="あうるワークスペース"/>
    <n v="7380034"/>
    <x v="9"/>
    <s v="〒738-0034 廿日市市宮内2239番地3"/>
    <x v="10"/>
    <s v="金川　賢吾"/>
    <s v="大元　涼子"/>
    <s v="0829-30-9711"/>
    <s v="ryokotan80@ybb.ne.jp"/>
    <s v="月額"/>
    <n v="10000"/>
    <x v="248"/>
    <n v="3196"/>
    <n v="18981"/>
    <n v="19444"/>
    <n v="19907"/>
    <n v="2289402"/>
    <n v="2259402"/>
    <n v="10000"/>
    <n v="20000"/>
    <n v="0"/>
    <n v="2289402"/>
    <x v="248"/>
    <n v="1467652"/>
    <n v="20000"/>
    <n v="10000"/>
    <n v="0"/>
    <n v="119"/>
    <n v="1334"/>
    <x v="243"/>
    <n v="267"/>
    <n v="12"/>
    <n v="791750"/>
    <x v="246"/>
    <x v="248"/>
    <n v="149"/>
    <n v="2330000"/>
    <n v="2300000"/>
    <n v="10000"/>
    <n v="20000"/>
    <n v="0"/>
    <n v="2330000"/>
    <n v="820000"/>
    <n v="1480000"/>
    <n v="20000"/>
    <n v="10000"/>
    <n v="0"/>
    <n v="932"/>
    <n v="3620"/>
    <n v="266"/>
    <n v="12"/>
    <n v="820000"/>
    <n v="18981"/>
    <n v="227"/>
    <n v="2380000"/>
    <n v="2350000"/>
    <n v="10000"/>
    <n v="20000"/>
    <n v="0"/>
    <n v="2380000"/>
    <n v="840000"/>
    <n v="1510000"/>
    <n v="20000"/>
    <n v="10000"/>
    <n v="0"/>
    <n v="932"/>
    <n v="3620"/>
    <n v="266"/>
    <n v="12"/>
    <n v="840000"/>
    <n v="19444"/>
    <n v="232"/>
    <n v="2430000"/>
    <n v="2400000"/>
    <n v="10000"/>
    <n v="20000"/>
    <n v="0"/>
    <n v="2430000"/>
    <n v="860000"/>
    <n v="1540000"/>
    <n v="20000"/>
    <n v="10000"/>
    <n v="0"/>
    <n v="932"/>
    <n v="3620"/>
    <n v="266"/>
    <n v="12"/>
    <n v="860000"/>
    <n v="19907"/>
    <n v="238"/>
    <m/>
    <m/>
    <m/>
    <m/>
    <m/>
    <s v="○"/>
    <m/>
    <m/>
    <s v="○"/>
    <m/>
    <m/>
    <m/>
    <s v="○"/>
    <m/>
    <m/>
    <m/>
    <m/>
    <m/>
    <x v="0"/>
    <n v="1033800"/>
    <s v="持ち込んでいただいた車を、外も中も洗浄する。他作業所や企業からの依頼も多くなった。春から秋にかけて、草刈りの依頼があった"/>
    <s v="○"/>
    <x v="6"/>
    <n v="898636"/>
    <s v="さをり織からポーチやカバンなどの製品を作成し、販売する。SOGOへの出店もあり"/>
    <s v="－"/>
    <x v="0"/>
    <n v="326966"/>
    <s v="ホースを決められた長さに切っていく作業_x000a_ゴムの部品のつまみを取り除く作業"/>
    <s v="－"/>
    <x v="0"/>
    <s v=""/>
    <x v="0"/>
    <x v="0"/>
    <s v=""/>
    <x v="0"/>
    <m/>
    <m/>
    <m/>
    <x v="0"/>
    <s v="作業については、草刈りなど外作業でハードな時もあるが例年通りこなすことができている。毎年A型に移行される方を１から２名出すこともできている。新しい方が、他の作業所と併用されていたり、通所されても1時間で帰宅されたり、昼から来所されたりする方が多く、毎日を通して通所される方の割合が少ないことが課題である。短時間で帰宅される方も、日数にカウントされてしまい、平均工賃が下がる要因になっている。毎日来れるような声かけなど工夫が必要と思われる"/>
    <m/>
    <m/>
    <m/>
    <s v="○"/>
    <m/>
    <s v="○"/>
    <s v="○"/>
    <m/>
    <m/>
    <m/>
    <m/>
    <m/>
    <s v="ご利用者の得意な部分を活かし、できる作業を行ってもらった。草刈りなど重労働な作業には、少し手当をつけたりと、やる気が出るようにした。しかし、作業ができる方をA型作業所に移行してもらったりしたこともあり、作業効率が落ち、元々休みがちであったり早退をするご利用者が増え。今後はそのような方をできるだけ毎日作業所に通所できるように促していき、できる作業が増えるように支援指定いく必要があると思う"/>
    <m/>
    <m/>
    <m/>
    <m/>
    <m/>
    <s v="○"/>
    <m/>
    <m/>
    <m/>
    <m/>
    <s v="○"/>
    <s v="外作業の時は手当をつけるなど、頑張った分さらに評価できるような仕組みにする"/>
    <s v="洗車・草刈り"/>
    <s v="⑨管理者・職員への意識啓発"/>
    <s v="草刈りを行ったり、洗車を行った時はそれぞれに手当をつけてやる気を上げていくようにする"/>
    <s v="軽作業"/>
    <s v="⑥作業工程の見直し"/>
    <s v="誰でもできるように、寸法を測らなくても同じ大きさに切ればいいように道具を作ったり、納期がゆっくりな作業をお願いしたりして、ご利用者の負担を減らすようにする"/>
    <s v="製品作成"/>
    <s v="③販売力の向上"/>
    <s v="さをりが織れる方や、縫製ができる方が固定されているので、時間を見つけて縫製に興味がある方に指導を行う。製品のアイディアを出してもらい、形にしていくようにする"/>
    <s v="ご利用者の通所できる日数が15日以上になるように支援する（作業の見通しなどを、あらかじめ伝える。声かけを一人ずつ行うようにする）_x000a_重労働の作業の時は、工賃向上職員の判断で工賃を上乗せしてお渡しできるよう評価する（草刈りの時間に20円足すなど）_x000a_"/>
    <s v="ご利用者の通所できる日数が15日以上になるように支援する（作業の見通しなどを、あらかじめ伝える。声かけを一人ずつ行うようにする）_x000a_重労働の作業の時は、工賃向上職員の判断で工賃を上乗せしてお渡しできるよう評価する（草刈りの時間に20円足すなど）_x000a_"/>
    <s v="ご利用者の通所できる日数が15日以上になるように支援する（作業の見通しなどを、あらかじめ伝える。声かけを一人ずつ行うようにする）_x000a_重労働の作業の時は、工賃向上職員の判断で工賃を上乗せしてお渡しできるよう評価する（草刈りの時間に20円足すなど）_x000a_"/>
    <s v="共有した"/>
    <s v="共有した"/>
    <s v="統括責任者"/>
    <s v="金川　賢吾"/>
    <s v="管理者"/>
    <s v="作業指導"/>
    <s v="今井　伸"/>
    <s v="職業指導員"/>
    <s v="工賃向上"/>
    <s v="金川　仁美"/>
    <s v="工賃向上計画支援員"/>
    <m/>
    <m/>
    <m/>
    <m/>
    <m/>
    <m/>
    <m/>
    <m/>
    <m/>
    <m/>
    <m/>
    <m/>
    <m/>
    <m/>
    <m/>
    <m/>
    <m/>
    <m/>
    <m/>
    <m/>
    <m/>
    <x v="8"/>
    <n v="1"/>
    <n v="5"/>
    <n v="7"/>
    <n v="1"/>
    <m/>
    <n v="14"/>
    <x v="32"/>
    <x v="159"/>
    <x v="1"/>
    <x v="33"/>
    <x v="0"/>
    <n v="1"/>
    <n v="11"/>
    <n v="2"/>
    <n v="14"/>
    <n v="0"/>
    <n v="3"/>
    <n v="2"/>
    <n v="0"/>
    <n v="0"/>
    <n v="0"/>
    <n v="9"/>
    <n v="14"/>
    <n v="0"/>
    <n v="0"/>
    <n v="8"/>
    <n v="3"/>
    <n v="1"/>
    <n v="1"/>
    <n v="1"/>
    <n v="14"/>
    <n v="5"/>
    <n v="4"/>
    <n v="5"/>
    <n v="14"/>
    <n v="0.35714285714285715"/>
    <n v="8"/>
    <n v="4"/>
    <n v="2"/>
    <n v="14"/>
    <n v="0.5714285714285714"/>
    <n v="8"/>
    <n v="1"/>
    <n v="5"/>
    <n v="14"/>
    <n v="0.5714285714285714"/>
    <n v="10"/>
    <n v="2"/>
    <n v="2"/>
    <n v="14"/>
    <n v="0.7142857142857143"/>
    <n v="8"/>
    <n v="2"/>
    <n v="4"/>
    <n v="14"/>
    <n v="0.5714285714285714"/>
    <n v="4"/>
    <n v="4"/>
    <n v="6"/>
    <n v="14"/>
    <x v="117"/>
    <n v="43"/>
    <n v="17"/>
    <n v="24"/>
    <n v="84"/>
    <n v="0.51190476190476186"/>
  </r>
  <r>
    <d v="2024-04-27T00:00:00"/>
    <n v="363"/>
    <x v="4"/>
    <s v="アソシエイト・ファーム株式会社"/>
    <s v="石村　晃一"/>
    <n v="3412500807"/>
    <s v="ベジウェル"/>
    <n v="7392504"/>
    <x v="8"/>
    <s v="〒739-2504 東広島市黒瀬町宗近柳国2623"/>
    <x v="0"/>
    <s v="橋本　寛志"/>
    <s v="橋本　寛志"/>
    <s v="0823-27-8318"/>
    <s v="info@agri-welf.com"/>
    <s v="月額"/>
    <n v="30000"/>
    <x v="249"/>
    <n v="-145"/>
    <n v="30159"/>
    <n v="30952"/>
    <n v="31746"/>
    <n v="4242873"/>
    <n v="2060626"/>
    <n v="0"/>
    <n v="0"/>
    <n v="2182247"/>
    <n v="4242873"/>
    <x v="249"/>
    <n v="1197648"/>
    <n v="0"/>
    <n v="0"/>
    <n v="0"/>
    <n v="176"/>
    <n v="2387"/>
    <x v="244"/>
    <n v="284"/>
    <n v="12"/>
    <n v="3045225"/>
    <x v="247"/>
    <x v="249"/>
    <n v="266"/>
    <n v="4400000"/>
    <n v="4400000"/>
    <n v="0"/>
    <n v="0"/>
    <n v="0"/>
    <n v="4400000"/>
    <n v="3800000"/>
    <n v="600000"/>
    <n v="0"/>
    <n v="0"/>
    <n v="0"/>
    <n v="2963"/>
    <n v="13733"/>
    <n v="284"/>
    <n v="12"/>
    <n v="3800000"/>
    <n v="30159"/>
    <n v="277"/>
    <n v="4500000"/>
    <n v="4500000"/>
    <n v="0"/>
    <n v="0"/>
    <n v="0"/>
    <n v="4500000"/>
    <n v="3900000"/>
    <n v="600000"/>
    <n v="0"/>
    <n v="0"/>
    <n v="0"/>
    <n v="2963"/>
    <n v="13733"/>
    <n v="284"/>
    <n v="12"/>
    <n v="3900000"/>
    <n v="30952"/>
    <n v="284"/>
    <n v="4600000"/>
    <n v="4600000"/>
    <n v="0"/>
    <n v="0"/>
    <n v="0"/>
    <n v="4600000"/>
    <n v="4000000"/>
    <n v="600000"/>
    <n v="0"/>
    <n v="0"/>
    <n v="0"/>
    <n v="2963"/>
    <n v="13733"/>
    <n v="284"/>
    <n v="12"/>
    <n v="4000000"/>
    <n v="31746"/>
    <n v="291"/>
    <m/>
    <m/>
    <m/>
    <m/>
    <s v="○"/>
    <m/>
    <m/>
    <m/>
    <m/>
    <m/>
    <m/>
    <m/>
    <m/>
    <s v="○"/>
    <m/>
    <m/>
    <m/>
    <m/>
    <x v="10"/>
    <n v="1174587"/>
    <s v="野菜の栽培。出荷調整。袋詰め。（年間通して）"/>
    <s v="－"/>
    <x v="16"/>
    <n v="886039"/>
    <s v="JA育苗センターでの出荷前作業。（１年の内、３か月ほど）"/>
    <s v="○"/>
    <x v="2"/>
    <m/>
    <m/>
    <m/>
    <x v="0"/>
    <s v=""/>
    <x v="0"/>
    <x v="0"/>
    <n v="1"/>
    <x v="1"/>
    <m/>
    <s v="平成30年度"/>
    <n v="2060626"/>
    <x v="45"/>
    <s v="野菜の露地栽培、出荷調整、袋詰めの作業を行っている。現状、200袋出荷するのが限度。販路としては、スーパーの産直市（コーナー）及び、市開催の農福マルシェなど。課題としては、天候（気温）や土壌の排水性が影響し、収穫量が安定しないので、大口の契約が取れない。"/>
    <s v="○"/>
    <s v="○"/>
    <m/>
    <s v="○"/>
    <m/>
    <m/>
    <m/>
    <s v="○"/>
    <m/>
    <m/>
    <s v="○"/>
    <s v="天候に左右されないようにする。土壌改善を行う。"/>
    <s v="野菜の出荷予定数（500個）を達成出来てないこともあるが、１日の袋詰め能力（200個）が追いついていない。野菜を安定生産出来てない。"/>
    <m/>
    <s v="○"/>
    <m/>
    <m/>
    <m/>
    <s v="○"/>
    <m/>
    <m/>
    <m/>
    <m/>
    <s v="○"/>
    <s v="野菜を安定して栽培する為、土壌の排水性を改善する"/>
    <s v="野菜栽培"/>
    <s v="⑪その他"/>
    <s v="明渠、暗渠排水を布設して排水性を改善し、収穫量を安定させる。"/>
    <s v="出荷調整・袋詰め工程の見直し"/>
    <s v="⑥作業工程の見直し"/>
    <s v="野菜・出荷数を考慮した作業マニュアルを作成して運用する。１つの作業を集中してするのではなく、各作業ごとに分担して行う。"/>
    <s v="野菜販売"/>
    <s v="②販路開拓"/>
    <s v="収穫量を安定させて、販路の開拓・拡大に取り組む。"/>
    <s v="各圃場ごとに、土壌検査・排水性の改善を行い、安定した収量を確保出来るようにする。圃場に見合った野菜を選定する。"/>
    <s v="選定した野菜ごとのマニュアルを作成し、職員に周知していただく。各職員の見解を取り入れたうえで、利用者の振り分けを行う。"/>
    <s v="選定した野菜ごとのマニュアルを作成し、職員に周知していただく。各職員の見解を取り入れたうえで、利用者の振り分けを行う。"/>
    <s v="共有していない"/>
    <s v="共有していない"/>
    <s v="統括責任者"/>
    <s v="橋本　寛志"/>
    <s v="管理者・サービス管理責任者"/>
    <s v="日常生活の相談・指導"/>
    <s v="石村　晃一"/>
    <s v="生活指導員"/>
    <s v="作業工程管理"/>
    <s v="藤原　修一"/>
    <s v="目標工賃達成指導員"/>
    <s v="技術指導や職業訓練"/>
    <s v="有川　茜"/>
    <s v="職業指導員"/>
    <s v="技術指導や職業訓練"/>
    <s v="石村　匠"/>
    <s v="職業指導員"/>
    <s v="技術指導や職業訓練"/>
    <s v="土井　孝浩"/>
    <s v="職業指導員"/>
    <s v="技術指導や職業訓練"/>
    <s v="臺　勝好"/>
    <s v="職業指導員"/>
    <s v="日常生活の相談・指導"/>
    <s v="藤原　圭佑"/>
    <s v="生活指導員"/>
    <s v="日常生活の相談・指導"/>
    <s v="溝田　夏花"/>
    <s v="生活指導員"/>
    <s v="日常生活の相談・指導"/>
    <s v="田口　康弘"/>
    <s v="生活指導員"/>
    <x v="5"/>
    <n v="3"/>
    <n v="6"/>
    <n v="4"/>
    <n v="1"/>
    <m/>
    <n v="14"/>
    <x v="69"/>
    <x v="122"/>
    <x v="150"/>
    <x v="33"/>
    <x v="0"/>
    <n v="4"/>
    <n v="6"/>
    <n v="4"/>
    <n v="14"/>
    <n v="0"/>
    <n v="1"/>
    <n v="4"/>
    <n v="0"/>
    <n v="2"/>
    <n v="0"/>
    <n v="7"/>
    <n v="14"/>
    <n v="0"/>
    <n v="3"/>
    <n v="2"/>
    <n v="2"/>
    <n v="1"/>
    <n v="3"/>
    <n v="3"/>
    <n v="14"/>
    <n v="10"/>
    <n v="0"/>
    <n v="6"/>
    <n v="16"/>
    <n v="0.625"/>
    <n v="6"/>
    <n v="0"/>
    <n v="10"/>
    <n v="16"/>
    <n v="0.375"/>
    <n v="10"/>
    <n v="1"/>
    <n v="5"/>
    <n v="16"/>
    <n v="0.625"/>
    <n v="11"/>
    <n v="1"/>
    <n v="4"/>
    <n v="16"/>
    <n v="0.6875"/>
    <n v="11"/>
    <n v="1"/>
    <n v="4"/>
    <n v="16"/>
    <n v="0.6875"/>
    <n v="16"/>
    <n v="0"/>
    <n v="0"/>
    <n v="16"/>
    <x v="8"/>
    <n v="64"/>
    <n v="3"/>
    <n v="29"/>
    <n v="96"/>
    <n v="0.66666666666666663"/>
  </r>
  <r>
    <d v="2024-04-18T00:00:00"/>
    <n v="364"/>
    <x v="2"/>
    <s v="医療法人新和会"/>
    <s v="河野　英樹"/>
    <n v="3411901105"/>
    <s v="就労支援事業所　晴ればれ"/>
    <n v="7280025"/>
    <x v="17"/>
    <s v="〒728-0025 三次市粟屋町1731番地"/>
    <x v="0"/>
    <s v="亀山　香織"/>
    <s v="佐伯　あや"/>
    <s v="0824-62-1086"/>
    <s v="harebare_sinwa@yahoo.co.jp"/>
    <s v="月額"/>
    <n v="10000"/>
    <x v="250"/>
    <n v="15082"/>
    <n v="26214"/>
    <n v="27184"/>
    <n v="28236"/>
    <n v="3073020"/>
    <n v="3073020"/>
    <n v="0"/>
    <n v="0"/>
    <n v="0"/>
    <n v="3073020"/>
    <x v="250"/>
    <n v="2959"/>
    <n v="0"/>
    <n v="0"/>
    <n v="0"/>
    <n v="194"/>
    <n v="2672"/>
    <x v="245"/>
    <n v="262"/>
    <n v="12"/>
    <n v="3070061"/>
    <x v="248"/>
    <x v="250"/>
    <n v="377"/>
    <n v="3250000"/>
    <n v="3250000"/>
    <n v="0"/>
    <n v="0"/>
    <n v="0"/>
    <n v="3250000"/>
    <n v="3240000"/>
    <n v="10000"/>
    <n v="0"/>
    <n v="0"/>
    <n v="0"/>
    <n v="2680"/>
    <n v="8140"/>
    <n v="262"/>
    <n v="12"/>
    <n v="3240000"/>
    <n v="26214"/>
    <n v="398"/>
    <n v="3370000"/>
    <n v="3370000"/>
    <n v="0"/>
    <n v="0"/>
    <n v="0"/>
    <n v="3370000"/>
    <n v="3360000"/>
    <n v="10000"/>
    <n v="0"/>
    <n v="0"/>
    <n v="0"/>
    <n v="2690"/>
    <n v="8150"/>
    <n v="262"/>
    <n v="12"/>
    <n v="3360000"/>
    <n v="27184"/>
    <n v="412"/>
    <n v="3500000"/>
    <n v="3500000"/>
    <n v="0"/>
    <n v="0"/>
    <n v="0"/>
    <n v="3500000"/>
    <n v="3490000"/>
    <n v="10000"/>
    <n v="0"/>
    <n v="0"/>
    <n v="0"/>
    <n v="2695"/>
    <n v="8155"/>
    <n v="262"/>
    <n v="12"/>
    <n v="3490000"/>
    <n v="28236"/>
    <n v="428"/>
    <m/>
    <m/>
    <m/>
    <m/>
    <m/>
    <m/>
    <s v="○"/>
    <m/>
    <s v="○"/>
    <m/>
    <m/>
    <m/>
    <s v="○"/>
    <m/>
    <m/>
    <s v="○"/>
    <m/>
    <m/>
    <x v="0"/>
    <n v="1543495"/>
    <s v="法人内清掃等"/>
    <s v="－"/>
    <x v="3"/>
    <n v="1026000"/>
    <s v="シュレダー等"/>
    <s v="－"/>
    <x v="11"/>
    <n v="503525"/>
    <s v="喫茶"/>
    <s v="－"/>
    <x v="0"/>
    <s v=""/>
    <x v="0"/>
    <x v="0"/>
    <s v=""/>
    <x v="0"/>
    <m/>
    <m/>
    <m/>
    <x v="0"/>
    <s v="物価高騰により飲食店を閉店。それに伴い清掃作業等を中心とした業務内容に変更。_x000a_感染症対策により依頼側に清掃業務等に入れない事もあり収入の安定が難しい。"/>
    <m/>
    <m/>
    <m/>
    <s v="○"/>
    <m/>
    <s v="○"/>
    <s v="○"/>
    <m/>
    <m/>
    <m/>
    <s v="○"/>
    <s v="依頼先の感染対策の緩和"/>
    <s v="飲食閉店に伴い清掃作業等の営業活動を強化したことにより目標工賃を達成することが出来た。_x000a_今後も清掃作業等のスキルアップを行い作業の増加を増やしていく。"/>
    <m/>
    <m/>
    <m/>
    <m/>
    <s v="○"/>
    <s v="○"/>
    <m/>
    <m/>
    <m/>
    <s v="○"/>
    <m/>
    <m/>
    <s v="清掃作業等"/>
    <s v="⑤他事業所とのネットワークの構築"/>
    <s v="清掃作業のスキルアップを行い清掃依頼先での作業の幅を広げていく。"/>
    <m/>
    <m/>
    <m/>
    <m/>
    <n v="0"/>
    <n v="0"/>
    <s v="清掃作業の幅を広げるために清掃作業のスキルアップを利用者、職員ともに行っていく。"/>
    <s v="清掃作業の技術向上を行い営業活動で作業内容、時間の増加を行う。"/>
    <s v="清掃作業の技術向上、屋内作業の安定した収入確保のため営業活動を行っていく。"/>
    <s v="共有した"/>
    <s v="共有した"/>
    <s v="統括責任者"/>
    <s v="亀山　香織"/>
    <s v="管理者"/>
    <s v="技術指導や職業訓練"/>
    <s v="長谷　洋子"/>
    <s v="職業指導員"/>
    <s v="日常生活の相談・指導"/>
    <s v="花田　咲子"/>
    <s v="生活支援員"/>
    <s v="日常生活の相談・指導"/>
    <s v="中村　洋子"/>
    <s v="生活支援員"/>
    <s v="技術指導や職業訓練"/>
    <s v="小原　祥朗"/>
    <s v="職業指導員"/>
    <s v="価格交渉・営業"/>
    <s v="佐伯　あや"/>
    <s v="目標工賃達成指導員"/>
    <m/>
    <m/>
    <m/>
    <m/>
    <m/>
    <m/>
    <m/>
    <m/>
    <m/>
    <m/>
    <m/>
    <m/>
    <x v="7"/>
    <m/>
    <n v="4"/>
    <n v="13"/>
    <m/>
    <m/>
    <n v="17"/>
    <x v="2"/>
    <x v="160"/>
    <x v="152"/>
    <x v="0"/>
    <x v="0"/>
    <n v="5"/>
    <n v="5"/>
    <n v="7"/>
    <n v="17"/>
    <n v="0"/>
    <n v="2"/>
    <n v="3"/>
    <n v="0"/>
    <n v="0"/>
    <n v="0"/>
    <n v="12"/>
    <n v="17"/>
    <n v="0"/>
    <n v="2"/>
    <n v="3"/>
    <n v="2"/>
    <n v="4"/>
    <n v="3"/>
    <n v="3"/>
    <n v="17"/>
    <n v="13"/>
    <n v="0"/>
    <n v="3"/>
    <n v="16"/>
    <n v="0.8125"/>
    <n v="8"/>
    <n v="1"/>
    <n v="7"/>
    <n v="16"/>
    <n v="0.5"/>
    <n v="15"/>
    <n v="0"/>
    <n v="1"/>
    <n v="16"/>
    <n v="0.9375"/>
    <n v="15"/>
    <n v="0"/>
    <n v="1"/>
    <n v="16"/>
    <n v="0.9375"/>
    <n v="14"/>
    <n v="1"/>
    <n v="1"/>
    <n v="16"/>
    <n v="0.875"/>
    <n v="14"/>
    <n v="0"/>
    <n v="2"/>
    <n v="16"/>
    <x v="65"/>
    <n v="79"/>
    <n v="2"/>
    <n v="15"/>
    <n v="96"/>
    <n v="0.82291666666666663"/>
  </r>
  <r>
    <d v="2024-04-26T00:00:00"/>
    <n v="365"/>
    <x v="2"/>
    <s v="医療法人正雄会"/>
    <s v="長尾　早江子"/>
    <n v="3410550523"/>
    <s v="ワークハウスおおたに"/>
    <n v="7370001"/>
    <x v="3"/>
    <s v="〒737-0001 呉市阿賀北一丁目１５番４５号"/>
    <x v="0"/>
    <s v="相原　裕次"/>
    <s v="相原　裕次"/>
    <s v="0823-72-6111"/>
    <s v="workhouse@kuremidorigaoka.com"/>
    <s v="月額"/>
    <n v="10000"/>
    <x v="251"/>
    <n v="9535"/>
    <n v="19608"/>
    <n v="19784"/>
    <n v="19953"/>
    <n v="6939636"/>
    <n v="6939636"/>
    <n v="0"/>
    <n v="0"/>
    <n v="0"/>
    <n v="6939636"/>
    <x v="251"/>
    <n v="3526651"/>
    <n v="0"/>
    <n v="248385"/>
    <n v="0"/>
    <n v="326"/>
    <n v="3993"/>
    <x v="246"/>
    <n v="297"/>
    <n v="12"/>
    <n v="3164600"/>
    <x v="249"/>
    <x v="251"/>
    <n v="234"/>
    <n v="7000000"/>
    <n v="7000000"/>
    <n v="0"/>
    <n v="0"/>
    <n v="0"/>
    <n v="7000000"/>
    <n v="3200000"/>
    <n v="3550000"/>
    <n v="0"/>
    <n v="250000"/>
    <n v="0"/>
    <n v="4000"/>
    <n v="13750"/>
    <n v="296"/>
    <n v="12"/>
    <n v="3200000"/>
    <n v="19608"/>
    <n v="233"/>
    <n v="7100000"/>
    <n v="7100000"/>
    <n v="0"/>
    <n v="0"/>
    <n v="0"/>
    <n v="7100000"/>
    <n v="3300000"/>
    <n v="3550000"/>
    <n v="0"/>
    <n v="250000"/>
    <n v="0"/>
    <n v="4100"/>
    <n v="14000"/>
    <n v="296"/>
    <n v="12"/>
    <n v="3300000"/>
    <n v="19784"/>
    <n v="236"/>
    <n v="7200000"/>
    <n v="7200000"/>
    <n v="0"/>
    <n v="0"/>
    <n v="0"/>
    <n v="7200000"/>
    <n v="3400000"/>
    <n v="3550000"/>
    <n v="0"/>
    <n v="250000"/>
    <n v="0"/>
    <n v="4200"/>
    <n v="14250"/>
    <n v="296"/>
    <n v="12"/>
    <n v="3400000"/>
    <n v="19953"/>
    <n v="239"/>
    <m/>
    <m/>
    <m/>
    <m/>
    <m/>
    <m/>
    <m/>
    <s v="○"/>
    <s v="○"/>
    <m/>
    <m/>
    <m/>
    <m/>
    <m/>
    <m/>
    <m/>
    <s v="○"/>
    <s v="草刈り　庭掃除　家財整理"/>
    <x v="0"/>
    <n v="5116100"/>
    <s v="病院内外の清掃・病院食器洗浄それぞれ週５日"/>
    <s v="○"/>
    <x v="0"/>
    <n v="1184470"/>
    <s v="草刈り・庭掃除・家財整理　個人宅からの依頼及び企業からの応援要請に伴う作業"/>
    <s v="○"/>
    <x v="6"/>
    <n v="639066"/>
    <s v="印刷したものに穴あけ・冊子・裁断作業"/>
    <s v="－"/>
    <x v="0"/>
    <s v=""/>
    <x v="0"/>
    <x v="0"/>
    <s v=""/>
    <x v="0"/>
    <m/>
    <m/>
    <m/>
    <x v="0"/>
    <s v="新型コロナウィルス感染症が5類となり少しづつ仕事の請負も増えてきました。　　　　　　　　　　　　　　　　　　　　　しかしながら利用者の高齢化が進むにつれ、高負荷、高利益での草刈や引っ越しの手伝い等においては作業に就く事が難しくなってきている。                                                            そこで負荷の少ない作業所内での印刷業務を行うと、今度は作業への利益が減り思うような工賃を出すことが難しくなっているのが現在の状況です。"/>
    <m/>
    <m/>
    <m/>
    <s v="○"/>
    <m/>
    <s v="○"/>
    <s v="○"/>
    <m/>
    <m/>
    <m/>
    <m/>
    <m/>
    <s v="令和５年度の目標工賃10,000円に対し実績では10,275円と上回っているが僅差の状況であった。新型コロナウィルスが５類になってからすこしづつ作業が増えたことが工賃向上につながったのではないかと考える"/>
    <m/>
    <m/>
    <m/>
    <m/>
    <m/>
    <s v="○"/>
    <m/>
    <m/>
    <m/>
    <s v="○"/>
    <m/>
    <m/>
    <s v="病院清掃"/>
    <s v="⑥作業工程の見直し"/>
    <s v="病院内を掃除するにあたって場所ごとにタイムスケジュールを作成し効率性・能率性を上げて時間内に清掃ができるよう指導者の育成とともに利用者の生産性をあげていく"/>
    <s v="草刈り・庭掃除"/>
    <s v="⑥作業工程の見直し"/>
    <s v="草刈り・庭掃除では範囲が広く闇雲に作業を進めていては期間内に作業を終える事が難しい。よって指導者が利用者の生産性を上げれるように事前に工程表を作成しそれに準じて効率よく作業ができるよう取り組む"/>
    <s v="印刷加工"/>
    <s v="⑩市町・企業、他事業所との連携"/>
    <s v="印刷物はペーパーレスの時代となり少しづつ請負が減少しているのが現状である。そこで企業への営業を行い。些細な印刷物でも受けれるよう取り組んで行きたい"/>
    <s v="企業・個人への営業活動を行い年間を通してのスケジュールを埋めていけるようにする。また作業を請け負った時点で指導者が作業工程表を作成して効率よく作業ができるよう取り組んでいく"/>
    <s v="営業活動で思うように作業スケジュールが埋まらかった場合、病院清掃などに定期的に請け負っている作業に応援にいくなど利用者間で協力していく体制を作り上げていく"/>
    <s v="作業請負の増加・利用者間で協力していく事で、効率性・能率性が向上し売り上げ増加につながる事が期待できる。さらには、これより３年計画する上で職員・スタッフのスキルアップを図るために教育にも力を入れる事で最終的には工賃向上につながる事が期待できる"/>
    <s v="共有した"/>
    <s v="共有した"/>
    <s v="統括責任者"/>
    <s v="相原　裕次"/>
    <s v="管理者"/>
    <s v="個別支援計画の作成"/>
    <s v="相原　裕次"/>
    <s v="サービス管理責任者"/>
    <s v="作業工程管理"/>
    <s v="森川　忠洋"/>
    <s v="目標工賃達成指導員"/>
    <s v="技術指導"/>
    <s v="朝井　晴久"/>
    <s v="職業指導員"/>
    <s v="技術指導"/>
    <s v="辻原　文治"/>
    <s v="職業指導員"/>
    <s v="訓練指導"/>
    <s v="澤崎　眞一"/>
    <s v="職業指導員"/>
    <s v="日常生活の相談・指導"/>
    <s v="松浦　薫"/>
    <s v="生活支援員"/>
    <s v="日常生活の相談・指導"/>
    <s v="内田　宏子"/>
    <s v="生活支援員"/>
    <m/>
    <m/>
    <m/>
    <m/>
    <m/>
    <m/>
    <x v="6"/>
    <m/>
    <m/>
    <n v="30"/>
    <m/>
    <m/>
    <n v="30"/>
    <x v="2"/>
    <x v="12"/>
    <x v="12"/>
    <x v="0"/>
    <x v="0"/>
    <n v="30"/>
    <n v="0"/>
    <n v="0"/>
    <n v="30"/>
    <n v="0"/>
    <n v="0"/>
    <n v="30"/>
    <n v="0"/>
    <n v="0"/>
    <n v="0"/>
    <n v="0"/>
    <n v="30"/>
    <n v="0"/>
    <n v="0"/>
    <n v="1"/>
    <n v="2"/>
    <n v="4"/>
    <n v="12"/>
    <n v="11"/>
    <n v="30"/>
    <n v="22"/>
    <n v="4"/>
    <n v="4"/>
    <n v="30"/>
    <n v="0.73333333333333328"/>
    <n v="13"/>
    <n v="8"/>
    <n v="9"/>
    <n v="30"/>
    <n v="0.43333333333333335"/>
    <n v="27"/>
    <n v="1"/>
    <n v="2"/>
    <n v="30"/>
    <n v="0.9"/>
    <n v="22"/>
    <n v="5"/>
    <n v="3"/>
    <n v="30"/>
    <n v="0.73333333333333328"/>
    <n v="24"/>
    <n v="1"/>
    <n v="5"/>
    <n v="30"/>
    <n v="0.8"/>
    <n v="22"/>
    <n v="1"/>
    <n v="7"/>
    <n v="30"/>
    <x v="46"/>
    <n v="130"/>
    <n v="20"/>
    <n v="30"/>
    <n v="180"/>
    <n v="0.72222222222222221"/>
  </r>
  <r>
    <d v="2024-04-10T00:00:00"/>
    <n v="366"/>
    <x v="5"/>
    <s v="一般社団法人ｙｏｕ－縁"/>
    <s v="大上　正邦"/>
    <n v="3410213502"/>
    <s v="ｙｏｕ－縁"/>
    <n v="7313169"/>
    <x v="2"/>
    <s v="〒731-3169 広島市安佐南区伴西五丁目１３４２－１"/>
    <x v="0"/>
    <s v="大上　正邦"/>
    <s v="大上　正邦"/>
    <s v="082-848-4875"/>
    <s v="masakuni@you-en.org"/>
    <s v="月額"/>
    <n v="31000"/>
    <x v="252"/>
    <n v="8149"/>
    <n v="39406"/>
    <n v="40052"/>
    <n v="40698"/>
    <n v="6631010"/>
    <n v="6631010"/>
    <n v="0"/>
    <n v="0"/>
    <n v="0"/>
    <n v="6631010"/>
    <x v="252"/>
    <n v="617780"/>
    <n v="0"/>
    <n v="0"/>
    <n v="0"/>
    <n v="180"/>
    <n v="3080"/>
    <x v="247"/>
    <n v="241"/>
    <n v="12"/>
    <n v="6013230"/>
    <x v="250"/>
    <x v="252"/>
    <n v="339"/>
    <n v="6700000"/>
    <n v="6700000"/>
    <n v="0"/>
    <n v="0"/>
    <n v="0"/>
    <n v="6700000"/>
    <n v="6100000"/>
    <n v="600000"/>
    <n v="0"/>
    <n v="0"/>
    <n v="0"/>
    <n v="3100"/>
    <n v="17800"/>
    <n v="242"/>
    <n v="12"/>
    <n v="6100000"/>
    <n v="39406"/>
    <n v="343"/>
    <n v="6800000"/>
    <n v="6800000"/>
    <n v="0"/>
    <n v="0"/>
    <n v="0"/>
    <n v="6800000"/>
    <n v="6200000"/>
    <n v="600000"/>
    <n v="0"/>
    <n v="0"/>
    <n v="0"/>
    <n v="3100"/>
    <n v="17800"/>
    <n v="241"/>
    <n v="12"/>
    <n v="6200000"/>
    <n v="40052"/>
    <n v="348"/>
    <n v="6900000"/>
    <n v="6900000"/>
    <n v="0"/>
    <n v="0"/>
    <n v="0"/>
    <n v="6900000"/>
    <n v="6300000"/>
    <n v="600000"/>
    <n v="0"/>
    <n v="0"/>
    <n v="0"/>
    <n v="3100"/>
    <n v="17800"/>
    <n v="241"/>
    <n v="12"/>
    <n v="6300000"/>
    <n v="40698"/>
    <n v="354"/>
    <m/>
    <m/>
    <m/>
    <m/>
    <s v="○"/>
    <s v="○"/>
    <m/>
    <m/>
    <m/>
    <m/>
    <m/>
    <m/>
    <s v="○"/>
    <m/>
    <m/>
    <s v="○"/>
    <m/>
    <m/>
    <x v="4"/>
    <n v="3253026"/>
    <s v="提携している一般企業からの請負製品組立、封入封緘作業等"/>
    <s v="－"/>
    <x v="17"/>
    <n v="2012850"/>
    <s v="提携している一般企業からのデーター入力請負、インフラ点検ロボット開発協力等"/>
    <s v="－"/>
    <x v="4"/>
    <n v="1298496"/>
    <s v="提携している一般企業からの製造請負"/>
    <s v="－"/>
    <x v="1"/>
    <s v=""/>
    <x v="0"/>
    <x v="0"/>
    <s v=""/>
    <x v="0"/>
    <m/>
    <m/>
    <m/>
    <x v="0"/>
    <s v="請負作業において、年を重ねるごとに要求される高レベル化が著しく、作業に入れない利用者、生産性の低下した利用者が増えている。また内容においては、職員のスキル以上のものも有るため対応できる職員が限られる。_x000a_また、内容の細分化による単純作業化による作業工程の増加により。現場を支援する職員の負担が増加している。"/>
    <m/>
    <s v="○"/>
    <m/>
    <m/>
    <m/>
    <s v="○"/>
    <s v="○"/>
    <s v="○"/>
    <s v="○"/>
    <m/>
    <m/>
    <m/>
    <s v="令和5年度は、提携している一般企業からの請負も増え工賃も向上した。_x000a_しかし、令和5年度で廃業されるために封入封緘作業がなくなってしまうことによる平均工賃の低下や、作業内容の高レベル化、専門性の高さ故に作業に入れない利用者の増加が懸念される。"/>
    <m/>
    <m/>
    <m/>
    <m/>
    <m/>
    <s v="○"/>
    <m/>
    <m/>
    <m/>
    <m/>
    <s v="○"/>
    <s v="栽培農作物の多品種化"/>
    <s v="⑬軽作業"/>
    <s v="⑥作業工程の見直し"/>
    <s v="作業内容の単純化を行ない。作業に入れない利用者の作業を作る。"/>
    <s v="⑤農産物の製造・販売"/>
    <s v="⑪その他"/>
    <s v="栽培農作物の多品種化を行い。作業、売上を増やす。"/>
    <m/>
    <m/>
    <m/>
    <s v="ビニールハウス等の環境整備。_x000a_作業工程の細分化と単純化"/>
    <s v="提携企業製の有機肥料を使用しての栽培を開始。"/>
    <s v="農作物のブランド化戦略開始"/>
    <s v="共有した"/>
    <s v="共有した"/>
    <s v="統括責任者"/>
    <s v="大上正邦"/>
    <s v="管理者"/>
    <s v="支援員"/>
    <s v="大上拓郎"/>
    <s v="職業指導員"/>
    <s v="支援員"/>
    <s v="佐々木雅子"/>
    <s v="生活支援員"/>
    <s v="支援員"/>
    <s v="西中静香"/>
    <s v="生活支援員"/>
    <m/>
    <m/>
    <m/>
    <m/>
    <m/>
    <m/>
    <m/>
    <m/>
    <m/>
    <m/>
    <m/>
    <m/>
    <m/>
    <m/>
    <m/>
    <m/>
    <m/>
    <m/>
    <x v="0"/>
    <n v="3"/>
    <n v="1"/>
    <n v="19"/>
    <m/>
    <n v="1"/>
    <n v="24"/>
    <x v="15"/>
    <x v="161"/>
    <x v="153"/>
    <x v="0"/>
    <x v="16"/>
    <n v="12"/>
    <n v="11"/>
    <n v="1"/>
    <n v="24"/>
    <n v="0"/>
    <n v="2"/>
    <n v="3"/>
    <n v="0"/>
    <n v="1"/>
    <n v="0"/>
    <n v="18"/>
    <n v="24"/>
    <n v="0"/>
    <n v="0"/>
    <n v="3"/>
    <n v="6"/>
    <n v="7"/>
    <n v="4"/>
    <n v="4"/>
    <n v="24"/>
    <n v="16"/>
    <n v="0"/>
    <n v="4"/>
    <n v="20"/>
    <n v="0.8"/>
    <n v="11"/>
    <n v="2"/>
    <n v="7"/>
    <n v="20"/>
    <n v="0.55000000000000004"/>
    <n v="14"/>
    <n v="0"/>
    <n v="6"/>
    <n v="20"/>
    <n v="0.7"/>
    <n v="14"/>
    <n v="0"/>
    <n v="6"/>
    <n v="20"/>
    <n v="0.7"/>
    <n v="17"/>
    <n v="0"/>
    <n v="3"/>
    <n v="20"/>
    <n v="0.85"/>
    <n v="19"/>
    <n v="0"/>
    <n v="1"/>
    <n v="20"/>
    <x v="9"/>
    <n v="91"/>
    <n v="2"/>
    <n v="27"/>
    <n v="120"/>
    <n v="0.7583333333333333"/>
  </r>
  <r>
    <d v="2024-04-30T00:00:00"/>
    <n v="367"/>
    <x v="5"/>
    <s v="一般社団法人ＳＰＥＱ"/>
    <s v="佐々木　美和"/>
    <n v="3410550556"/>
    <s v="ＳＰＥＱ呉事業所"/>
    <n v="7370051"/>
    <x v="3"/>
    <s v="〒737-0051 呉市中央二丁目5番2号ＮＳビル1-1"/>
    <x v="0"/>
    <s v="佐々木　美和"/>
    <s v="和田　博紀"/>
    <s v="0823-32-3171"/>
    <s v="h_wada@speq.jp"/>
    <s v="月額"/>
    <n v="8820"/>
    <x v="253"/>
    <n v="4567"/>
    <n v="13658"/>
    <n v="13984"/>
    <n v="14310"/>
    <n v="2227835"/>
    <n v="2227835"/>
    <n v="0"/>
    <n v="0"/>
    <n v="0"/>
    <n v="2227835"/>
    <x v="253"/>
    <n v="300000"/>
    <n v="0"/>
    <n v="0"/>
    <n v="321371"/>
    <n v="212"/>
    <n v="3051"/>
    <x v="248"/>
    <n v="308"/>
    <n v="12"/>
    <n v="1606464"/>
    <x v="251"/>
    <x v="253"/>
    <n v="163"/>
    <n v="2186181"/>
    <n v="2186181"/>
    <n v="0"/>
    <n v="0"/>
    <n v="0"/>
    <n v="2186181"/>
    <n v="1606181"/>
    <n v="300000"/>
    <n v="0"/>
    <n v="0"/>
    <n v="280000"/>
    <n v="3000"/>
    <n v="9600"/>
    <n v="308"/>
    <n v="12"/>
    <n v="1606181"/>
    <n v="13658"/>
    <n v="167"/>
    <n v="2224527"/>
    <n v="2224527"/>
    <n v="0"/>
    <n v="0"/>
    <n v="0"/>
    <n v="2224527"/>
    <n v="1644527"/>
    <n v="300000"/>
    <n v="0"/>
    <n v="0"/>
    <n v="280000"/>
    <n v="3000"/>
    <n v="9600"/>
    <n v="308"/>
    <n v="12"/>
    <n v="1644527"/>
    <n v="13984"/>
    <n v="171"/>
    <n v="2262873"/>
    <n v="2262873"/>
    <n v="0"/>
    <n v="0"/>
    <n v="0"/>
    <n v="2262873"/>
    <n v="1682873"/>
    <n v="300000"/>
    <n v="0"/>
    <n v="0"/>
    <n v="280000"/>
    <n v="3000"/>
    <n v="9600"/>
    <n v="308"/>
    <n v="12"/>
    <n v="1682873"/>
    <n v="14310"/>
    <n v="175"/>
    <m/>
    <m/>
    <m/>
    <m/>
    <m/>
    <m/>
    <m/>
    <m/>
    <m/>
    <m/>
    <m/>
    <s v="○"/>
    <s v="○"/>
    <m/>
    <m/>
    <s v="○"/>
    <m/>
    <m/>
    <x v="16"/>
    <n v="1374298"/>
    <s v="アンケートの入力、名刺入力、座標切り、画像の切り取り及び修正、各ポータルサイトの調査、設定等"/>
    <s v="－"/>
    <x v="3"/>
    <n v="417041"/>
    <s v="マスクや小物のセットアップ、タグ切り、サンクスカードの記入"/>
    <s v="－"/>
    <x v="16"/>
    <n v="385016"/>
    <s v="マスク、ステッカーワッペン、DM、ギフトの発送"/>
    <s v="－"/>
    <x v="0"/>
    <s v=""/>
    <x v="0"/>
    <x v="0"/>
    <s v=""/>
    <x v="0"/>
    <m/>
    <m/>
    <m/>
    <x v="0"/>
    <s v="安定した通所で生産性の高い利用者が、就労継続支援Ａ型への入所や、就労してしまったため、作業効率の低下がみられた。"/>
    <m/>
    <m/>
    <m/>
    <s v="○"/>
    <m/>
    <s v="○"/>
    <m/>
    <s v="○"/>
    <m/>
    <m/>
    <m/>
    <m/>
    <s v="通所が安定していて、作業のレベルも高かった利用者様が何名か卒業されたので、作業量が減り、職員の負担も増えてしまった。"/>
    <m/>
    <m/>
    <m/>
    <m/>
    <m/>
    <m/>
    <m/>
    <m/>
    <m/>
    <s v="○"/>
    <m/>
    <m/>
    <s v="単価交渉"/>
    <s v="⑩市町・企業、他事業所との連携"/>
    <s v="今の単価を少しでも上げていただけるよう、交渉する"/>
    <s v="営業活動"/>
    <s v="⑩市町・企業、他事業所との連携"/>
    <s v="グループで作業分担ができるような仕事を紹介していただく"/>
    <s v="施設外就労先の新規契約"/>
    <s v="⑩市町・企業、他事業所との連携"/>
    <s v="単価の高い施設外での作業場所を開拓する"/>
    <s v="今よりも単価の高い新しい仕事を獲得する。"/>
    <s v="施設外での作業ができる会社等と契約し、対応できる利用者様を育てる。"/>
    <s v="1年を通して継続的にお仕事が頂けるような取引先を選定し、現場の環境を整える。"/>
    <s v="共有した"/>
    <s v="共有した"/>
    <s v="統括責任者"/>
    <s v="和田　博紀"/>
    <s v="理事"/>
    <s v="現場責任者"/>
    <s v="佐々木　美和"/>
    <s v="所長"/>
    <m/>
    <m/>
    <m/>
    <m/>
    <m/>
    <m/>
    <m/>
    <m/>
    <m/>
    <m/>
    <m/>
    <m/>
    <m/>
    <m/>
    <m/>
    <m/>
    <m/>
    <m/>
    <m/>
    <m/>
    <m/>
    <m/>
    <m/>
    <m/>
    <x v="2"/>
    <n v="8"/>
    <n v="2"/>
    <n v="13"/>
    <n v="2"/>
    <n v="1"/>
    <n v="26"/>
    <x v="92"/>
    <x v="162"/>
    <x v="1"/>
    <x v="54"/>
    <x v="30"/>
    <n v="5"/>
    <n v="18"/>
    <n v="3"/>
    <n v="26"/>
    <n v="0"/>
    <n v="1"/>
    <n v="2"/>
    <n v="0"/>
    <n v="0"/>
    <n v="0"/>
    <n v="23"/>
    <n v="26"/>
    <n v="0"/>
    <n v="0"/>
    <n v="4"/>
    <n v="7"/>
    <n v="10"/>
    <n v="4"/>
    <n v="1"/>
    <n v="26"/>
    <n v="12"/>
    <n v="0"/>
    <n v="5"/>
    <n v="17"/>
    <n v="0.70588235294117652"/>
    <n v="12"/>
    <n v="0"/>
    <n v="5"/>
    <n v="17"/>
    <n v="0.70588235294117652"/>
    <n v="13"/>
    <n v="0"/>
    <n v="4"/>
    <n v="17"/>
    <n v="0.76470588235294112"/>
    <n v="11"/>
    <n v="1"/>
    <n v="5"/>
    <n v="17"/>
    <n v="0.6470588235294118"/>
    <n v="10"/>
    <n v="0"/>
    <n v="7"/>
    <n v="17"/>
    <n v="0.58823529411764708"/>
    <n v="7"/>
    <n v="0"/>
    <n v="10"/>
    <n v="17"/>
    <x v="118"/>
    <n v="65"/>
    <n v="1"/>
    <n v="36"/>
    <n v="102"/>
    <n v="0.63725490196078427"/>
  </r>
  <r>
    <d v="2024-04-30T00:00:00"/>
    <n v="368"/>
    <x v="5"/>
    <s v="一般社団法人キラ"/>
    <s v="伊藤　理恵"/>
    <n v="3410213338"/>
    <s v="就労支援センターＢスマイル"/>
    <n v="7310124"/>
    <x v="2"/>
    <s v="〒731-0124 広島市安佐南区大町東三丁目８番４４号"/>
    <x v="0"/>
    <s v="伊藤理惠"/>
    <s v="伊藤理惠"/>
    <s v="082-836-3850"/>
    <s v="info@kira-bsmile.com"/>
    <s v="月額"/>
    <n v="28000"/>
    <x v="254"/>
    <n v="4769"/>
    <n v="32924"/>
    <n v="32930"/>
    <n v="33009"/>
    <n v="9155389"/>
    <n v="5556769"/>
    <n v="0"/>
    <n v="0"/>
    <n v="3598620"/>
    <n v="9155389"/>
    <x v="254"/>
    <n v="504349"/>
    <n v="0"/>
    <n v="0"/>
    <n v="0"/>
    <n v="366"/>
    <n v="5909"/>
    <x v="249"/>
    <n v="269"/>
    <n v="12"/>
    <n v="8651040"/>
    <x v="252"/>
    <x v="254"/>
    <n v="586"/>
    <n v="8850000"/>
    <n v="8850000"/>
    <n v="0"/>
    <n v="0"/>
    <n v="0"/>
    <n v="8850000"/>
    <n v="8850000"/>
    <n v="0"/>
    <n v="0"/>
    <n v="0"/>
    <n v="0"/>
    <n v="6000"/>
    <n v="14800"/>
    <n v="269"/>
    <n v="12"/>
    <n v="8850000"/>
    <n v="32924"/>
    <n v="598"/>
    <n v="8970000"/>
    <n v="8970000"/>
    <n v="0"/>
    <n v="0"/>
    <n v="0"/>
    <n v="8970000"/>
    <n v="8970000"/>
    <n v="0"/>
    <n v="0"/>
    <n v="0"/>
    <n v="0"/>
    <n v="6100"/>
    <n v="14900"/>
    <n v="269"/>
    <n v="12"/>
    <n v="8970000"/>
    <n v="32930"/>
    <n v="602"/>
    <n v="9150000"/>
    <n v="9150000"/>
    <n v="0"/>
    <n v="0"/>
    <n v="0"/>
    <n v="9150000"/>
    <n v="9150000"/>
    <n v="0"/>
    <n v="0"/>
    <n v="0"/>
    <n v="0"/>
    <n v="6200"/>
    <n v="15000"/>
    <n v="269"/>
    <n v="12"/>
    <n v="9150000"/>
    <n v="33009"/>
    <n v="610"/>
    <s v="○"/>
    <s v="○"/>
    <m/>
    <m/>
    <s v="○"/>
    <s v="○"/>
    <m/>
    <m/>
    <s v="○"/>
    <m/>
    <s v="○"/>
    <m/>
    <s v="○"/>
    <m/>
    <s v="○"/>
    <s v="○"/>
    <m/>
    <m/>
    <x v="4"/>
    <n v="2570673"/>
    <s v="製品の組み立て、検品、梱包、発送"/>
    <s v="－"/>
    <x v="10"/>
    <n v="2386034"/>
    <s v="コッペパンの製造・販売"/>
    <s v="○"/>
    <x v="17"/>
    <n v="429000"/>
    <s v="図面作成"/>
    <s v="－"/>
    <x v="0"/>
    <n v="1"/>
    <x v="1"/>
    <x v="19"/>
    <n v="1"/>
    <x v="1"/>
    <n v="1"/>
    <s v="令和5年度"/>
    <n v="22440"/>
    <x v="46"/>
    <s v="物価・材料費の高騰により、利益が出にくい状況が続いている_x000a_販路の拡大が難しい"/>
    <m/>
    <m/>
    <s v="○"/>
    <s v="○"/>
    <m/>
    <m/>
    <m/>
    <s v="○"/>
    <m/>
    <m/>
    <m/>
    <m/>
    <s v="目標は達成できている"/>
    <m/>
    <s v="○"/>
    <m/>
    <m/>
    <m/>
    <s v="○"/>
    <m/>
    <m/>
    <m/>
    <s v="○"/>
    <m/>
    <m/>
    <s v="製品の組み立て、検品、梱包、発送"/>
    <s v="⑤他事業所とのネットワークの構築"/>
    <s v="単価が高く継続性のある作業を大量に受注できるよう、他事業所と協力し共同受注をするなど"/>
    <s v="コッペパンの製造・販売"/>
    <s v="②販路開拓"/>
    <s v="販促・広報活動"/>
    <s v="PC作業"/>
    <s v="⑥作業工程の見直し"/>
    <s v="作業にかかる負担を軽減し、より多くの業務を受注できる体制づくり"/>
    <s v="作業工程を見直し、利用者だけで製品が完成するような仕組みを構築することで、職員が作業に関わる割合を減らし、検品作業や新規案件の獲得にあてられるようにする"/>
    <s v="単価が高く継続性のある作業を大量に受注できるよう、他事業所と協力し共同受注ができるような仕組みづくりをする"/>
    <s v="自主製品の買取をしてもらえる販売先の確保、出張販売先を増やし定期的に売り上げを上げていける環境づくり"/>
    <s v="共有した"/>
    <s v="共有した"/>
    <s v="統括責任者"/>
    <s v="伊藤理惠"/>
    <s v="管理者"/>
    <s v="目標工賃達成指導員"/>
    <s v="岩本未来"/>
    <s v="職業指導員"/>
    <s v="営業"/>
    <s v="岡田妙子"/>
    <s v="職業指導員"/>
    <m/>
    <m/>
    <m/>
    <m/>
    <m/>
    <m/>
    <m/>
    <m/>
    <m/>
    <m/>
    <m/>
    <m/>
    <m/>
    <m/>
    <m/>
    <m/>
    <m/>
    <m/>
    <m/>
    <m/>
    <m/>
    <x v="8"/>
    <n v="3"/>
    <n v="3"/>
    <n v="30"/>
    <m/>
    <n v="1"/>
    <n v="37"/>
    <x v="93"/>
    <x v="163"/>
    <x v="154"/>
    <x v="0"/>
    <x v="31"/>
    <n v="17"/>
    <n v="18"/>
    <n v="2"/>
    <n v="37"/>
    <n v="0"/>
    <n v="7"/>
    <n v="2"/>
    <n v="0"/>
    <n v="0"/>
    <n v="0"/>
    <n v="28"/>
    <n v="37"/>
    <n v="0"/>
    <n v="5"/>
    <n v="7"/>
    <n v="4"/>
    <n v="8"/>
    <n v="9"/>
    <n v="4"/>
    <n v="37"/>
    <n v="16"/>
    <n v="0"/>
    <n v="6"/>
    <n v="22"/>
    <n v="0.72727272727272729"/>
    <n v="16"/>
    <n v="1"/>
    <n v="5"/>
    <n v="22"/>
    <n v="0.72727272727272729"/>
    <n v="18"/>
    <n v="0"/>
    <n v="4"/>
    <n v="22"/>
    <n v="0.81818181818181823"/>
    <n v="21"/>
    <n v="0"/>
    <n v="1"/>
    <n v="22"/>
    <n v="0.95454545454545459"/>
    <n v="13"/>
    <n v="1"/>
    <n v="8"/>
    <n v="22"/>
    <n v="0.59090909090909094"/>
    <n v="20"/>
    <n v="0"/>
    <n v="2"/>
    <n v="22"/>
    <x v="55"/>
    <n v="104"/>
    <n v="2"/>
    <n v="26"/>
    <n v="132"/>
    <n v="0.78787878787878785"/>
  </r>
  <r>
    <d v="2024-04-15T00:00:00"/>
    <n v="369"/>
    <x v="5"/>
    <s v="一般社団法人共支会広島総合福祉サービス"/>
    <s v="小松　和重"/>
    <n v="3410214005"/>
    <s v="就労支援センター　ウィークスリー五日市"/>
    <n v="7315133"/>
    <x v="2"/>
    <s v="〒731-5133 広島市佐伯区旭園４番３３号"/>
    <x v="4"/>
    <s v="羽場　大地"/>
    <s v="羽場　大地"/>
    <s v="082-943-7850"/>
    <s v="week3.itukaichi＠gmail.com"/>
    <s v="月額"/>
    <n v="50000"/>
    <x v="255"/>
    <n v="-5080"/>
    <n v="29167"/>
    <n v="29762"/>
    <n v="30992"/>
    <n v="15901553"/>
    <n v="6829864"/>
    <n v="0"/>
    <n v="0"/>
    <n v="9071689"/>
    <n v="15901553"/>
    <x v="255"/>
    <n v="0"/>
    <n v="0"/>
    <n v="0"/>
    <n v="0"/>
    <n v="613"/>
    <n v="9120"/>
    <x v="250"/>
    <n v="310"/>
    <n v="12"/>
    <n v="15901553"/>
    <x v="253"/>
    <x v="255"/>
    <n v="860"/>
    <n v="7000000"/>
    <n v="7000000"/>
    <n v="0"/>
    <n v="0"/>
    <n v="0"/>
    <n v="7000000"/>
    <n v="7000000"/>
    <n v="0"/>
    <n v="0"/>
    <n v="0"/>
    <n v="0"/>
    <n v="5380"/>
    <n v="21520"/>
    <n v="269"/>
    <n v="12"/>
    <n v="7000000"/>
    <n v="29167"/>
    <n v="325"/>
    <n v="8000000"/>
    <n v="8000000"/>
    <n v="0"/>
    <n v="0"/>
    <n v="0"/>
    <n v="8000000"/>
    <n v="8000000"/>
    <n v="0"/>
    <n v="0"/>
    <n v="0"/>
    <n v="0"/>
    <n v="6000"/>
    <n v="24000"/>
    <n v="269"/>
    <n v="12"/>
    <n v="8000000"/>
    <n v="29762"/>
    <n v="333"/>
    <n v="9000000"/>
    <n v="9000000"/>
    <n v="0"/>
    <n v="0"/>
    <n v="0"/>
    <n v="9000000"/>
    <n v="9000000"/>
    <n v="0"/>
    <n v="0"/>
    <n v="0"/>
    <n v="0"/>
    <n v="6500"/>
    <n v="26000"/>
    <n v="269"/>
    <n v="12"/>
    <n v="9000000"/>
    <n v="30992"/>
    <n v="346"/>
    <m/>
    <m/>
    <m/>
    <m/>
    <m/>
    <m/>
    <m/>
    <m/>
    <s v="○"/>
    <m/>
    <m/>
    <m/>
    <s v="○"/>
    <m/>
    <m/>
    <m/>
    <m/>
    <m/>
    <x v="4"/>
    <n v="2009725"/>
    <s v="自動車部品（ゴム製品）カット、インク付け"/>
    <s v="－"/>
    <x v="4"/>
    <n v="1560000"/>
    <s v="病院清掃"/>
    <s v="○"/>
    <x v="0"/>
    <n v="720000"/>
    <s v="タオルたたみ"/>
    <s v="－"/>
    <x v="0"/>
    <s v=""/>
    <x v="0"/>
    <x v="0"/>
    <s v=""/>
    <x v="0"/>
    <m/>
    <m/>
    <m/>
    <x v="0"/>
    <s v="単価の安い内職をしているため、ポスティングに出たり単価の高い内職等を選ぶ必要がある。利用者の年齢も上がり、細かい作業は難しい。"/>
    <m/>
    <m/>
    <m/>
    <m/>
    <m/>
    <s v="○"/>
    <m/>
    <m/>
    <m/>
    <m/>
    <m/>
    <m/>
    <s v="令和4年度と内職内容が大きく変わってない。"/>
    <m/>
    <m/>
    <m/>
    <m/>
    <m/>
    <s v="○"/>
    <m/>
    <m/>
    <s v="○"/>
    <s v="○"/>
    <m/>
    <m/>
    <s v="ゴム製品の製造"/>
    <s v="⑨管理者・職員への意識啓発"/>
    <s v="難しい作業を利用者がこなせるように指導力の強化"/>
    <s v="ポスティング"/>
    <s v="⑥作業工程の見直し"/>
    <s v="ポスティングに出れるように利用者への指導、体力強化"/>
    <m/>
    <m/>
    <m/>
    <s v="職員へ利用者に対する指導方法など研修を行う。"/>
    <s v="職員へ利用者に対する指導方法など研修を行う。ポスティングに出れるよう利用者の訓練内容を考える。（運動や短時間のポスティングから慣らしていく。）"/>
    <s v="職員へ利用者に対する指導方法など研修を行う。ポスティングに出れるよう利用者の訓練内容を考える。（運動や短時間のポスティングから慣らしていく。）"/>
    <s v="共有した"/>
    <s v="共有していない"/>
    <s v="統括責任者"/>
    <s v="羽場　大地"/>
    <s v="管理者"/>
    <m/>
    <s v="横田　満"/>
    <s v="職業指導員"/>
    <m/>
    <s v="水谷　友美"/>
    <s v="職業指導員"/>
    <m/>
    <s v="問田　健一郎"/>
    <s v="職業指導員"/>
    <m/>
    <s v="上田　美由紀"/>
    <s v="生活支援員"/>
    <m/>
    <s v="周山　智菜美"/>
    <s v="生活支援員"/>
    <m/>
    <s v="坂本　陽子"/>
    <s v="生活支援員"/>
    <m/>
    <m/>
    <m/>
    <m/>
    <m/>
    <m/>
    <m/>
    <m/>
    <m/>
    <x v="3"/>
    <n v="34"/>
    <n v="3"/>
    <n v="26"/>
    <m/>
    <n v="1"/>
    <n v="64"/>
    <x v="94"/>
    <x v="164"/>
    <x v="155"/>
    <x v="0"/>
    <x v="32"/>
    <n v="11"/>
    <n v="53"/>
    <n v="0"/>
    <n v="64"/>
    <n v="0"/>
    <n v="1"/>
    <n v="0"/>
    <n v="0"/>
    <n v="0"/>
    <n v="0"/>
    <n v="63"/>
    <n v="64"/>
    <n v="0"/>
    <n v="0"/>
    <n v="4"/>
    <n v="7"/>
    <n v="4"/>
    <n v="14"/>
    <n v="35"/>
    <n v="64"/>
    <n v="21"/>
    <n v="2"/>
    <n v="7"/>
    <n v="30"/>
    <n v="0.7"/>
    <n v="25"/>
    <n v="2"/>
    <n v="3"/>
    <n v="30"/>
    <n v="0.83333333333333337"/>
    <n v="18"/>
    <n v="0"/>
    <n v="12"/>
    <n v="30"/>
    <n v="0.6"/>
    <n v="20"/>
    <n v="0"/>
    <n v="10"/>
    <n v="30"/>
    <n v="0.66666666666666663"/>
    <n v="18"/>
    <n v="7"/>
    <n v="5"/>
    <n v="30"/>
    <n v="0.6"/>
    <n v="28"/>
    <n v="0"/>
    <n v="2"/>
    <n v="30"/>
    <x v="21"/>
    <n v="130"/>
    <n v="11"/>
    <n v="39"/>
    <n v="180"/>
    <n v="0.72222222222222221"/>
  </r>
  <r>
    <d v="2024-04-15T00:00:00"/>
    <n v="373"/>
    <x v="4"/>
    <s v="株式会社オアシスコーポレーション"/>
    <s v="岡本　淳"/>
    <n v="3412700498"/>
    <s v="リバティーはつかいち"/>
    <n v="7380054"/>
    <x v="9"/>
    <s v="〒738-0054 廿日市市阿品三丁目１番１号ナタリーマリナストリート"/>
    <x v="0"/>
    <s v="岡本　淳"/>
    <s v="岡本　淳"/>
    <s v="0829-36-3141"/>
    <s v="oasis20160601@yahoo.co.jp"/>
    <s v="月額"/>
    <n v="15000"/>
    <x v="256"/>
    <n v="22358"/>
    <n v="38168"/>
    <n v="38847"/>
    <n v="38889"/>
    <n v="8945652"/>
    <n v="8945652"/>
    <n v="0"/>
    <n v="0"/>
    <n v="0"/>
    <n v="8945652"/>
    <x v="256"/>
    <n v="731820"/>
    <n v="0"/>
    <n v="0"/>
    <n v="2385942"/>
    <n v="184"/>
    <n v="3407"/>
    <x v="251"/>
    <n v="264"/>
    <n v="12"/>
    <n v="5827890"/>
    <x v="254"/>
    <x v="256"/>
    <n v="371"/>
    <n v="9000000"/>
    <n v="9000000"/>
    <n v="0"/>
    <n v="0"/>
    <n v="0"/>
    <n v="9000000"/>
    <n v="6000000"/>
    <n v="780000"/>
    <n v="0"/>
    <n v="0"/>
    <n v="2220000"/>
    <n v="3450"/>
    <n v="15900"/>
    <n v="264"/>
    <n v="12"/>
    <n v="6000000"/>
    <n v="38168"/>
    <n v="377"/>
    <n v="9100000"/>
    <n v="9100000"/>
    <n v="0"/>
    <n v="0"/>
    <n v="0"/>
    <n v="9100000"/>
    <n v="6200000"/>
    <n v="700000"/>
    <n v="0"/>
    <n v="0"/>
    <n v="2200000"/>
    <n v="3500"/>
    <n v="16000"/>
    <n v="264"/>
    <n v="12"/>
    <n v="6200000"/>
    <n v="38847"/>
    <n v="388"/>
    <n v="9200000"/>
    <n v="9200000"/>
    <n v="0"/>
    <n v="0"/>
    <n v="0"/>
    <n v="9200000"/>
    <n v="6300000"/>
    <n v="800000"/>
    <n v="0"/>
    <n v="0"/>
    <n v="2100000"/>
    <n v="3550"/>
    <n v="16100"/>
    <n v="264"/>
    <n v="12"/>
    <n v="6300000"/>
    <n v="38889"/>
    <n v="391"/>
    <m/>
    <m/>
    <m/>
    <m/>
    <m/>
    <s v="○"/>
    <m/>
    <m/>
    <m/>
    <m/>
    <m/>
    <m/>
    <s v="○"/>
    <m/>
    <m/>
    <m/>
    <m/>
    <m/>
    <x v="14"/>
    <n v="5301680"/>
    <s v="オリジナル商品の開発・製造・販売・営業"/>
    <s v="－"/>
    <x v="3"/>
    <n v="3443972"/>
    <s v="段ボールの加工、組み立て、ケミカル関係の委託による内職等"/>
    <s v="－"/>
    <x v="2"/>
    <m/>
    <m/>
    <m/>
    <x v="1"/>
    <n v="1"/>
    <x v="1"/>
    <x v="20"/>
    <s v=""/>
    <x v="0"/>
    <m/>
    <m/>
    <m/>
    <x v="0"/>
    <s v="当事業所のオリジナル商品は、先のG7広島サミットの開催中の全会議において、「おりづるコースター」が使用されました。　　　　　　　　　　　　　　　　　　　　　　　　　　　　　　　　　　　さらに、平和を希求し訪れた、ウクライナのゼレンスキー大統領に、廿日市市より「おりづるコースター」がお土産品として、プレゼントされました。　　　　　　　　　　　　　　　　　　　　　　　　　　　　　　　　　　しかし、まだまだPR不足により売り上げアップになりえていません。職員の募集を含めさらにパッケージの改良等わかりやすくしていきたい。"/>
    <s v="○"/>
    <s v="○"/>
    <s v="○"/>
    <s v="○"/>
    <m/>
    <s v="○"/>
    <s v="○"/>
    <m/>
    <m/>
    <s v="○"/>
    <m/>
    <m/>
    <s v="・オリジナル商品は目標を達成。　　　　　　　　　　　　　　　　　　　　　　　　　　　　　　　　　　　　　　　　　　　　　　　　　　　　　　　　　　　　　　　　　　　　　　　　　　　　　　　　　　・客層や各店舗に応じて商品の変更・見直しを実施。　　　　　　　　　　　　　　　　　　　　　　　　　　　　　　　　　　　　　　　　　　　　　　　　　　　　　　　　　　　　　　　・新商品の開発。(お守り、さくらビーズを使用したアクセサリーなど)　　　　　　　　　　　　　　　　　　　　　　　　　　　　　　　　　　　　　　　　　・多くの営業先を回り少しずつ成果が上がっている。　　　　　　　　　　　　　　　　　　　　　　　　　　　　　　　　　　　　　　　　　　　"/>
    <s v="○"/>
    <s v="○"/>
    <s v="○"/>
    <s v="○"/>
    <m/>
    <s v="○"/>
    <m/>
    <m/>
    <m/>
    <s v="○"/>
    <m/>
    <m/>
    <s v="オリジナル商品の製造・販売"/>
    <s v="③販売力の向上"/>
    <s v="品質の向上のため、不備等がないか一つひとつ丁寧に作業し、さらに職員が細かくチェックなどしていく。　　　　　　　　　　　　　　　　　　　　　　　　　　　　　　　　　　　　　　　　　　　　　　　　"/>
    <s v="新商品の開発"/>
    <s v="①商品企画力の向上"/>
    <s v="販売先での売り場面積や、お客様のニーズに合った商品開発に取り組む。"/>
    <s v="コストカット"/>
    <s v="④販売価格の見直し"/>
    <s v="現在材料費やもろもろ物価高騰により、売上額をさらにアップさせるために、仕入れ価格や材料費の検討後、販売価格の見直しを検討していく。"/>
    <s v="販路拡大、新商品の開発。　　　　　　　　　　　　　　　　　　　　　　　　　　　　　　　　　　　　　　　　　　　　　　　　　　　　　　　　　　　　　　できれば、県庁売店などで視察や出張の際に、広島のおみやげとして販売できればありがたい。"/>
    <s v="利用者のスキルアップを図る。利用者が作業をしやすいようマニュアルを作成する。　　　　　　　　　　　　　　　　　　　　　　　　　　　　　　　　　　　また、楽しみながら作業し、通所できる体制をとる。"/>
    <s v="・企業等のイベントなどに出展し、関係性を構築する中で、製品開発を協同で実施するなど、販路の拡大や売上増加に取り組む。_x000a_・スキルアップ研修を受講するとともに、営業活動で受注先を確保し、売上増につなげる。"/>
    <s v="共有した"/>
    <s v="共有した"/>
    <s v="統括責任者・営業"/>
    <s v="岡本　淳"/>
    <s v="管理者"/>
    <s v="日常生活の相談・指導"/>
    <s v="赤木　瀬戸美"/>
    <s v="生活支援員"/>
    <s v="技術指導"/>
    <s v="香川　綾子"/>
    <s v="職業指導員"/>
    <s v="技術指導"/>
    <s v="上田　伸美"/>
    <s v="職業指導員"/>
    <m/>
    <m/>
    <m/>
    <m/>
    <m/>
    <m/>
    <m/>
    <m/>
    <m/>
    <m/>
    <m/>
    <m/>
    <m/>
    <m/>
    <m/>
    <m/>
    <m/>
    <m/>
    <x v="0"/>
    <n v="2"/>
    <n v="2"/>
    <n v="16"/>
    <m/>
    <m/>
    <n v="20"/>
    <x v="31"/>
    <x v="153"/>
    <x v="32"/>
    <x v="0"/>
    <x v="0"/>
    <n v="5"/>
    <n v="14"/>
    <n v="1"/>
    <n v="20"/>
    <n v="2"/>
    <n v="3"/>
    <n v="10"/>
    <n v="0"/>
    <n v="5"/>
    <n v="0"/>
    <n v="0"/>
    <n v="20"/>
    <n v="0"/>
    <n v="1"/>
    <n v="3"/>
    <n v="4"/>
    <n v="8"/>
    <n v="3"/>
    <n v="1"/>
    <n v="20"/>
    <n v="13"/>
    <n v="0"/>
    <n v="3"/>
    <n v="16"/>
    <n v="0.8125"/>
    <n v="12"/>
    <n v="0"/>
    <n v="4"/>
    <n v="16"/>
    <n v="0.75"/>
    <n v="15"/>
    <n v="0"/>
    <n v="1"/>
    <n v="16"/>
    <n v="0.9375"/>
    <n v="14"/>
    <n v="0"/>
    <n v="2"/>
    <n v="16"/>
    <n v="0.875"/>
    <n v="16"/>
    <n v="0"/>
    <n v="0"/>
    <n v="16"/>
    <n v="1"/>
    <n v="16"/>
    <n v="0"/>
    <n v="0"/>
    <n v="16"/>
    <x v="8"/>
    <n v="86"/>
    <n v="0"/>
    <n v="10"/>
    <n v="96"/>
    <n v="0.89583333333333337"/>
  </r>
  <r>
    <d v="2024-04-12T00:00:00"/>
    <n v="374"/>
    <x v="4"/>
    <s v="株式会社タマシゲ・デンソー"/>
    <s v="玉重勝義"/>
    <n v="3413600242"/>
    <s v="タマシゲ就労支援サービス"/>
    <n v="7310524"/>
    <x v="16"/>
    <s v="〒731-0524 安芸高田市吉田町川本１１９２番地２"/>
    <x v="0"/>
    <s v="坂本　瑛臣"/>
    <s v="坂本　瑛臣"/>
    <s v="0826-43-2670"/>
    <s v="tama-shien@tamashige-denso.co.jp"/>
    <s v="月額"/>
    <n v="15000"/>
    <x v="257"/>
    <n v="5310"/>
    <n v="23585"/>
    <n v="27273"/>
    <n v="30303"/>
    <n v="3402097"/>
    <n v="1591459"/>
    <n v="0"/>
    <n v="1530292"/>
    <n v="280346"/>
    <n v="3402097"/>
    <x v="257"/>
    <n v="1530467"/>
    <n v="0"/>
    <n v="0"/>
    <n v="653059"/>
    <n v="94"/>
    <n v="1175"/>
    <x v="252"/>
    <n v="236"/>
    <n v="12"/>
    <n v="1218571"/>
    <x v="255"/>
    <x v="257"/>
    <n v="280"/>
    <n v="3700000"/>
    <n v="2000000"/>
    <n v="0"/>
    <n v="0"/>
    <n v="1700000"/>
    <n v="3700000"/>
    <n v="1500000"/>
    <n v="1500000"/>
    <n v="0"/>
    <n v="0"/>
    <n v="700000"/>
    <n v="1250"/>
    <n v="4500"/>
    <n v="240"/>
    <n v="12"/>
    <n v="1500000"/>
    <n v="23585"/>
    <n v="333"/>
    <n v="4000000"/>
    <n v="2000000"/>
    <n v="0"/>
    <n v="0"/>
    <n v="2000000"/>
    <n v="4000000"/>
    <n v="1800000"/>
    <n v="1500000"/>
    <n v="0"/>
    <n v="0"/>
    <n v="700000"/>
    <n v="1300"/>
    <n v="4500"/>
    <n v="240"/>
    <n v="12"/>
    <n v="1800000"/>
    <n v="27273"/>
    <n v="400"/>
    <n v="4200000"/>
    <n v="2000000"/>
    <n v="0"/>
    <n v="0"/>
    <n v="2200000"/>
    <n v="4200000"/>
    <n v="2000000"/>
    <n v="1500000"/>
    <n v="0"/>
    <n v="0"/>
    <n v="700000"/>
    <n v="1300"/>
    <n v="4500"/>
    <n v="240"/>
    <n v="12"/>
    <n v="2000000"/>
    <n v="30303"/>
    <n v="444"/>
    <s v="○"/>
    <m/>
    <m/>
    <m/>
    <m/>
    <m/>
    <m/>
    <m/>
    <s v="○"/>
    <m/>
    <s v="○"/>
    <m/>
    <s v="○"/>
    <m/>
    <m/>
    <m/>
    <m/>
    <m/>
    <x v="15"/>
    <n v="1249105"/>
    <s v="地域のリサイクル回収業務や_x000a_作業場所での分別・圧縮作業など"/>
    <s v="○"/>
    <x v="3"/>
    <n v="116800"/>
    <s v="銅線のリサイクル・分別・仕分け作業など"/>
    <s v="－"/>
    <x v="0"/>
    <n v="173584"/>
    <s v="車の部品のウレタンのシール剥がし作業など"/>
    <s v="－"/>
    <x v="0"/>
    <s v=""/>
    <x v="0"/>
    <x v="0"/>
    <s v=""/>
    <x v="0"/>
    <m/>
    <m/>
    <m/>
    <x v="0"/>
    <s v="令和５年度に入り人数も増えて来た為、新しい作業を行うとして、内職の新しい作業を増やしていく_x000a_内職なので、あまり収入も高くないが作業としては充実している。_x000a_ただ、細かい作業なので、出来る人と出来ない人が出てきており、職員の負担も少し増えた様に感じる"/>
    <m/>
    <m/>
    <s v="○"/>
    <m/>
    <m/>
    <m/>
    <s v="○"/>
    <s v="○"/>
    <m/>
    <m/>
    <m/>
    <m/>
    <s v="新たな作業を増やしていくつもりではあるが、利用者さんのスキルなど、なかなか難しい面もある。_x000a_難度が上がれば上がるほど報酬は増えるが、今現状では難しいと感じた_x000a_"/>
    <m/>
    <m/>
    <m/>
    <m/>
    <m/>
    <s v="○"/>
    <m/>
    <m/>
    <s v="○"/>
    <m/>
    <m/>
    <m/>
    <s v="作業が単調化しないような取り組み・作業内容を増やしていく"/>
    <s v="⑪その他"/>
    <s v="作業の単価が上がる事がなかなか難しい為、利用者さんに飽きない作業を提供する為にも_x000a_色々な作業を増やして支援を行っていく。"/>
    <m/>
    <m/>
    <m/>
    <m/>
    <n v="0"/>
    <n v="0"/>
    <s v="色々な作業を模索していくか報酬の多い作業を探していく必要がある。"/>
    <s v="利用者の人数の確保と安定した作業の提供出来る環境づくりをしていく"/>
    <s v="委託した作業が多いので、独立出来るような作業等を計画していく"/>
    <s v="共有した"/>
    <s v="共有した"/>
    <s v="統括責任者"/>
    <s v="坂本　瑛臣"/>
    <s v="管理者"/>
    <s v="作業担当"/>
    <s v="森本　真由美"/>
    <s v="作業担当者"/>
    <m/>
    <m/>
    <m/>
    <m/>
    <m/>
    <m/>
    <m/>
    <m/>
    <m/>
    <m/>
    <m/>
    <m/>
    <m/>
    <m/>
    <m/>
    <m/>
    <m/>
    <m/>
    <m/>
    <m/>
    <m/>
    <m/>
    <m/>
    <m/>
    <x v="2"/>
    <n v="1"/>
    <n v="3"/>
    <n v="8"/>
    <m/>
    <m/>
    <n v="12"/>
    <x v="0"/>
    <x v="60"/>
    <x v="8"/>
    <x v="0"/>
    <x v="0"/>
    <n v="3"/>
    <n v="7"/>
    <n v="2"/>
    <n v="12"/>
    <n v="1"/>
    <n v="0"/>
    <n v="8"/>
    <n v="0"/>
    <n v="0"/>
    <n v="0"/>
    <n v="3"/>
    <n v="12"/>
    <n v="0"/>
    <n v="0"/>
    <n v="2"/>
    <n v="1"/>
    <n v="2"/>
    <n v="4"/>
    <n v="3"/>
    <n v="12"/>
    <n v="3"/>
    <n v="3"/>
    <n v="6"/>
    <n v="12"/>
    <n v="0.25"/>
    <n v="6"/>
    <n v="2"/>
    <n v="4"/>
    <n v="12"/>
    <n v="0.5"/>
    <n v="4"/>
    <n v="0"/>
    <n v="8"/>
    <n v="12"/>
    <n v="0.33333333333333331"/>
    <n v="10"/>
    <n v="0"/>
    <n v="2"/>
    <n v="12"/>
    <n v="0.83333333333333337"/>
    <n v="8"/>
    <n v="0"/>
    <n v="4"/>
    <n v="12"/>
    <n v="0.66666666666666663"/>
    <n v="4"/>
    <n v="5"/>
    <n v="3"/>
    <n v="12"/>
    <x v="119"/>
    <n v="35"/>
    <n v="10"/>
    <n v="27"/>
    <n v="72"/>
    <n v="0.4861111111111111"/>
  </r>
  <r>
    <d v="2024-04-19T00:00:00"/>
    <n v="375"/>
    <x v="4"/>
    <s v="株式会社ひまわり"/>
    <s v="高橋　春子"/>
    <n v="3411700317"/>
    <s v="つながりＢ"/>
    <n v="7260012"/>
    <x v="7"/>
    <s v="〒726-0012 府中市中須町字清長888-1"/>
    <x v="1"/>
    <s v="野島　知子"/>
    <s v="野島　知子"/>
    <s v="0847-44-9988"/>
    <s v="tsunagari@hmwr.co.jp"/>
    <s v="月額"/>
    <n v="9000"/>
    <x v="258"/>
    <n v="8185"/>
    <n v="17790"/>
    <n v="17790"/>
    <n v="17790"/>
    <n v="2200000"/>
    <n v="2200000"/>
    <n v="0"/>
    <n v="0"/>
    <n v="0"/>
    <n v="2200000"/>
    <x v="258"/>
    <n v="291104"/>
    <n v="23512"/>
    <n v="0"/>
    <n v="50000"/>
    <n v="178"/>
    <n v="2581"/>
    <x v="253"/>
    <n v="293"/>
    <n v="12"/>
    <n v="1835384"/>
    <x v="256"/>
    <x v="258"/>
    <n v="260"/>
    <n v="2300000"/>
    <n v="2300000"/>
    <n v="0"/>
    <n v="0"/>
    <n v="0"/>
    <n v="2300000"/>
    <n v="1900000"/>
    <n v="300000"/>
    <n v="30000"/>
    <n v="0"/>
    <n v="70000"/>
    <n v="2600"/>
    <n v="7000"/>
    <n v="293"/>
    <n v="12"/>
    <n v="1900000"/>
    <n v="17790"/>
    <n v="271"/>
    <n v="2300000"/>
    <n v="2300000"/>
    <n v="0"/>
    <n v="0"/>
    <n v="0"/>
    <n v="2300000"/>
    <n v="1900000"/>
    <n v="300000"/>
    <n v="30000"/>
    <n v="0"/>
    <n v="70000"/>
    <n v="2600"/>
    <n v="7000"/>
    <n v="293"/>
    <n v="12"/>
    <n v="1900000"/>
    <n v="17790"/>
    <n v="271"/>
    <n v="2300000"/>
    <n v="2300000"/>
    <n v="0"/>
    <n v="0"/>
    <n v="0"/>
    <n v="2300000"/>
    <n v="1900000"/>
    <n v="300000"/>
    <n v="30000"/>
    <n v="0"/>
    <n v="70000"/>
    <n v="2600"/>
    <n v="7000"/>
    <n v="293"/>
    <n v="12"/>
    <n v="1900000"/>
    <n v="17790"/>
    <n v="271"/>
    <s v="○"/>
    <m/>
    <m/>
    <m/>
    <m/>
    <m/>
    <s v="○"/>
    <m/>
    <s v="○"/>
    <m/>
    <s v="○"/>
    <m/>
    <s v="○"/>
    <m/>
    <m/>
    <m/>
    <m/>
    <m/>
    <x v="4"/>
    <n v="903802"/>
    <s v="・ハンガーカバー組み立て作業　　　　　　　　　　　　　　　　　　　　　　　・手芸用テープ、ゴムベルトの封入作業　　　　　　　・厚紙ファイルケースの封入作業　等　　　　　　"/>
    <s v="－"/>
    <x v="7"/>
    <n v="527505"/>
    <s v="事業所内店舗と年に数回のイベント出店での販売(コーヒー、クロッサンド、パウンドケーキ等)"/>
    <s v="－"/>
    <x v="7"/>
    <n v="353224"/>
    <s v="会社内社用車の洗車業務・施設内清掃"/>
    <s v="－"/>
    <x v="1"/>
    <s v=""/>
    <x v="0"/>
    <x v="0"/>
    <s v=""/>
    <x v="0"/>
    <m/>
    <m/>
    <m/>
    <x v="0"/>
    <s v="・内職の占める割合が多く単価が小さい。利用者ができることに合わせて作業を組んでいる。_x000a_・請け負う作業の量が請負先の事情により増減があり、一定ではない時がある。_x000a_・菓子等の商品も魅力的な物がなかなか作れない。_x000a_・社内社用車の台数が増えることにより洗車の売り上げが少しずつ増加している。　　　　　　"/>
    <s v="○"/>
    <s v="○"/>
    <m/>
    <s v="○"/>
    <m/>
    <m/>
    <m/>
    <s v="○"/>
    <m/>
    <m/>
    <m/>
    <m/>
    <s v="・目標工賃は上回っているが、限定的な作業しか出来ない利用者の割合が一定数おり仕事をふやすと職員の負担が増すなどの課題がある。_x000a_・菓子製造と販売は材料費の高騰などの影響があり価格設定に難しさがある。魅力的な商品の開発と店舗やイベントでの宣伝の仕方を工夫する必要がある。"/>
    <s v="○"/>
    <m/>
    <s v="○"/>
    <m/>
    <m/>
    <s v="○"/>
    <m/>
    <m/>
    <m/>
    <s v="○"/>
    <m/>
    <m/>
    <s v="内職"/>
    <s v="⑥作業工程の見直し"/>
    <s v="作業量が増えても職員への負担が抑えられるよう、利用者の出来る作業を少しずつ増やしていく。その為には、日頃から利用者が難しいと感じる工程にも携われるような取り組みをしていく。"/>
    <s v="事業所内店舗(カフェ)"/>
    <s v="①商品企画力の向上"/>
    <s v="魅力ある商品を提供できるよう、季節メニューや定番メニューの安定化を図る。"/>
    <m/>
    <m/>
    <m/>
    <s v="・内職の作業量が少ない時期に,利用者は普段していない作業を経験していき、職員への負担が軽減されるよう取り組む。_x000a_ ・イベント出店の機会が増えるよう企業や市町村との連携を取っていく。"/>
    <s v="・地域企業との関りをもち内職作業の依頼をして作業量の確保へ繋げていく。　　　　　　　　　　　　　　　　　　・事業所内店舗の安定的な集客を図る為、携わる支援員のスキルアップを図る。また地域のイベントへ出店して売上増加に努めていく。　　　　　　　　　　　　　　　　　　　　　　　　　　　　　　　　　　　　　"/>
    <s v="・新しい取引先を開拓し作業の種類や量を増やし、売上増加を図っていく。　　　　　　　　　　　　　　　　　　　　　　　　・地域のイベント出店で事業所内店舗の宣伝も行い、集客へ繋げていく。"/>
    <s v="共有した"/>
    <s v="共有した"/>
    <s v="統括責任者"/>
    <s v="加納　礼子"/>
    <s v="役員"/>
    <s v="責任者"/>
    <s v="野島　知子"/>
    <s v="管理者"/>
    <s v="個別支援計画の作成"/>
    <s v="宮本　綾"/>
    <s v="サービス管理責任者"/>
    <s v="技術指導や職業訓練"/>
    <s v="大内　優子"/>
    <s v="生活支援員"/>
    <s v="日常生活の相談・指導"/>
    <s v="野島　知子"/>
    <s v="管理者"/>
    <s v="作業工程管理"/>
    <s v="大内　優子"/>
    <s v="生活支援員"/>
    <m/>
    <m/>
    <m/>
    <m/>
    <m/>
    <m/>
    <m/>
    <m/>
    <m/>
    <m/>
    <m/>
    <m/>
    <x v="7"/>
    <n v="1"/>
    <n v="2"/>
    <n v="11"/>
    <n v="3"/>
    <m/>
    <n v="17"/>
    <x v="47"/>
    <x v="165"/>
    <x v="156"/>
    <x v="55"/>
    <x v="0"/>
    <n v="2"/>
    <n v="13"/>
    <n v="2"/>
    <n v="17"/>
    <n v="0"/>
    <n v="3"/>
    <n v="3"/>
    <n v="1"/>
    <n v="1"/>
    <n v="0"/>
    <n v="9"/>
    <n v="17"/>
    <n v="0"/>
    <n v="3"/>
    <n v="5"/>
    <n v="2"/>
    <n v="3"/>
    <n v="3"/>
    <n v="1"/>
    <n v="17"/>
    <n v="6"/>
    <n v="4"/>
    <n v="4"/>
    <n v="14"/>
    <n v="0.42857142857142855"/>
    <n v="9"/>
    <n v="1"/>
    <n v="4"/>
    <n v="14"/>
    <n v="0.6428571428571429"/>
    <n v="11"/>
    <n v="0"/>
    <n v="3"/>
    <n v="14"/>
    <n v="0.7857142857142857"/>
    <n v="11"/>
    <n v="0"/>
    <n v="3"/>
    <n v="14"/>
    <n v="0.7857142857142857"/>
    <n v="9"/>
    <n v="0"/>
    <n v="5"/>
    <n v="14"/>
    <n v="0.6428571428571429"/>
    <n v="11"/>
    <n v="0"/>
    <n v="3"/>
    <n v="14"/>
    <x v="120"/>
    <n v="57"/>
    <n v="5"/>
    <n v="22"/>
    <n v="84"/>
    <n v="0.6785714285714286"/>
  </r>
  <r>
    <d v="2024-04-15T00:00:00"/>
    <n v="378"/>
    <x v="4"/>
    <s v="結絆福祉会合同会社"/>
    <s v="上田　晋資"/>
    <n v="3411502333"/>
    <s v="就労サポートセンター　すたーと"/>
    <n v="7200822"/>
    <x v="6"/>
    <s v="〒720-0822 福山市川口町五丁目９番２号"/>
    <x v="0"/>
    <s v="小林篤司"/>
    <s v="小林篤司"/>
    <s v="084-959-5036"/>
    <s v="shu-roustart@yu-kifukushikai.jp"/>
    <s v="月額"/>
    <n v="49000"/>
    <x v="259"/>
    <n v="12397"/>
    <n v="61728"/>
    <n v="62375"/>
    <n v="62984"/>
    <n v="13975706"/>
    <n v="13975706"/>
    <n v="0"/>
    <n v="0"/>
    <n v="0"/>
    <n v="13975706"/>
    <x v="259"/>
    <n v="2187396"/>
    <n v="0"/>
    <n v="0"/>
    <n v="0"/>
    <n v="259"/>
    <n v="4648"/>
    <x v="254"/>
    <n v="291"/>
    <n v="12"/>
    <n v="11788310"/>
    <x v="257"/>
    <x v="259"/>
    <n v="662"/>
    <n v="15600000"/>
    <n v="15600000"/>
    <n v="0"/>
    <n v="0"/>
    <n v="0"/>
    <n v="15600000"/>
    <n v="12000000"/>
    <n v="3000000"/>
    <n v="300000"/>
    <n v="300000"/>
    <n v="0"/>
    <n v="4692"/>
    <n v="18768"/>
    <n v="290"/>
    <n v="12"/>
    <n v="12000000"/>
    <n v="61728"/>
    <n v="639"/>
    <n v="16600000"/>
    <n v="16000000"/>
    <n v="300000"/>
    <n v="300000"/>
    <n v="0"/>
    <n v="16600000"/>
    <n v="12500000"/>
    <n v="3500000"/>
    <n v="300000"/>
    <n v="300000"/>
    <n v="0"/>
    <n v="4830"/>
    <n v="19320"/>
    <n v="290"/>
    <n v="12"/>
    <n v="12500000"/>
    <n v="62375"/>
    <n v="647"/>
    <n v="17600000"/>
    <n v="17000000"/>
    <n v="300000"/>
    <n v="300000"/>
    <n v="0"/>
    <n v="17600000"/>
    <n v="13000000"/>
    <n v="4600000"/>
    <n v="0"/>
    <n v="0"/>
    <n v="0"/>
    <n v="4968"/>
    <n v="19872"/>
    <n v="290"/>
    <n v="12"/>
    <n v="13000000"/>
    <n v="62984"/>
    <n v="654"/>
    <m/>
    <m/>
    <s v="○"/>
    <m/>
    <m/>
    <m/>
    <m/>
    <m/>
    <m/>
    <m/>
    <m/>
    <m/>
    <s v="○"/>
    <m/>
    <m/>
    <m/>
    <s v="○"/>
    <s v="ジャガイモの皮むき"/>
    <x v="6"/>
    <n v="11773946"/>
    <s v="ジャガイモの皮むき"/>
    <s v="－"/>
    <x v="5"/>
    <n v="1073478"/>
    <s v="どん丸店舗営業"/>
    <s v="○"/>
    <x v="5"/>
    <n v="970191"/>
    <s v="ネット通販など"/>
    <s v="－"/>
    <x v="0"/>
    <n v="1"/>
    <x v="1"/>
    <x v="21"/>
    <s v=""/>
    <x v="0"/>
    <m/>
    <m/>
    <m/>
    <x v="0"/>
    <s v="現在メインの作業は企業からの委託を受けての作業の為受注量が先方の状況によって変わってくる。時期や天候等によって受注量が変わる為作業量のコントロールが出来ない。_x000a_生産力に余力があっても受注量が増やせない。"/>
    <m/>
    <m/>
    <m/>
    <m/>
    <m/>
    <s v="○"/>
    <m/>
    <m/>
    <m/>
    <m/>
    <s v="○"/>
    <s v="受注量が増やせない、ものが売れない。"/>
    <s v="工賃単価は上げていくことが出来たが月平均にすると通所日数の少ない利用者の工賃が低い為、短時間利用の方も工賃額を増やせるようにしていく必要がある。"/>
    <s v="○"/>
    <m/>
    <s v="○"/>
    <m/>
    <m/>
    <m/>
    <m/>
    <m/>
    <m/>
    <m/>
    <m/>
    <m/>
    <s v="楽天通信販売"/>
    <s v="③販売力の向上"/>
    <s v="ＳＮＳ投稿などの広告"/>
    <m/>
    <m/>
    <m/>
    <m/>
    <n v="0"/>
    <n v="0"/>
    <s v="ネット通販による売上を伸ばすために広告など周知活動（インスタやティックトックなど）を増やしていく。"/>
    <s v="オリジナル商品の開発を行い利益率を向上させる"/>
    <s v="新規作業を取り入れ、作業の平均単価を上げていく"/>
    <s v="共有した"/>
    <s v="共有していない"/>
    <s v="統括責任者"/>
    <s v="小林篤司"/>
    <s v="管理者・サービス管理責任者"/>
    <m/>
    <s v="濱崎裕"/>
    <s v="目標工賃達成指導員"/>
    <m/>
    <s v="平本サヤカ"/>
    <s v="職業指導員"/>
    <m/>
    <s v="増野光宏"/>
    <s v="生活支援員"/>
    <m/>
    <s v="栗栖偉之"/>
    <s v="職業指導員"/>
    <m/>
    <s v="杉浦志歩"/>
    <s v="生活支援員"/>
    <m/>
    <m/>
    <m/>
    <m/>
    <m/>
    <m/>
    <m/>
    <m/>
    <m/>
    <m/>
    <m/>
    <m/>
    <x v="7"/>
    <n v="6"/>
    <n v="6"/>
    <n v="8"/>
    <n v="4"/>
    <n v="3"/>
    <n v="27"/>
    <x v="95"/>
    <x v="166"/>
    <x v="157"/>
    <x v="56"/>
    <x v="33"/>
    <n v="6"/>
    <n v="19"/>
    <n v="2"/>
    <n v="27"/>
    <n v="1"/>
    <n v="5"/>
    <n v="3"/>
    <n v="3"/>
    <n v="1"/>
    <n v="1"/>
    <n v="13"/>
    <n v="27"/>
    <n v="0"/>
    <n v="3"/>
    <n v="2"/>
    <n v="3"/>
    <n v="7"/>
    <n v="10"/>
    <n v="2"/>
    <n v="27"/>
    <n v="10"/>
    <n v="0"/>
    <n v="0"/>
    <n v="10"/>
    <n v="1"/>
    <n v="7"/>
    <n v="1"/>
    <n v="2"/>
    <n v="10"/>
    <n v="0.7"/>
    <n v="9"/>
    <n v="0"/>
    <n v="1"/>
    <n v="10"/>
    <n v="0.9"/>
    <n v="8"/>
    <n v="0"/>
    <n v="2"/>
    <n v="10"/>
    <n v="0.8"/>
    <n v="7"/>
    <n v="0"/>
    <n v="3"/>
    <n v="10"/>
    <n v="0.7"/>
    <n v="10"/>
    <n v="0"/>
    <n v="0"/>
    <n v="10"/>
    <x v="8"/>
    <n v="51"/>
    <n v="1"/>
    <n v="8"/>
    <n v="60"/>
    <n v="0.85"/>
  </r>
  <r>
    <d v="2024-04-23T00:00:00"/>
    <n v="381"/>
    <x v="0"/>
    <s v="特定非営利活動法人あいら"/>
    <s v="平　佑介"/>
    <n v="3412700480"/>
    <s v="あおぞら"/>
    <n v="7380202"/>
    <x v="9"/>
    <s v="〒738-0202 廿日市市峠９３５番地１"/>
    <x v="0"/>
    <s v="牛尾　晶"/>
    <s v="牛尾　晶"/>
    <s v="0829-74-0150"/>
    <s v="aira-aozora@ezweb.ne.jp"/>
    <s v="月額"/>
    <n v="23000"/>
    <x v="260"/>
    <n v="7238"/>
    <n v="31250"/>
    <n v="33333"/>
    <n v="35417"/>
    <n v="1515668"/>
    <n v="1101609"/>
    <n v="0"/>
    <n v="0"/>
    <n v="414059"/>
    <n v="1515668"/>
    <x v="260"/>
    <n v="100513"/>
    <n v="0"/>
    <n v="0"/>
    <n v="0"/>
    <n v="161"/>
    <n v="1042"/>
    <x v="255"/>
    <n v="269"/>
    <n v="12"/>
    <n v="1415155"/>
    <x v="258"/>
    <x v="260"/>
    <n v="387"/>
    <n v="1600000"/>
    <n v="1600000"/>
    <n v="0"/>
    <n v="0"/>
    <n v="0"/>
    <n v="1600000"/>
    <n v="1500000"/>
    <n v="100000"/>
    <n v="0"/>
    <n v="0"/>
    <n v="0"/>
    <n v="1045"/>
    <n v="3665"/>
    <n v="266"/>
    <n v="12"/>
    <n v="1500000"/>
    <n v="31250"/>
    <n v="409"/>
    <n v="1700000"/>
    <n v="1700000"/>
    <n v="0"/>
    <n v="0"/>
    <n v="0"/>
    <n v="1700000"/>
    <n v="1600000"/>
    <n v="100000"/>
    <n v="0"/>
    <n v="0"/>
    <n v="0"/>
    <n v="1048"/>
    <n v="3670"/>
    <n v="266"/>
    <n v="12"/>
    <n v="1600000"/>
    <n v="33333"/>
    <n v="436"/>
    <n v="1800000"/>
    <n v="1800000"/>
    <n v="0"/>
    <n v="0"/>
    <n v="0"/>
    <n v="1800000"/>
    <n v="1700000"/>
    <n v="100000"/>
    <n v="0"/>
    <n v="0"/>
    <n v="0"/>
    <n v="1050"/>
    <n v="3675"/>
    <n v="266"/>
    <n v="12"/>
    <n v="1700000"/>
    <n v="35417"/>
    <n v="463"/>
    <s v="○"/>
    <m/>
    <m/>
    <s v="○"/>
    <m/>
    <s v="○"/>
    <m/>
    <m/>
    <m/>
    <s v="○"/>
    <s v="○"/>
    <m/>
    <s v="○"/>
    <m/>
    <m/>
    <s v="○"/>
    <m/>
    <m/>
    <x v="4"/>
    <n v="604024"/>
    <s v="花を束にして輪ゴムでくくり、それを袋に詰める"/>
    <s v="－"/>
    <x v="6"/>
    <n v="335353"/>
    <s v="市のお店に自社製品を置いて売ってもらっている"/>
    <s v="－"/>
    <x v="9"/>
    <n v="142170"/>
    <s v="クリーニングされたタオルをきれいにたたむ"/>
    <s v="－"/>
    <x v="1"/>
    <s v=""/>
    <x v="0"/>
    <x v="0"/>
    <s v=""/>
    <x v="0"/>
    <m/>
    <m/>
    <m/>
    <x v="0"/>
    <s v="生産できる人員の激減。今後、生産できるように人員の能力の向上"/>
    <s v="○"/>
    <s v="○"/>
    <m/>
    <m/>
    <m/>
    <s v="○"/>
    <m/>
    <s v="○"/>
    <m/>
    <m/>
    <m/>
    <m/>
    <s v="委託販売に頼って自ら販売にいく機会がなかった。あと生産数の激減"/>
    <s v="○"/>
    <s v="○"/>
    <s v="○"/>
    <m/>
    <s v="○"/>
    <s v="○"/>
    <m/>
    <m/>
    <s v="○"/>
    <m/>
    <m/>
    <m/>
    <s v="新しい販路の開拓"/>
    <s v="②販路開拓"/>
    <s v="コロナ前に行っていた販売を積極的に取り組んでいく。すでに新しい所でできるか、申請を出している"/>
    <s v="新しい商品を作る"/>
    <s v="①商品企画力の向上"/>
    <s v="作業員が少ないので、負担がかからないように新しい簡単で手軽にできる、商品を考え作っていく"/>
    <s v="事業所全体での意志改革"/>
    <s v="⑨管理者・職員への意識啓発"/>
    <s v="売上を上げるために常に、どうしたらいいか考える時間を作る。"/>
    <s v="コロナ中に行けなくなっていた、市役所販売などを週2で行けるようにするため現在申請中。バザーなどイベントがあるときは、積極的に参加していく。自社製品を作るため、職員で会議をしている。決まった事はすぐに実現して、失敗したらまた会議して改善する。出来た製品は販売していく"/>
    <s v="いろんな場所で委託販売が出来るように、知り合いなど声をかけたり、営業をかけていく。決まったら、手数料などの話をつめてお互いに納得できる内容で販売していく。委託販売は市が提供してくれることもあるので、積極的に参加していく。"/>
    <s v="QRコードから標品を注文できるようSNSに載せる。注文がきたら、お金の振込が確認でき次第、商品の袋詰めをして、相手先に発送する。販売サイトにも商品を登録して、幅広い年齢層に販売していく。"/>
    <s v="共有した"/>
    <s v="共有していない"/>
    <s v="統括責任者"/>
    <s v="牛尾　晶"/>
    <s v="管理者"/>
    <m/>
    <s v="土井　政人"/>
    <s v="職業指導員"/>
    <m/>
    <s v="花谷　真由美"/>
    <s v="職業指導員"/>
    <m/>
    <m/>
    <m/>
    <m/>
    <m/>
    <m/>
    <m/>
    <m/>
    <m/>
    <m/>
    <m/>
    <m/>
    <m/>
    <m/>
    <m/>
    <m/>
    <m/>
    <m/>
    <m/>
    <m/>
    <m/>
    <x v="8"/>
    <n v="7"/>
    <n v="3"/>
    <n v="6"/>
    <m/>
    <m/>
    <n v="16"/>
    <x v="96"/>
    <x v="167"/>
    <x v="75"/>
    <x v="0"/>
    <x v="0"/>
    <n v="4"/>
    <n v="6"/>
    <n v="6"/>
    <n v="16"/>
    <n v="0"/>
    <n v="4"/>
    <n v="2"/>
    <n v="1"/>
    <n v="1"/>
    <n v="1"/>
    <n v="7"/>
    <n v="16"/>
    <n v="0"/>
    <n v="2"/>
    <n v="0"/>
    <n v="0"/>
    <n v="7"/>
    <n v="5"/>
    <n v="2"/>
    <n v="16"/>
    <n v="4"/>
    <n v="3"/>
    <n v="9"/>
    <n v="16"/>
    <n v="0.25"/>
    <n v="5"/>
    <n v="0"/>
    <n v="11"/>
    <n v="16"/>
    <n v="0.3125"/>
    <n v="3"/>
    <n v="2"/>
    <n v="11"/>
    <n v="16"/>
    <n v="0.1875"/>
    <n v="1"/>
    <n v="3"/>
    <n v="12"/>
    <n v="16"/>
    <n v="6.25E-2"/>
    <n v="2"/>
    <n v="5"/>
    <n v="9"/>
    <n v="16"/>
    <n v="0.125"/>
    <n v="12"/>
    <n v="2"/>
    <n v="2"/>
    <n v="16"/>
    <x v="0"/>
    <n v="27"/>
    <n v="15"/>
    <n v="54"/>
    <n v="96"/>
    <n v="0.28125"/>
  </r>
  <r>
    <d v="2024-04-11T00:00:00"/>
    <n v="383"/>
    <x v="0"/>
    <s v="特定非営利活動法人まなびや"/>
    <s v="葛城　妙子"/>
    <n v="3410213247"/>
    <s v="ワークきらぼし"/>
    <n v="7300051"/>
    <x v="2"/>
    <s v="〒730-0051 広島市中区大手町五丁目８番２０号"/>
    <x v="10"/>
    <s v="真田友恵"/>
    <s v="山村彩佳"/>
    <s v="082-567-5185"/>
    <s v="kiraboshi-manabiya@amail.plala.or.jp"/>
    <s v="月額"/>
    <n v="25000"/>
    <x v="261"/>
    <n v="824"/>
    <n v="26119"/>
    <n v="26415"/>
    <n v="26710"/>
    <n v="4420459"/>
    <n v="4400489"/>
    <n v="19970"/>
    <n v="0"/>
    <n v="0"/>
    <n v="4420459"/>
    <x v="261"/>
    <n v="51059"/>
    <n v="0"/>
    <n v="0"/>
    <n v="0"/>
    <n v="178"/>
    <n v="3535"/>
    <x v="256"/>
    <n v="252"/>
    <n v="12"/>
    <n v="4369400"/>
    <x v="259"/>
    <x v="261"/>
    <n v="229"/>
    <n v="4469400"/>
    <n v="4450489"/>
    <n v="18911"/>
    <n v="0"/>
    <n v="0"/>
    <n v="4469400"/>
    <n v="4419400"/>
    <n v="50000"/>
    <n v="0"/>
    <n v="0"/>
    <n v="0"/>
    <n v="3535"/>
    <n v="19152"/>
    <n v="252"/>
    <n v="12"/>
    <n v="4419400"/>
    <n v="26119"/>
    <n v="231"/>
    <n v="4519400"/>
    <n v="4500489"/>
    <n v="18911"/>
    <n v="0"/>
    <n v="0"/>
    <n v="4519400"/>
    <n v="4469400"/>
    <n v="50000"/>
    <n v="0"/>
    <n v="0"/>
    <n v="0"/>
    <n v="3535"/>
    <n v="19252"/>
    <n v="252"/>
    <n v="12"/>
    <n v="4469400"/>
    <n v="26415"/>
    <n v="232"/>
    <n v="4569400"/>
    <n v="4550489"/>
    <n v="18911"/>
    <n v="0"/>
    <n v="0"/>
    <n v="4569400"/>
    <n v="4519400"/>
    <n v="50000"/>
    <n v="0"/>
    <n v="0"/>
    <n v="0"/>
    <n v="3535"/>
    <n v="19352"/>
    <n v="252"/>
    <n v="12"/>
    <n v="4519400"/>
    <n v="26710"/>
    <n v="234"/>
    <m/>
    <m/>
    <m/>
    <m/>
    <m/>
    <m/>
    <m/>
    <m/>
    <s v="○"/>
    <m/>
    <s v="○"/>
    <m/>
    <m/>
    <m/>
    <m/>
    <m/>
    <s v="○"/>
    <s v="チラシポスティング"/>
    <x v="0"/>
    <n v="2734380"/>
    <s v="ビル内トイレ清掃、駐車場清掃、ビル館内清掃等"/>
    <s v="○"/>
    <x v="0"/>
    <n v="391054"/>
    <s v="チラシポスティング"/>
    <s v="○"/>
    <x v="5"/>
    <n v="224550"/>
    <s v="紙袋の紐付け作業"/>
    <s v="－"/>
    <x v="0"/>
    <s v=""/>
    <x v="0"/>
    <x v="0"/>
    <s v=""/>
    <x v="0"/>
    <m/>
    <m/>
    <m/>
    <x v="0"/>
    <s v="利用者の障害の多様化により、幅広い仕事の提供が必要になった。納期のある作業では、作業的には問題ないが、作業量が伴わずどんな仕事もこなせる利用者や職員の負担が大きくなることがある。"/>
    <m/>
    <m/>
    <m/>
    <m/>
    <m/>
    <s v="○"/>
    <m/>
    <s v="○"/>
    <m/>
    <m/>
    <m/>
    <m/>
    <s v="令和4年度工賃支給額￥4,067,650から令和5年度工賃支給額￥4,369,400となった。昨年度より￥301,750増額し、目標工賃を達成することができた。令和4年7月から始めたチラシポスティング作業や、コロナが5類に移行し内職の受注数が増加したことにより売上が増額した。"/>
    <m/>
    <m/>
    <m/>
    <m/>
    <s v="○"/>
    <s v="○"/>
    <m/>
    <m/>
    <m/>
    <s v="○"/>
    <m/>
    <m/>
    <s v="情報公開制度を利活用してアプローチする"/>
    <s v="⑤他事業所とのネットワークの構築"/>
    <s v="事業形態（就労A・B・生活介護）にこだわらず高い収益を上げている事業所と情報交換を行う_x000a_共同受注を目指す"/>
    <s v="無駄な作業の省略"/>
    <s v="⑥作業工程の見直し"/>
    <s v="利用者目線に立ち、わかりやすい作業工程（可視化）の提示_x000a_個人に対応した治具の工夫をする"/>
    <s v="企業向け営業活動の強化"/>
    <s v="⑩市町・企業、他事業所との連携"/>
    <s v="主任職業指導員をトップに需要の喚起_x000a_同種のサービスをリサーチし、単価の見直しを図る"/>
    <s v="交流会や署名活動等に積極的に参加し他事業所との交流を深める。"/>
    <s v="利用者一人ひとりの得意不得意を見極め、作業分担を見直す。作業ごとに作業の流れが良くなるような環境を整える。"/>
    <s v="在籍している利用者の特性を踏まえて作業内容見直しをする。他事業所との情報交換により新規の仕事を獲得していく。"/>
    <s v="共有した"/>
    <s v="共有した"/>
    <s v="統括責任者"/>
    <s v="真田友恵"/>
    <s v="管理者"/>
    <s v="渉外担当"/>
    <s v="山村彩佳"/>
    <s v="主任　職業指導員"/>
    <s v="実地担当"/>
    <s v="川尻七美"/>
    <s v="職業指導員"/>
    <s v="実地担当"/>
    <s v="馬本佳代"/>
    <s v="生活支援員"/>
    <m/>
    <m/>
    <m/>
    <m/>
    <m/>
    <m/>
    <m/>
    <m/>
    <m/>
    <m/>
    <m/>
    <m/>
    <m/>
    <m/>
    <m/>
    <m/>
    <m/>
    <m/>
    <x v="0"/>
    <m/>
    <n v="15"/>
    <m/>
    <m/>
    <m/>
    <n v="15"/>
    <x v="2"/>
    <x v="5"/>
    <x v="3"/>
    <x v="0"/>
    <x v="0"/>
    <n v="2"/>
    <n v="11"/>
    <n v="2"/>
    <n v="15"/>
    <n v="0"/>
    <n v="3"/>
    <n v="3"/>
    <n v="3"/>
    <n v="0"/>
    <n v="0"/>
    <n v="6"/>
    <n v="15"/>
    <n v="0"/>
    <n v="2"/>
    <n v="5"/>
    <n v="3"/>
    <n v="3"/>
    <n v="1"/>
    <n v="1"/>
    <n v="15"/>
    <n v="11"/>
    <n v="0"/>
    <n v="2"/>
    <n v="13"/>
    <n v="0.84615384615384615"/>
    <n v="12"/>
    <n v="0"/>
    <n v="1"/>
    <n v="13"/>
    <n v="0.92307692307692313"/>
    <n v="11"/>
    <n v="0"/>
    <n v="2"/>
    <n v="13"/>
    <n v="0.84615384615384615"/>
    <n v="9"/>
    <n v="2"/>
    <n v="2"/>
    <n v="13"/>
    <n v="0.69230769230769229"/>
    <n v="7"/>
    <n v="1"/>
    <n v="5"/>
    <n v="13"/>
    <n v="0.53846153846153844"/>
    <n v="10"/>
    <n v="0"/>
    <n v="3"/>
    <n v="13"/>
    <x v="59"/>
    <n v="60"/>
    <n v="3"/>
    <n v="15"/>
    <n v="78"/>
    <n v="0.76923076923076927"/>
  </r>
  <r>
    <d v="2024-04-30T00:00:00"/>
    <n v="385"/>
    <x v="0"/>
    <s v="特定非営利活動法人紙ふうせん"/>
    <s v="博多　眞祐"/>
    <n v="3411501384"/>
    <s v="紙ふうせん"/>
    <n v="7200808"/>
    <x v="6"/>
    <s v="〒720-0808 福山市昭和町６番２４号"/>
    <x v="0"/>
    <s v="村上圭二"/>
    <s v="村上圭二"/>
    <s v="084-983-3733"/>
    <s v="kamifuusen-murakami@snow.ocn.ne.jp"/>
    <s v="月額"/>
    <n v="62000"/>
    <x v="262"/>
    <n v="47346"/>
    <n v="86667"/>
    <n v="86667"/>
    <n v="86667"/>
    <n v="14089375"/>
    <n v="14089375"/>
    <n v="0"/>
    <n v="0"/>
    <n v="0"/>
    <n v="14089375"/>
    <x v="262"/>
    <n v="1886350"/>
    <n v="0"/>
    <n v="0"/>
    <n v="0"/>
    <n v="131"/>
    <n v="2837"/>
    <x v="257"/>
    <n v="308"/>
    <n v="12"/>
    <n v="12203025"/>
    <x v="260"/>
    <x v="262"/>
    <n v="1189"/>
    <n v="12000000"/>
    <n v="12000000"/>
    <n v="0"/>
    <n v="0"/>
    <n v="0"/>
    <n v="12000000"/>
    <n v="10400000"/>
    <n v="1600000"/>
    <n v="0"/>
    <n v="0"/>
    <n v="0"/>
    <n v="3077"/>
    <n v="11099"/>
    <n v="308"/>
    <n v="12"/>
    <n v="10400000"/>
    <n v="86667"/>
    <n v="937"/>
    <n v="12000000"/>
    <n v="12000000"/>
    <n v="0"/>
    <n v="0"/>
    <n v="0"/>
    <n v="12000000"/>
    <n v="10400000"/>
    <n v="1600000"/>
    <n v="0"/>
    <n v="0"/>
    <n v="0"/>
    <n v="3077"/>
    <n v="11099"/>
    <n v="308"/>
    <n v="12"/>
    <n v="10400000"/>
    <n v="86667"/>
    <n v="937"/>
    <n v="12000000"/>
    <n v="12000000"/>
    <n v="0"/>
    <n v="0"/>
    <n v="0"/>
    <n v="12000000"/>
    <n v="10400000"/>
    <n v="1600000"/>
    <n v="0"/>
    <n v="0"/>
    <n v="0"/>
    <n v="3077"/>
    <n v="11099"/>
    <n v="308"/>
    <n v="12"/>
    <n v="10400000"/>
    <n v="86667"/>
    <n v="937"/>
    <m/>
    <m/>
    <m/>
    <m/>
    <m/>
    <m/>
    <m/>
    <m/>
    <s v="○"/>
    <m/>
    <m/>
    <m/>
    <m/>
    <m/>
    <m/>
    <m/>
    <m/>
    <m/>
    <x v="0"/>
    <n v="12000000"/>
    <s v="施設の清掃業務（床掃除機、トイレ清掃、机上清掃、ガラス窓清掃・月平均２２～２３日）（ワックス、カーペット作業・年各２～３回程度）"/>
    <s v="○"/>
    <x v="2"/>
    <m/>
    <m/>
    <m/>
    <x v="2"/>
    <m/>
    <m/>
    <m/>
    <x v="0"/>
    <s v=""/>
    <x v="0"/>
    <x v="0"/>
    <s v=""/>
    <x v="0"/>
    <m/>
    <m/>
    <m/>
    <x v="0"/>
    <s v="・清掃業務は継続取引先があり、安定した売り上げを確保できている。　　　　　　　　　　　　　　　・事業所内で利用者ができる作業が限られており、新たな事業を検討する必要がある。"/>
    <m/>
    <m/>
    <m/>
    <m/>
    <m/>
    <s v="○"/>
    <m/>
    <s v="○"/>
    <m/>
    <m/>
    <m/>
    <m/>
    <s v="・目標工賃は上回っているが作業場所が１か所であること就労時間が３．５～４時間であるため仕事や時間を増やすためには新たな事業の実施を検討する必要がある。"/>
    <m/>
    <m/>
    <m/>
    <m/>
    <s v="○"/>
    <s v="○"/>
    <m/>
    <m/>
    <s v="○"/>
    <s v="○"/>
    <s v="○"/>
    <s v="新たな事業実施及び作業場所の確保の検討"/>
    <s v="勉強会、講習会の参加"/>
    <s v="⑤他事業所とのネットワークの構築"/>
    <s v="勉強会や講習会に積極的に参加し情報収集、ネットワークの構築"/>
    <s v="作業効率を上げるために工程を見直し"/>
    <s v="⑥作業工程の見直し"/>
    <s v="朝礼などミーティングを職員、利用者ともに行い。作業の確認、情報共有など行う。"/>
    <s v="勉強会、講習会の参加、事業所内研修の開催"/>
    <s v="⑨管理者・職員への意識啓発"/>
    <s v="必要な配慮内容の周知、日々のコミュニケーション方法の工夫。虐待防止や感染症対策、緊急時の対応など研修の開催、周知。"/>
    <s v="新たな事業実施及び作業場所の確保のため新しい職員、利用者の募集、確保。受注先の作業単価や新しい作業を受注できるように営業活動が行える人材が必要。"/>
    <s v="作業環境の整備や業務内容を検討する。利用者勉強会を行い作業意識、能力の向上をサポートします。"/>
    <s v="勉強会や講習会に積極的に参加し情報収集を行います。新しい作業を受注できるように営業活動を行います。"/>
    <s v="共有した"/>
    <s v="共有した"/>
    <s v="統括責任者"/>
    <s v="村上圭二"/>
    <s v="管理者"/>
    <s v="個別支援計画の作成"/>
    <s v="村上圭二"/>
    <s v="サービス管理責任者"/>
    <s v="技術指導や職業訓練"/>
    <s v="田中加代子"/>
    <s v="職業指導員"/>
    <s v="日常生活の相談・指導"/>
    <s v="佐藤和代"/>
    <s v="生活支援員"/>
    <m/>
    <m/>
    <m/>
    <m/>
    <m/>
    <m/>
    <m/>
    <m/>
    <m/>
    <m/>
    <m/>
    <m/>
    <m/>
    <m/>
    <m/>
    <m/>
    <m/>
    <m/>
    <x v="0"/>
    <n v="2"/>
    <n v="7"/>
    <n v="2"/>
    <m/>
    <m/>
    <n v="11"/>
    <x v="46"/>
    <x v="71"/>
    <x v="4"/>
    <x v="0"/>
    <x v="0"/>
    <n v="0"/>
    <n v="10"/>
    <n v="1"/>
    <n v="11"/>
    <n v="0"/>
    <n v="2"/>
    <n v="3"/>
    <n v="0"/>
    <n v="0"/>
    <n v="0"/>
    <n v="6"/>
    <n v="11"/>
    <n v="0"/>
    <n v="1"/>
    <n v="3"/>
    <n v="6"/>
    <n v="1"/>
    <n v="0"/>
    <n v="0"/>
    <n v="11"/>
    <n v="8"/>
    <n v="0"/>
    <n v="3"/>
    <n v="11"/>
    <n v="0.72727272727272729"/>
    <n v="10"/>
    <n v="1"/>
    <n v="0"/>
    <n v="11"/>
    <n v="0.90909090909090906"/>
    <n v="8"/>
    <n v="1"/>
    <n v="2"/>
    <n v="11"/>
    <n v="0.72727272727272729"/>
    <n v="5"/>
    <n v="2"/>
    <n v="4"/>
    <n v="11"/>
    <n v="0.45454545454545453"/>
    <n v="9"/>
    <n v="1"/>
    <n v="1"/>
    <n v="11"/>
    <n v="0.81818181818181823"/>
    <n v="9"/>
    <n v="0"/>
    <n v="2"/>
    <n v="11"/>
    <x v="69"/>
    <n v="49"/>
    <n v="5"/>
    <n v="12"/>
    <n v="66"/>
    <n v="0.74242424242424243"/>
  </r>
  <r>
    <d v="2024-04-29T00:00:00"/>
    <n v="388"/>
    <x v="4"/>
    <s v="株式会社プローバベジモ"/>
    <s v="村上　正"/>
    <n v="3410114551"/>
    <s v="ベジモファームＢひろしま"/>
    <n v="7313362"/>
    <x v="2"/>
    <s v="〒731-3362 広島市安佐北区安佐町久地１２３８－１８１"/>
    <x v="0"/>
    <s v="村上　正"/>
    <s v="村上　正"/>
    <s v="082-831-2608"/>
    <s v="provavegimo@gmail.com"/>
    <s v="月額"/>
    <n v="15000"/>
    <x v="263"/>
    <n v="7904"/>
    <n v="24351"/>
    <n v="24510"/>
    <n v="27778"/>
    <n v="10806010"/>
    <n v="9854985"/>
    <n v="651025"/>
    <n v="300000"/>
    <n v="0"/>
    <n v="10806010"/>
    <x v="263"/>
    <n v="5768970"/>
    <n v="659292"/>
    <n v="200000"/>
    <n v="0"/>
    <n v="245"/>
    <n v="4203"/>
    <x v="258"/>
    <n v="278"/>
    <n v="12"/>
    <n v="4177748"/>
    <x v="261"/>
    <x v="263"/>
    <n v="262"/>
    <n v="11400000"/>
    <n v="10450000"/>
    <n v="659292"/>
    <n v="200000"/>
    <n v="90708"/>
    <n v="11400000"/>
    <n v="4500000"/>
    <n v="6000000"/>
    <n v="600000"/>
    <n v="300000"/>
    <n v="0"/>
    <n v="4300"/>
    <n v="16770"/>
    <n v="280"/>
    <n v="12"/>
    <n v="4500000"/>
    <n v="24351"/>
    <n v="268"/>
    <n v="12900000"/>
    <n v="12000000"/>
    <n v="600000"/>
    <n v="300000"/>
    <n v="0"/>
    <n v="12900000"/>
    <n v="5000000"/>
    <n v="7300000"/>
    <n v="600000"/>
    <n v="0"/>
    <n v="0"/>
    <n v="4760"/>
    <n v="18564"/>
    <n v="280"/>
    <n v="12"/>
    <n v="5000000"/>
    <n v="24510"/>
    <n v="269"/>
    <n v="13600000"/>
    <n v="13000000"/>
    <n v="600000"/>
    <n v="0"/>
    <n v="0"/>
    <n v="13600000"/>
    <n v="6000000"/>
    <n v="6800000"/>
    <n v="600000"/>
    <n v="200000"/>
    <n v="0"/>
    <n v="5040"/>
    <n v="19656"/>
    <n v="280"/>
    <n v="12"/>
    <n v="6000000"/>
    <n v="27778"/>
    <n v="305"/>
    <m/>
    <m/>
    <s v="○"/>
    <m/>
    <s v="○"/>
    <m/>
    <m/>
    <m/>
    <m/>
    <m/>
    <m/>
    <m/>
    <m/>
    <m/>
    <s v="○"/>
    <m/>
    <m/>
    <m/>
    <x v="10"/>
    <n v="5987463"/>
    <s v="播種～収穫・出荷・販売まで一連の作業を、利用者の特性に合わせて実施。"/>
    <s v="－"/>
    <x v="5"/>
    <n v="3819522"/>
    <s v="仕込～調理・盛付・販売まで一連の作業を、利用者の特性に合わせて実施。"/>
    <s v="－"/>
    <x v="3"/>
    <n v="48000"/>
    <s v="グループ内店舗の草抜き等、環境整備作業を実施・"/>
    <s v="○"/>
    <x v="0"/>
    <s v=""/>
    <x v="0"/>
    <x v="0"/>
    <n v="1"/>
    <x v="1"/>
    <m/>
    <s v="令和1年度"/>
    <n v="9806985"/>
    <x v="47"/>
    <s v="販路の確保は出来ているが、生産・供給が追い付いていない。"/>
    <m/>
    <m/>
    <m/>
    <s v="○"/>
    <m/>
    <m/>
    <m/>
    <m/>
    <m/>
    <m/>
    <s v="○"/>
    <s v="農場の拡大、設備投資による生産性向上など"/>
    <s v="現時点で、生産・販売活動は充分に行えており、工賃も目標額を上回る結果をなった。"/>
    <m/>
    <m/>
    <m/>
    <s v="○"/>
    <m/>
    <m/>
    <m/>
    <m/>
    <m/>
    <m/>
    <s v="○"/>
    <s v="農地の拡大、農機具・調理器具の購入など"/>
    <s v="野菜販売"/>
    <s v="④販売価格の見直し"/>
    <s v="宅配ＢＯＸの価格改定を検討。"/>
    <s v="加工品販売"/>
    <s v="④販売価格の見直し"/>
    <s v="加工品の価格改定を検討。"/>
    <s v="農地の拡大"/>
    <s v="③販売力の向上"/>
    <s v="生産量向上のため、農地拡大を検討。"/>
    <s v="・令和6年9月を目途に野菜及び加工品の価格改定を実施予定。_x000a_・農地中間管理機構を通じ、新たな農地を確保。"/>
    <s v="・作業効率を図るため、農業機器及び調理器具を購入。"/>
    <s v="・ＥＣサイトをリニューアルし、新規顧客獲得を図る。"/>
    <s v="共有した"/>
    <s v="共有した"/>
    <s v="統括責任者"/>
    <s v="森　政雄"/>
    <s v="管理者"/>
    <m/>
    <s v="坂村　耕平"/>
    <s v="サービス管理責任者"/>
    <m/>
    <s v="桝本　蓮"/>
    <s v="目標工賃達成指導員"/>
    <m/>
    <s v="鈴木　幸弘"/>
    <s v="職業指導員"/>
    <m/>
    <s v="川合　政也"/>
    <s v="職業指導員"/>
    <m/>
    <s v="田村　清香"/>
    <s v="職業指導員"/>
    <m/>
    <m/>
    <m/>
    <m/>
    <m/>
    <m/>
    <m/>
    <m/>
    <m/>
    <m/>
    <m/>
    <m/>
    <x v="7"/>
    <m/>
    <n v="12"/>
    <n v="31"/>
    <n v="3"/>
    <n v="2"/>
    <n v="48"/>
    <x v="2"/>
    <x v="60"/>
    <x v="158"/>
    <x v="45"/>
    <x v="16"/>
    <n v="12"/>
    <n v="28"/>
    <n v="8"/>
    <n v="48"/>
    <n v="1"/>
    <n v="11"/>
    <n v="14"/>
    <n v="3"/>
    <n v="0"/>
    <n v="0"/>
    <n v="19"/>
    <n v="48"/>
    <n v="0"/>
    <n v="8"/>
    <n v="11"/>
    <n v="10"/>
    <n v="11"/>
    <n v="5"/>
    <n v="3"/>
    <n v="48"/>
    <n v="15"/>
    <n v="4"/>
    <n v="12"/>
    <n v="31"/>
    <n v="0.4838709677419355"/>
    <n v="19"/>
    <n v="2"/>
    <n v="10"/>
    <n v="31"/>
    <n v="0.61290322580645162"/>
    <n v="15"/>
    <n v="2"/>
    <n v="14"/>
    <n v="31"/>
    <n v="0.4838709677419355"/>
    <n v="13"/>
    <n v="2"/>
    <n v="16"/>
    <n v="31"/>
    <n v="0.41935483870967744"/>
    <n v="15"/>
    <n v="3"/>
    <n v="13"/>
    <n v="31"/>
    <n v="0.4838709677419355"/>
    <n v="19"/>
    <n v="5"/>
    <n v="7"/>
    <n v="31"/>
    <x v="121"/>
    <n v="96"/>
    <n v="18"/>
    <n v="72"/>
    <n v="186"/>
    <n v="0.5161290322580645"/>
  </r>
  <r>
    <d v="2024-04-26T00:00:00"/>
    <n v="389"/>
    <x v="0"/>
    <s v="特定非営利活動法人よもぎのアトリエ"/>
    <s v="室本　けい子"/>
    <n v="3410114890"/>
    <s v="龍馬ファーム"/>
    <n v="7391742"/>
    <x v="2"/>
    <s v="〒739-1742 広島市安佐北区亀崎４丁目１２－１"/>
    <x v="0"/>
    <s v="松野葉子"/>
    <s v="松野葉子"/>
    <s v="082-840-0280"/>
    <s v="yomoginoatorie@gmail.com"/>
    <s v="月額"/>
    <n v="25000"/>
    <x v="264"/>
    <n v="9874"/>
    <n v="34946"/>
    <n v="35156"/>
    <n v="35985"/>
    <n v="12080000"/>
    <n v="12000000"/>
    <n v="0"/>
    <n v="0"/>
    <n v="80000"/>
    <n v="12080000"/>
    <x v="264"/>
    <n v="7083000"/>
    <n v="0"/>
    <n v="0"/>
    <n v="17000"/>
    <n v="237"/>
    <n v="2844"/>
    <x v="259"/>
    <n v="241"/>
    <n v="12"/>
    <n v="4980000"/>
    <x v="262"/>
    <x v="264"/>
    <n v="584"/>
    <n v="12190000"/>
    <n v="12100000"/>
    <n v="0"/>
    <n v="0"/>
    <n v="90000"/>
    <n v="12190000"/>
    <n v="5200000"/>
    <n v="6975000"/>
    <n v="0"/>
    <n v="0"/>
    <n v="15000"/>
    <n v="3100"/>
    <n v="8600"/>
    <n v="250"/>
    <n v="12"/>
    <n v="5200000"/>
    <n v="34946"/>
    <n v="605"/>
    <n v="12295000"/>
    <n v="12200000"/>
    <n v="0"/>
    <n v="0"/>
    <n v="95000"/>
    <n v="12295000"/>
    <n v="5400000"/>
    <n v="6880000"/>
    <n v="0"/>
    <n v="0"/>
    <n v="15000"/>
    <n v="3200"/>
    <n v="8700"/>
    <n v="250"/>
    <n v="12"/>
    <n v="5400000"/>
    <n v="35156"/>
    <n v="621"/>
    <n v="12400000"/>
    <n v="12300000"/>
    <n v="0"/>
    <n v="0"/>
    <n v="100000"/>
    <n v="12400000"/>
    <n v="5700000"/>
    <n v="6685000"/>
    <n v="0"/>
    <n v="0"/>
    <n v="15000"/>
    <n v="3300"/>
    <n v="8900"/>
    <n v="250"/>
    <n v="12"/>
    <n v="5700000"/>
    <n v="35985"/>
    <n v="640"/>
    <m/>
    <m/>
    <s v="○"/>
    <m/>
    <m/>
    <s v="○"/>
    <m/>
    <m/>
    <m/>
    <m/>
    <m/>
    <m/>
    <s v="○"/>
    <m/>
    <m/>
    <s v="○"/>
    <m/>
    <m/>
    <x v="13"/>
    <n v="12000000"/>
    <s v="調理・下ごしらえ・弁当詰込・配達"/>
    <s v="－"/>
    <x v="3"/>
    <n v="70000"/>
    <s v="部品組み立て・シール貼り"/>
    <s v="－"/>
    <x v="8"/>
    <n v="5000"/>
    <s v="エプロン・腕抜き・トートバッグ等の製作・販売"/>
    <s v="－"/>
    <x v="0"/>
    <n v="1"/>
    <x v="1"/>
    <x v="22"/>
    <s v=""/>
    <x v="0"/>
    <m/>
    <m/>
    <m/>
    <x v="0"/>
    <s v="・弁当業は、日々の数の変動はあるが、安定して作業は確保出来る。_x000a_・内職は出来る人が限定される。_x000a_・エプロンなど、販路がなく在庫過多になっている。"/>
    <m/>
    <s v="○"/>
    <m/>
    <m/>
    <m/>
    <m/>
    <m/>
    <m/>
    <m/>
    <m/>
    <m/>
    <m/>
    <s v="・目標工賃は上回っているが、エプロンなどの雑貨製品の販路が少なく在庫過多になっている。_x000a_・現在の活動で利用者の能力の差があり、作業が限定されている。_x000a_・パソコンに精通した利用者がいるので、データ入力などの新たな作業を見つける事も必要と思われる。"/>
    <m/>
    <m/>
    <m/>
    <m/>
    <s v="○"/>
    <m/>
    <m/>
    <m/>
    <m/>
    <m/>
    <m/>
    <m/>
    <s v="弁当につかう野菜の下ごしらえ"/>
    <s v="⑪その他"/>
    <s v="利用者によってスキルがまちまちなので、流れ作業にするなど、参加できる人を増やす。"/>
    <s v="エプロンなど雑貨の製造・販売"/>
    <s v="②販路開拓"/>
    <s v="近隣のバザーなどにも出品する。"/>
    <s v="部品組み立て内職"/>
    <s v="⑥作業工程の見直し"/>
    <s v="生産数を競う傾向がある利用者がいるので（その結果仕上がりが雑になっている）、作業の場所を離す等、見直す。"/>
    <s v="一人で作業を完結するのではなく、数人で部分的に作業をして、出来る人・出来ない人を作らない工夫をする。"/>
    <s v="地域のイベントなど情報収集をし、販路を開拓する。また売れるような魅力的な商品作りを共に考える。"/>
    <s v="作業効率を上げるため、作業別に部屋を分ける等工夫をし、集中出来る環境を作る。"/>
    <s v="共有した"/>
    <s v="共有した"/>
    <s v="統括責任者"/>
    <s v="松野葉子"/>
    <s v="管理者"/>
    <s v="個別支援計画の作成"/>
    <s v="松野葉子"/>
    <s v="サービス管理責任者"/>
    <s v="技術指導や職業訓練"/>
    <s v="小林満子"/>
    <s v="職業指導員"/>
    <s v="日常生活の相談・指導"/>
    <s v="室本けい子"/>
    <s v="理事長"/>
    <s v="作業工程管理"/>
    <s v="秀浦智弥"/>
    <s v="目標工賃達成指導員"/>
    <m/>
    <m/>
    <m/>
    <m/>
    <m/>
    <m/>
    <m/>
    <m/>
    <m/>
    <m/>
    <m/>
    <m/>
    <m/>
    <m/>
    <m/>
    <x v="1"/>
    <n v="1"/>
    <n v="3"/>
    <n v="15"/>
    <n v="1"/>
    <m/>
    <n v="20"/>
    <x v="80"/>
    <x v="33"/>
    <x v="147"/>
    <x v="12"/>
    <x v="0"/>
    <n v="4"/>
    <n v="14"/>
    <n v="2"/>
    <n v="20"/>
    <n v="0"/>
    <n v="5"/>
    <n v="0"/>
    <n v="1"/>
    <n v="0"/>
    <n v="0"/>
    <n v="14"/>
    <n v="20"/>
    <n v="0"/>
    <n v="3"/>
    <n v="0"/>
    <n v="8"/>
    <n v="4"/>
    <n v="3"/>
    <n v="2"/>
    <n v="20"/>
    <n v="17"/>
    <n v="3"/>
    <n v="0"/>
    <n v="20"/>
    <n v="0.85"/>
    <n v="15"/>
    <n v="1"/>
    <n v="4"/>
    <n v="20"/>
    <n v="0.75"/>
    <n v="17"/>
    <n v="0"/>
    <n v="3"/>
    <n v="20"/>
    <n v="0.85"/>
    <n v="18"/>
    <n v="0"/>
    <n v="2"/>
    <n v="20"/>
    <n v="0.9"/>
    <n v="16"/>
    <n v="0"/>
    <n v="4"/>
    <n v="20"/>
    <n v="0.8"/>
    <n v="19"/>
    <n v="0"/>
    <n v="1"/>
    <n v="20"/>
    <x v="9"/>
    <n v="102"/>
    <n v="4"/>
    <n v="14"/>
    <n v="120"/>
    <n v="0.85"/>
  </r>
  <r>
    <d v="2024-04-25T00:00:00"/>
    <n v="391"/>
    <x v="4"/>
    <s v="株式会社あるふぁおめが"/>
    <s v="山田　智浩"/>
    <n v="3410214815"/>
    <s v="サブカルビジネスセンター"/>
    <n v="7300012"/>
    <x v="2"/>
    <s v="〒730-0012 広島市中区上八丁堀８－２３　林業ビル４Ｆ"/>
    <x v="0"/>
    <s v="山田智浩"/>
    <s v="山田智浩"/>
    <s v="082-962-3545"/>
    <s v="ao.lifeplan@gmail.com"/>
    <s v="月額"/>
    <n v="22716"/>
    <x v="265"/>
    <n v="9693"/>
    <n v="5208"/>
    <n v="5208"/>
    <n v="5208"/>
    <n v="16045016"/>
    <n v="12445016"/>
    <n v="0"/>
    <n v="0"/>
    <n v="3600000"/>
    <n v="16045016"/>
    <x v="265"/>
    <n v="0"/>
    <n v="0"/>
    <n v="0"/>
    <n v="3600000"/>
    <n v="723"/>
    <n v="8634"/>
    <x v="260"/>
    <n v="270"/>
    <n v="12"/>
    <n v="12445016"/>
    <x v="263"/>
    <x v="265"/>
    <n v="360"/>
    <n v="3000000"/>
    <n v="2000000"/>
    <n v="0"/>
    <n v="0"/>
    <n v="1000000"/>
    <n v="3000000"/>
    <n v="2000000"/>
    <n v="0"/>
    <n v="0"/>
    <n v="0"/>
    <n v="1000000"/>
    <n v="8634"/>
    <n v="34536"/>
    <n v="270"/>
    <n v="12"/>
    <n v="2000000"/>
    <n v="5208"/>
    <n v="58"/>
    <n v="3000000"/>
    <n v="2000000"/>
    <n v="0"/>
    <n v="0"/>
    <n v="1000000"/>
    <n v="3000000"/>
    <n v="2000000"/>
    <n v="0"/>
    <n v="0"/>
    <n v="0"/>
    <n v="1000000"/>
    <n v="8634"/>
    <n v="34536"/>
    <n v="270"/>
    <n v="12"/>
    <n v="2000000"/>
    <n v="5208"/>
    <n v="58"/>
    <n v="3000000"/>
    <n v="2000000"/>
    <n v="0"/>
    <n v="0"/>
    <n v="1000000"/>
    <n v="3000000"/>
    <n v="2000000"/>
    <n v="0"/>
    <n v="0"/>
    <n v="0"/>
    <n v="1000000"/>
    <n v="8634"/>
    <n v="34536"/>
    <n v="270"/>
    <n v="12"/>
    <n v="2000000"/>
    <n v="5208"/>
    <n v="58"/>
    <m/>
    <m/>
    <m/>
    <m/>
    <m/>
    <s v="○"/>
    <m/>
    <m/>
    <m/>
    <m/>
    <m/>
    <m/>
    <s v="○"/>
    <m/>
    <m/>
    <s v="○"/>
    <m/>
    <m/>
    <x v="14"/>
    <n v="6905008"/>
    <s v="・デザイン、製品制作（グッズ制作）"/>
    <s v="○"/>
    <x v="17"/>
    <n v="4540008"/>
    <s v="・デザイン、製品制作（グッズ制作）"/>
    <s v="－"/>
    <x v="0"/>
    <n v="1000000"/>
    <s v="企業依頼による・袋詰め・検品"/>
    <s v="○"/>
    <x v="0"/>
    <s v=""/>
    <x v="0"/>
    <x v="0"/>
    <s v=""/>
    <x v="0"/>
    <m/>
    <m/>
    <m/>
    <x v="0"/>
    <s v="・依頼先企業の拡大_x000a_・商品幅（開発）の拡大、売り込み_x000a_・利用者の能力向上、並びに意識向上"/>
    <m/>
    <m/>
    <m/>
    <m/>
    <m/>
    <m/>
    <m/>
    <m/>
    <m/>
    <m/>
    <m/>
    <m/>
    <n v="0"/>
    <s v="○"/>
    <m/>
    <s v="○"/>
    <m/>
    <m/>
    <m/>
    <m/>
    <s v="○"/>
    <m/>
    <m/>
    <m/>
    <m/>
    <s v="商品開発"/>
    <s v="①商品企画力の向上"/>
    <s v="利用者による商品企画、生産力強化のため、制作工程、支援体制を簡素化しつつ、_x000a_スキルアップにつながる内容に見直し。またマニュアルの整備を行う"/>
    <s v="販売強化"/>
    <s v="②販路開拓"/>
    <s v="質があがりつつある商品を、地元（町）企業、商店密着型でセールスしていく"/>
    <s v="生産力強化"/>
    <s v="⑥作業工程の見直し"/>
    <s v="利用者の就労意欲向上のため、就労環境の整備等を行っていく"/>
    <s v="・商品開発、生産力の強化_x000a_・利用者の就労意識、意欲の向上の工夫のための制作工程の整備"/>
    <s v="・商品開発、生産力強化による販売先の拡充_x000a_・販売数拡大に伴う、利用者の生産効率強化"/>
    <s v="・商品販売の安定化_x000a_"/>
    <s v="共有した"/>
    <s v="共有した"/>
    <s v="統括責任者"/>
    <s v="山田智浩"/>
    <s v="管理者"/>
    <s v="営業（兼能力支援）"/>
    <s v="楠香谷なる"/>
    <s v="目標工賃達成要員"/>
    <s v="商品・技術開発"/>
    <s v="中西直寛"/>
    <m/>
    <s v="商品・技術開発"/>
    <s v="前田愛弥"/>
    <m/>
    <s v="軽作業統括"/>
    <s v="山本麻美"/>
    <m/>
    <m/>
    <m/>
    <m/>
    <m/>
    <m/>
    <m/>
    <m/>
    <m/>
    <m/>
    <m/>
    <m/>
    <m/>
    <m/>
    <m/>
    <m/>
    <x v="1"/>
    <n v="13"/>
    <n v="11"/>
    <n v="87"/>
    <m/>
    <n v="2"/>
    <n v="113"/>
    <x v="97"/>
    <x v="168"/>
    <x v="159"/>
    <x v="0"/>
    <x v="34"/>
    <n v="47"/>
    <n v="64"/>
    <n v="2"/>
    <n v="113"/>
    <n v="1"/>
    <n v="8"/>
    <n v="6"/>
    <n v="0"/>
    <n v="1"/>
    <n v="0"/>
    <n v="97"/>
    <n v="113"/>
    <n v="0"/>
    <n v="10"/>
    <n v="26"/>
    <n v="26"/>
    <n v="28"/>
    <n v="17"/>
    <n v="6"/>
    <n v="113"/>
    <n v="64"/>
    <n v="13"/>
    <n v="36"/>
    <n v="113"/>
    <n v="0.5663716814159292"/>
    <n v="78"/>
    <n v="17"/>
    <n v="18"/>
    <n v="113"/>
    <n v="0.69026548672566368"/>
    <n v="87"/>
    <n v="10"/>
    <n v="16"/>
    <n v="113"/>
    <n v="0.76991150442477874"/>
    <n v="96"/>
    <n v="2"/>
    <n v="15"/>
    <n v="113"/>
    <n v="0.84955752212389379"/>
    <n v="78"/>
    <n v="26"/>
    <n v="9"/>
    <n v="113"/>
    <n v="0.69026548672566368"/>
    <n v="76"/>
    <n v="7"/>
    <n v="30"/>
    <n v="113"/>
    <x v="122"/>
    <n v="479"/>
    <n v="75"/>
    <n v="124"/>
    <n v="678"/>
    <n v="0.70648967551622421"/>
  </r>
  <r>
    <d v="2024-04-25T00:00:00"/>
    <n v="392"/>
    <x v="0"/>
    <s v="特定非営利活動法人コミュニティリーダーひゅーるぽん"/>
    <s v="川口　隆司"/>
    <n v="3410214831"/>
    <s v="コミュニティほっとスペースぽんぽん"/>
    <n v="7310102"/>
    <x v="2"/>
    <s v="〒731-0102 広島市安佐南区川内６丁目２８－１４"/>
    <x v="0"/>
    <s v="鰐川　幹浩"/>
    <s v="佐藤　僚介"/>
    <s v="082-831-6888"/>
    <s v="pong2@hullpong.jp"/>
    <s v="月額"/>
    <n v="9000"/>
    <x v="266"/>
    <n v="41"/>
    <n v="9121"/>
    <n v="9154"/>
    <n v="9186"/>
    <n v="2997093"/>
    <n v="2950093"/>
    <n v="0"/>
    <n v="0"/>
    <n v="47000"/>
    <n v="2997093"/>
    <x v="266"/>
    <n v="0"/>
    <n v="0"/>
    <n v="0"/>
    <n v="1608393"/>
    <n v="168"/>
    <n v="3080"/>
    <x v="261"/>
    <n v="241"/>
    <n v="12"/>
    <n v="1388700"/>
    <x v="264"/>
    <x v="266"/>
    <n v="225"/>
    <n v="3080000"/>
    <n v="3050000"/>
    <n v="0"/>
    <n v="0"/>
    <n v="30000"/>
    <n v="3080000"/>
    <n v="1390000"/>
    <n v="0"/>
    <n v="0"/>
    <n v="0"/>
    <n v="1690000"/>
    <n v="3020"/>
    <n v="6040"/>
    <n v="238"/>
    <n v="12"/>
    <n v="1390000"/>
    <n v="9121"/>
    <n v="230"/>
    <n v="3130000"/>
    <n v="3100000"/>
    <n v="0"/>
    <n v="0"/>
    <n v="30000"/>
    <n v="3130000"/>
    <n v="1395000"/>
    <n v="0"/>
    <n v="0"/>
    <n v="0"/>
    <n v="1735000"/>
    <n v="3020"/>
    <n v="6040"/>
    <n v="238"/>
    <n v="12"/>
    <n v="1395000"/>
    <n v="9154"/>
    <n v="231"/>
    <n v="3180000"/>
    <n v="3150000"/>
    <n v="0"/>
    <n v="0"/>
    <n v="30000"/>
    <n v="3180000"/>
    <n v="1400000"/>
    <n v="0"/>
    <n v="0"/>
    <n v="0"/>
    <n v="1780000"/>
    <n v="3020"/>
    <n v="6040"/>
    <n v="238"/>
    <n v="12"/>
    <n v="1400000"/>
    <n v="9186"/>
    <n v="232"/>
    <m/>
    <m/>
    <m/>
    <m/>
    <m/>
    <s v="○"/>
    <m/>
    <m/>
    <m/>
    <m/>
    <m/>
    <m/>
    <s v="○"/>
    <m/>
    <m/>
    <m/>
    <s v="○"/>
    <s v="アートレンタル"/>
    <x v="14"/>
    <n v="988927"/>
    <s v="アート製品販売"/>
    <s v="－"/>
    <x v="0"/>
    <n v="686700"/>
    <s v="アートレンタル"/>
    <s v="－"/>
    <x v="0"/>
    <n v="361082"/>
    <s v="食品ラベル貼り・梱包作業、発送作業"/>
    <s v="－"/>
    <x v="1"/>
    <s v=""/>
    <x v="0"/>
    <x v="0"/>
    <s v=""/>
    <x v="0"/>
    <m/>
    <m/>
    <m/>
    <x v="0"/>
    <s v="アート製品づくり・販売などを中心に、下請け作業（発送作業（不定期）、食品関係（定期））、アートレンタルなどの活動を行っている。販売ルートが確立されていないのが現状で、施設でも売っているが、不定期にある出張販売が大きな収入源になっているため、収入も不安定な状況が続いている。"/>
    <s v="○"/>
    <s v="○"/>
    <s v="○"/>
    <m/>
    <m/>
    <m/>
    <m/>
    <m/>
    <m/>
    <m/>
    <m/>
    <m/>
    <s v="コロナ禍があけて、対面での販売の機会が増えた事で、背品の良さを伝える機会が増えたが、障がいのある人の手がけた製品の購入に関して、私たちが出かけていく販売の場では、お金の使い方が変わってきたように感じている。それに対し、すぐに対応ができなかったと思うので、これから、工夫していく必要があると感じている。"/>
    <s v="○"/>
    <s v="○"/>
    <s v="○"/>
    <m/>
    <m/>
    <m/>
    <m/>
    <m/>
    <s v="○"/>
    <m/>
    <s v="○"/>
    <s v="カフェの運営再開"/>
    <s v="アート製品づくり・販売"/>
    <s v="②販路開拓"/>
    <s v="アート製品の委託販売先を増やしていけるように、情報発信をしていく。（営業、SNS）"/>
    <s v="カフェの運営再開"/>
    <s v="⑪その他"/>
    <s v="カフェの運営を再開し、人が気軽に集える場所になれるようにする。（情報発信等）"/>
    <m/>
    <m/>
    <m/>
    <s v="出張販売だけでなく、当施設にも人が来てもらえるように、カフェの運営を行う。そこでは、アート製品の販売や隣接するギャラリーでは季節ごとの展示を行うようにする。利用者の飾らない暖かな雰囲気を感じてもらい、口コミで来客数を増やしていけるようにする。また、アート製品の委託販売先を開拓していく。"/>
    <s v="定期的に、ミニコンサートやワークショップなどを行うことでカフェの充実を図る。アート製品の質を高め、委託販売先を開拓していく。"/>
    <s v="引き続きカフェ運営の充実を図ることとアート製品の委託販売先を開拓していく。"/>
    <s v="共有した"/>
    <s v="共有した"/>
    <s v="統括責任者"/>
    <s v="川口　隆司"/>
    <s v="管理者"/>
    <m/>
    <s v="鰐川　幹浩"/>
    <s v="サービス管理責任者"/>
    <m/>
    <s v="渡邉　奈緒"/>
    <s v="生活支援員"/>
    <m/>
    <s v="佐藤　僚介"/>
    <s v="職業指導員"/>
    <m/>
    <m/>
    <m/>
    <m/>
    <m/>
    <m/>
    <m/>
    <m/>
    <m/>
    <m/>
    <m/>
    <m/>
    <m/>
    <m/>
    <m/>
    <m/>
    <m/>
    <m/>
    <x v="0"/>
    <m/>
    <n v="14"/>
    <m/>
    <m/>
    <m/>
    <n v="14"/>
    <x v="2"/>
    <x v="5"/>
    <x v="3"/>
    <x v="0"/>
    <x v="0"/>
    <n v="0"/>
    <n v="14"/>
    <n v="0"/>
    <n v="14"/>
    <n v="0"/>
    <n v="2"/>
    <n v="4"/>
    <n v="3"/>
    <n v="5"/>
    <n v="0"/>
    <n v="0"/>
    <n v="14"/>
    <n v="0"/>
    <n v="1"/>
    <n v="7"/>
    <n v="5"/>
    <n v="1"/>
    <n v="0"/>
    <n v="0"/>
    <n v="14"/>
    <n v="14"/>
    <n v="0"/>
    <n v="0"/>
    <n v="14"/>
    <n v="1"/>
    <n v="13"/>
    <n v="1"/>
    <n v="0"/>
    <n v="14"/>
    <n v="0.9285714285714286"/>
    <n v="12"/>
    <n v="0"/>
    <n v="2"/>
    <n v="14"/>
    <n v="0.8571428571428571"/>
    <n v="11"/>
    <n v="1"/>
    <n v="2"/>
    <n v="14"/>
    <n v="0.7857142857142857"/>
    <n v="12"/>
    <n v="1"/>
    <n v="1"/>
    <n v="14"/>
    <n v="0.8571428571428571"/>
    <n v="10"/>
    <n v="0"/>
    <n v="4"/>
    <n v="14"/>
    <x v="48"/>
    <n v="72"/>
    <n v="3"/>
    <n v="9"/>
    <n v="84"/>
    <n v="0.8571428571428571"/>
  </r>
  <r>
    <d v="2024-04-29T00:00:00"/>
    <n v="393"/>
    <x v="4"/>
    <s v="株式会社エーツープロ"/>
    <s v="大久保　政広"/>
    <n v="3410215051"/>
    <s v="就労継続支援Ｂ型事業所　ワークハウスあすケラ"/>
    <n v="7300054"/>
    <x v="2"/>
    <s v="〒730-0054 広島市中区南千田東町３－１２"/>
    <x v="0"/>
    <s v="大久保　晃子"/>
    <s v="大久保　晃子"/>
    <s v="082-569-8490"/>
    <s v="work-asukera2@sweet.ocn.ne.jp"/>
    <s v="月額"/>
    <n v="6000"/>
    <x v="267"/>
    <n v="1560"/>
    <n v="8043"/>
    <n v="8080"/>
    <n v="8116"/>
    <n v="1233020"/>
    <n v="1233020"/>
    <n v="0"/>
    <n v="0"/>
    <n v="0"/>
    <n v="1233020"/>
    <x v="267"/>
    <n v="189770"/>
    <n v="0"/>
    <n v="0"/>
    <n v="0"/>
    <n v="12"/>
    <n v="2885"/>
    <x v="262"/>
    <n v="251"/>
    <n v="12"/>
    <n v="1043250"/>
    <x v="265"/>
    <x v="267"/>
    <n v="119"/>
    <n v="1310000"/>
    <n v="1310000"/>
    <n v="0"/>
    <n v="0"/>
    <n v="0"/>
    <n v="1310000"/>
    <n v="1110000"/>
    <n v="200000"/>
    <n v="0"/>
    <n v="0"/>
    <n v="0"/>
    <n v="2885"/>
    <n v="8789"/>
    <n v="251"/>
    <n v="12"/>
    <n v="1110000"/>
    <n v="8043"/>
    <n v="126"/>
    <n v="1315000"/>
    <n v="1315000"/>
    <n v="0"/>
    <n v="0"/>
    <n v="0"/>
    <n v="1315000"/>
    <n v="1115000"/>
    <n v="200000"/>
    <n v="0"/>
    <n v="0"/>
    <n v="0"/>
    <n v="2885"/>
    <n v="8789"/>
    <n v="251"/>
    <n v="12"/>
    <n v="1115000"/>
    <n v="8080"/>
    <n v="127"/>
    <n v="1320000"/>
    <n v="1320000"/>
    <n v="0"/>
    <n v="0"/>
    <n v="0"/>
    <n v="1320000"/>
    <n v="1120000"/>
    <n v="200000"/>
    <n v="0"/>
    <n v="0"/>
    <n v="0"/>
    <n v="2885"/>
    <n v="8789"/>
    <n v="251"/>
    <n v="12"/>
    <n v="1120000"/>
    <n v="8116"/>
    <n v="127"/>
    <m/>
    <m/>
    <m/>
    <m/>
    <m/>
    <m/>
    <m/>
    <m/>
    <m/>
    <m/>
    <s v="○"/>
    <m/>
    <s v="○"/>
    <m/>
    <m/>
    <m/>
    <m/>
    <m/>
    <x v="15"/>
    <n v="173132"/>
    <s v="特定の会社や施設から定期的に段ボール、雑誌、空き缶の回収"/>
    <s v="－"/>
    <x v="3"/>
    <n v="1059888"/>
    <s v="・住宅に使われる資材の組み立て・パイプを繋ぐための金具の組み立て・手芸用品のアイロン裾上げテープを巻いたり、封入、封かん・ラサーナ・ォリズル解体・刺繍用布折り、封入、ふうかん"/>
    <s v="－"/>
    <x v="2"/>
    <m/>
    <m/>
    <m/>
    <x v="1"/>
    <s v=""/>
    <x v="0"/>
    <x v="0"/>
    <s v=""/>
    <x v="0"/>
    <m/>
    <m/>
    <m/>
    <x v="0"/>
    <s v="現在、工程を分け、難しいものは職員が生産しており、利用者と共に生産活動を行って、利用者の支援も行っている。朝の準備、帰りの準備をするので送迎前や後で生産活動をする時間が少ない実情がある。"/>
    <m/>
    <m/>
    <m/>
    <s v="○"/>
    <s v="○"/>
    <s v="○"/>
    <m/>
    <s v="○"/>
    <m/>
    <m/>
    <m/>
    <m/>
    <s v="・各利用者の作業工程の見直しをし、生産活動をスムーズに出来るようにした。・受注先から工程が簡単で単価の良い内職を紹介してもらい、多くの利用者がその生産活動に関われるようになった。"/>
    <m/>
    <m/>
    <m/>
    <m/>
    <s v="○"/>
    <s v="○"/>
    <m/>
    <m/>
    <m/>
    <m/>
    <m/>
    <m/>
    <s v="内職"/>
    <s v="⑥作業工程の見直し"/>
    <s v="今している作業工程を、次の工程まで出来るよう、利用者個々に見直しをし、それぞれに合った治具を用いて取り組む。"/>
    <m/>
    <m/>
    <m/>
    <m/>
    <n v="0"/>
    <n v="0"/>
    <s v="利用者がしている作業内容の工程を見直し、次の工程まで出来るようにする。個々に合った治具を用いて作業効率アップを目指す。"/>
    <s v="生産量を増やせるよう、通所利用者の人数を増やす。"/>
    <s v="新たな単価の良い内職作業の確保"/>
    <s v="共有した"/>
    <s v="共有した"/>
    <s v="統括責任者"/>
    <s v="大久保　晃子"/>
    <s v="管理者"/>
    <m/>
    <s v="山本　裕子"/>
    <s v="生活支援員"/>
    <m/>
    <s v="佐伯　亮太"/>
    <s v="職業指導員"/>
    <m/>
    <s v="上原　美穂子"/>
    <s v="目標工賃達成指導員"/>
    <m/>
    <m/>
    <m/>
    <m/>
    <m/>
    <m/>
    <m/>
    <m/>
    <m/>
    <m/>
    <m/>
    <m/>
    <m/>
    <m/>
    <m/>
    <m/>
    <m/>
    <m/>
    <x v="0"/>
    <n v="1"/>
    <n v="8"/>
    <n v="3"/>
    <m/>
    <m/>
    <n v="12"/>
    <x v="0"/>
    <x v="88"/>
    <x v="51"/>
    <x v="0"/>
    <x v="0"/>
    <n v="1"/>
    <n v="10"/>
    <n v="1"/>
    <n v="12"/>
    <n v="0"/>
    <n v="0"/>
    <n v="2"/>
    <n v="2"/>
    <n v="1"/>
    <n v="0"/>
    <n v="7"/>
    <n v="12"/>
    <n v="0"/>
    <n v="5"/>
    <n v="1"/>
    <n v="1"/>
    <n v="2"/>
    <n v="2"/>
    <n v="1"/>
    <n v="12"/>
    <n v="12"/>
    <n v="0"/>
    <n v="0"/>
    <n v="12"/>
    <n v="1"/>
    <n v="10"/>
    <n v="0"/>
    <n v="2"/>
    <n v="12"/>
    <n v="0.83333333333333337"/>
    <n v="11"/>
    <n v="0"/>
    <n v="1"/>
    <n v="12"/>
    <n v="0.91666666666666663"/>
    <n v="12"/>
    <n v="0"/>
    <n v="0"/>
    <n v="12"/>
    <n v="1"/>
    <n v="11"/>
    <n v="0"/>
    <n v="1"/>
    <n v="12"/>
    <n v="0.91666666666666663"/>
    <n v="12"/>
    <n v="0"/>
    <n v="0"/>
    <n v="12"/>
    <x v="8"/>
    <n v="68"/>
    <n v="0"/>
    <n v="4"/>
    <n v="72"/>
    <n v="0.94444444444444442"/>
  </r>
  <r>
    <d v="2024-04-30T00:00:00"/>
    <n v="394"/>
    <x v="1"/>
    <s v="社会福祉法人それいゆの会"/>
    <s v="岩本　美紀"/>
    <n v="3410215176"/>
    <s v="いしうちベーカリー就労継続支援Ｂ型事業所・いしうちベーカリー生活介護事業所"/>
    <n v="7315102"/>
    <x v="2"/>
    <s v="〒731-5102 広島市佐伯区五日市町石内字有井３９９６番１"/>
    <x v="0"/>
    <s v="山口　俊彦"/>
    <s v="岡田　智絵"/>
    <s v="082-208-1404"/>
    <s v="okada@soreiyu-no-kai.jp"/>
    <s v="月額"/>
    <n v="45000"/>
    <x v="268"/>
    <n v="6826"/>
    <n v="51371"/>
    <n v="51711"/>
    <n v="52052"/>
    <n v="20176024"/>
    <n v="20135153"/>
    <n v="0"/>
    <n v="0"/>
    <n v="40871"/>
    <n v="20176024"/>
    <x v="268"/>
    <n v="14641024"/>
    <n v="0"/>
    <n v="0"/>
    <n v="0"/>
    <n v="123"/>
    <n v="2320"/>
    <x v="263"/>
    <n v="262"/>
    <n v="12"/>
    <n v="5535000"/>
    <x v="266"/>
    <x v="268"/>
    <n v="596"/>
    <n v="20276024"/>
    <n v="20235153"/>
    <n v="0"/>
    <n v="0"/>
    <n v="40871"/>
    <n v="20276024"/>
    <n v="5979600"/>
    <n v="14296424"/>
    <n v="0"/>
    <n v="0"/>
    <n v="0"/>
    <n v="2537"/>
    <n v="10148"/>
    <n v="262"/>
    <n v="12"/>
    <n v="5979600"/>
    <n v="51371"/>
    <n v="589"/>
    <n v="20376024"/>
    <n v="20335153"/>
    <n v="0"/>
    <n v="0"/>
    <n v="40871"/>
    <n v="20376024"/>
    <n v="6019200"/>
    <n v="14356824"/>
    <n v="0"/>
    <n v="0"/>
    <n v="0"/>
    <n v="2537"/>
    <n v="10148"/>
    <n v="262"/>
    <n v="12"/>
    <n v="6019200"/>
    <n v="51711"/>
    <n v="593"/>
    <n v="20476024"/>
    <n v="20435153"/>
    <n v="0"/>
    <n v="0"/>
    <n v="40871"/>
    <n v="20476024"/>
    <n v="6058800"/>
    <n v="14417224"/>
    <n v="0"/>
    <n v="0"/>
    <n v="0"/>
    <n v="2537"/>
    <n v="10148"/>
    <n v="262"/>
    <n v="12"/>
    <n v="6058800"/>
    <n v="52052"/>
    <n v="597"/>
    <m/>
    <s v="○"/>
    <m/>
    <m/>
    <m/>
    <m/>
    <m/>
    <m/>
    <m/>
    <m/>
    <m/>
    <m/>
    <m/>
    <m/>
    <m/>
    <m/>
    <s v="○"/>
    <s v="自動販売機経営"/>
    <x v="2"/>
    <n v="20135153"/>
    <s v="パンの製造、販売"/>
    <s v="－"/>
    <x v="0"/>
    <n v="40871"/>
    <s v="自動販売機設置による収益"/>
    <s v="－"/>
    <x v="2"/>
    <m/>
    <m/>
    <m/>
    <x v="1"/>
    <s v=""/>
    <x v="0"/>
    <x v="0"/>
    <s v=""/>
    <x v="0"/>
    <m/>
    <m/>
    <m/>
    <x v="0"/>
    <s v="パンの販売は令和４年度に比べると全体的には約89万円増加しているが、現在の職員数では、売り上げ増はこれ以上望めない状況にある。また、土曜開所日に店舗経営をしなくなったため、店の売り上げが前年度に比べ約25万円減少している。売り上げを増加させるためには、売り上げの多い新しい販売先の開拓等が必要である。売り上げの多い新規販売先の開拓は可能であるが、売り上げ効率の低い従来の販売先を切れないというジレンマがある。"/>
    <m/>
    <m/>
    <m/>
    <m/>
    <m/>
    <m/>
    <m/>
    <s v="○"/>
    <s v="○"/>
    <m/>
    <m/>
    <m/>
    <s v="平均月工賃（旧算定式）45,000円だった。目標は48,000円だったが、令和５年度は消費税の支払いが生じたためやや減少したが、概ね目標は達成した。"/>
    <s v="○"/>
    <s v="○"/>
    <m/>
    <s v="○"/>
    <m/>
    <s v="○"/>
    <m/>
    <m/>
    <m/>
    <m/>
    <m/>
    <m/>
    <s v="パンの売り上げ増加"/>
    <s v="①商品企画力の向上"/>
    <s v="特にサンドイッチ、総菜パンの開発に取り組んでおり、概ね見通しが立ち６月から販売する予定である。"/>
    <s v="パンの販売"/>
    <s v="②販路開拓"/>
    <s v="売り上げの効率の低い従来の販売先については、月の販売回数を減らす等して改善していく。"/>
    <s v="経費の削減"/>
    <s v="⑪その他"/>
    <s v="パンにかかるコストを低くするため、可能な限りパン生地は自前のものを使用する。それに伴い、作業工程の見直しを図る。"/>
    <s v="魅力的な商品の開発と新規の販売先を開拓すること等により、売り上げを増加させるとともに経費の削減にも取り組み、実質的な利益の向上を図り目標工賃を達成する。"/>
    <s v="前年度改善の実績を踏まえ、（３）の取り組みについて更に改善していく。"/>
    <s v="前年度改善の実績を踏まえ、（３）の取り組みについて更に改善していく。"/>
    <s v="共有した"/>
    <s v="共有した"/>
    <s v="統括責任者"/>
    <s v="山口　俊彦"/>
    <s v="事業所長"/>
    <s v="個別支援計画の作成"/>
    <s v="岡田　智絵"/>
    <s v="サービス管理責任者"/>
    <s v="価格交渉・営業・作業工程管理"/>
    <s v="中田　由希子"/>
    <s v="目標工賃達成指導員"/>
    <s v="技術指導や職業訓練"/>
    <s v="筒井　咲江"/>
    <s v="職業指導員"/>
    <s v="日常生活の相談・支援"/>
    <s v="宮川　百合菜"/>
    <s v="生活支援員"/>
    <s v="〃"/>
    <s v="山城　加奈子"/>
    <s v="〃"/>
    <s v="パンの調理"/>
    <s v="青木　由香"/>
    <s v="パート職員"/>
    <s v="〃"/>
    <s v="森山　雅野"/>
    <s v="〃"/>
    <m/>
    <m/>
    <m/>
    <m/>
    <m/>
    <m/>
    <x v="6"/>
    <m/>
    <n v="9"/>
    <m/>
    <m/>
    <n v="2"/>
    <n v="11"/>
    <x v="2"/>
    <x v="87"/>
    <x v="3"/>
    <x v="0"/>
    <x v="35"/>
    <n v="0"/>
    <n v="9"/>
    <n v="2"/>
    <n v="11"/>
    <n v="0"/>
    <n v="1"/>
    <n v="2"/>
    <n v="0"/>
    <n v="1"/>
    <n v="0"/>
    <n v="7"/>
    <n v="11"/>
    <n v="0"/>
    <n v="2"/>
    <n v="9"/>
    <n v="0"/>
    <n v="0"/>
    <n v="0"/>
    <n v="0"/>
    <n v="11"/>
    <n v="8"/>
    <n v="0"/>
    <n v="3"/>
    <n v="11"/>
    <n v="0.72727272727272729"/>
    <n v="10"/>
    <n v="0"/>
    <n v="1"/>
    <n v="11"/>
    <n v="0.90909090909090906"/>
    <n v="6"/>
    <n v="0"/>
    <n v="5"/>
    <n v="11"/>
    <n v="0.54545454545454541"/>
    <n v="11"/>
    <n v="0"/>
    <n v="0"/>
    <n v="11"/>
    <n v="1"/>
    <n v="8"/>
    <n v="2"/>
    <n v="1"/>
    <n v="11"/>
    <n v="0.72727272727272729"/>
    <n v="8"/>
    <n v="2"/>
    <n v="1"/>
    <n v="11"/>
    <x v="42"/>
    <n v="51"/>
    <n v="4"/>
    <n v="11"/>
    <n v="66"/>
    <n v="0.77272727272727271"/>
  </r>
  <r>
    <d v="2024-04-18T00:00:00"/>
    <n v="395"/>
    <x v="4"/>
    <s v="株式会社ケイ・コーポレーション"/>
    <s v="石橋　千絵"/>
    <n v="3410215218"/>
    <s v="就労支援事業所　まっぷ"/>
    <n v="7330802"/>
    <x v="2"/>
    <s v="〒733-0802 広島市西区三滝本町一丁目１番８－１０１号"/>
    <x v="0"/>
    <s v="石橋　和博"/>
    <s v="細田　春菜"/>
    <s v="082-836-5770"/>
    <s v="map2020and@gmail.com"/>
    <s v="月額"/>
    <n v="27000"/>
    <x v="269"/>
    <n v="18026"/>
    <n v="45736"/>
    <n v="45989"/>
    <n v="46020"/>
    <n v="13493207"/>
    <n v="13493207"/>
    <n v="0"/>
    <n v="0"/>
    <n v="0"/>
    <n v="13493207"/>
    <x v="269"/>
    <n v="3011207"/>
    <n v="0"/>
    <n v="0"/>
    <n v="0"/>
    <n v="253"/>
    <n v="5230"/>
    <x v="264"/>
    <n v="270"/>
    <n v="12"/>
    <n v="10482000"/>
    <x v="267"/>
    <x v="269"/>
    <n v="687"/>
    <n v="13800000"/>
    <n v="13800000"/>
    <n v="0"/>
    <n v="0"/>
    <n v="0"/>
    <n v="13800000"/>
    <n v="11800000"/>
    <n v="2000000"/>
    <n v="0"/>
    <n v="0"/>
    <n v="0"/>
    <n v="5760"/>
    <n v="19440"/>
    <n v="269"/>
    <n v="12"/>
    <n v="11800000"/>
    <n v="45736"/>
    <n v="607"/>
    <n v="15300000"/>
    <n v="15300000"/>
    <n v="0"/>
    <n v="0"/>
    <n v="0"/>
    <n v="15300000"/>
    <n v="13300000"/>
    <n v="2000000"/>
    <n v="0"/>
    <n v="0"/>
    <n v="0"/>
    <n v="6480"/>
    <n v="20880"/>
    <n v="269"/>
    <n v="12"/>
    <n v="13300000"/>
    <n v="45989"/>
    <n v="637"/>
    <n v="16300000"/>
    <n v="16300000"/>
    <n v="0"/>
    <n v="0"/>
    <n v="0"/>
    <n v="16300000"/>
    <n v="14800000"/>
    <n v="1500000"/>
    <n v="0"/>
    <n v="0"/>
    <n v="0"/>
    <n v="7200"/>
    <n v="21600"/>
    <n v="269"/>
    <n v="12"/>
    <n v="14800000"/>
    <n v="46020"/>
    <n v="685"/>
    <m/>
    <m/>
    <m/>
    <m/>
    <s v="○"/>
    <m/>
    <m/>
    <m/>
    <m/>
    <m/>
    <m/>
    <m/>
    <s v="○"/>
    <m/>
    <s v="○"/>
    <m/>
    <m/>
    <m/>
    <x v="1"/>
    <n v="7344989"/>
    <s v="内職作業の検品、入出庫管理、軽作業"/>
    <s v="○"/>
    <x v="3"/>
    <n v="6116428"/>
    <s v="プラスチック製品の組み立て、自動車部品の組み立て、ネット販売の輸入商品検品、梱包。パンフレット封入等"/>
    <s v="－"/>
    <x v="4"/>
    <n v="31790"/>
    <s v="飲食店へのあしらい物の販売"/>
    <s v="－"/>
    <x v="0"/>
    <s v=""/>
    <x v="0"/>
    <x v="0"/>
    <s v=""/>
    <x v="0"/>
    <m/>
    <m/>
    <m/>
    <x v="0"/>
    <s v="・軽作業の受注量を増やすにあたり、配送の時間と回数の増加、利用者の作業スペースの確保が課題となった。製品の入数や、大きさ、入出庫スケジュールなどを細かく考えながら営業活動を行う必要がある。"/>
    <m/>
    <s v="○"/>
    <m/>
    <m/>
    <s v="○"/>
    <m/>
    <m/>
    <s v="○"/>
    <m/>
    <m/>
    <m/>
    <m/>
    <s v="目標と前年度の売上を上回ったが、さらに年間の受注量を安定させるため、受注量を増やし環境整備を進めていく_x000a_➀事業所内のスペース確保の為、倉庫などを検討する　②入出庫管理のためのICT活用、③他事業者や企業との連携"/>
    <m/>
    <m/>
    <m/>
    <m/>
    <s v="○"/>
    <s v="○"/>
    <m/>
    <s v="○"/>
    <m/>
    <s v="○"/>
    <m/>
    <m/>
    <s v="⑬　軽作業（部品組立・検品・袋詰・シール貼り等）"/>
    <s v="⑥作業工程の見直し"/>
    <s v="作業スペースの確保（倉庫等を検討する）"/>
    <s v="⑬　軽作業（部品組立・検品・袋詰・シール貼り等）"/>
    <s v="⑤他事業所とのネットワークの構築"/>
    <s v="年間安定した受注を行うため、当事業所が窓口となり営業活動を行い、他事業所と連携し大口の受注を高単価で受注する。"/>
    <s v="⑬　軽作業（部品組立・検品・袋詰・シール貼り等）"/>
    <s v="⑩市町・企業、他事業所との連携"/>
    <s v="運送業との連携を図ることで、配送、入出庫業務の効率化を図り受注拡大する。"/>
    <s v="軽作業請負の受注拡大を進めていく計画の中で、事業所内の作業スペースの確保、年間安定した受注を行うため、当事業所が窓口となり営業活動を行い、他事業所と連携し大口の受注を高単価で受注する。運送業との連携を図ることで、配送、入出庫業務の効率化を図り受注拡大する。"/>
    <s v="6年度に引き続き、軽作業請負の受注を拡大に努め、営業活動を継続。新規で化粧品の製造許可申請を検討中。化粧品の外箱組み立てや、製品のラベル貼りは、その他梱包作業より単価が良い為、事業所の環境を整え着手予定。新規で、防災に関する事業を検討中。"/>
    <s v="7年度に引き続き、軽作業の受注拡大に努め、営業活動を継続。新規で7年度に取り組んだ事業の中で、年間売り上げが300万程度見込みのある事業につき拡大を図る。"/>
    <s v="共有した"/>
    <s v="共有した"/>
    <s v="統括責任者"/>
    <s v="石橋　和博"/>
    <s v="管理者"/>
    <s v="個別支援計画の作成"/>
    <s v="畠　則幸"/>
    <s v="サービス管理責任者"/>
    <s v="技術指導や職業訓練"/>
    <s v="石橋　和博"/>
    <s v="職業指導員"/>
    <s v="日常生活の相談・指導"/>
    <s v="細田　春菜"/>
    <s v="生活支援員"/>
    <s v="技術指導や職業訓練"/>
    <s v="秋末　洋子"/>
    <s v="職業指導員"/>
    <s v="技術指導や職業訓練"/>
    <s v="田中　洋子"/>
    <s v="職業指導員"/>
    <s v="技術指導や職業訓練"/>
    <s v="高坂　早織"/>
    <s v="職業指導員"/>
    <s v="価格交渉・営業・業務管理"/>
    <s v="木原　淳"/>
    <s v="目標工賃達成指導員"/>
    <m/>
    <m/>
    <m/>
    <m/>
    <m/>
    <m/>
    <x v="6"/>
    <n v="16"/>
    <n v="1"/>
    <n v="10"/>
    <n v="1"/>
    <n v="3"/>
    <n v="31"/>
    <x v="98"/>
    <x v="152"/>
    <x v="160"/>
    <x v="29"/>
    <x v="36"/>
    <n v="12"/>
    <n v="18"/>
    <n v="1"/>
    <n v="31"/>
    <n v="1"/>
    <n v="2"/>
    <n v="1"/>
    <n v="1"/>
    <n v="0"/>
    <n v="0"/>
    <n v="26"/>
    <n v="31"/>
    <n v="0"/>
    <n v="0"/>
    <n v="1"/>
    <n v="1"/>
    <n v="7"/>
    <n v="4"/>
    <n v="18"/>
    <n v="31"/>
    <n v="18"/>
    <n v="0"/>
    <n v="2"/>
    <n v="20"/>
    <n v="0.9"/>
    <n v="16"/>
    <n v="0"/>
    <n v="4"/>
    <n v="20"/>
    <n v="0.8"/>
    <n v="19"/>
    <n v="0"/>
    <n v="1"/>
    <n v="20"/>
    <n v="0.95"/>
    <n v="20"/>
    <n v="0"/>
    <n v="0"/>
    <n v="20"/>
    <n v="1"/>
    <n v="19"/>
    <n v="0"/>
    <n v="1"/>
    <n v="20"/>
    <n v="0.95"/>
    <n v="20"/>
    <n v="0"/>
    <n v="0"/>
    <n v="20"/>
    <x v="8"/>
    <n v="112"/>
    <n v="0"/>
    <n v="8"/>
    <n v="120"/>
    <n v="0.93333333333333335"/>
  </r>
  <r>
    <d v="2024-04-26T00:00:00"/>
    <n v="396"/>
    <x v="4"/>
    <s v="労働者協同組合労協センター事業団"/>
    <s v="平本　哲男"/>
    <n v="3410550630"/>
    <s v="ハタラク広場ぱーちぇ"/>
    <n v="7370935"/>
    <x v="3"/>
    <s v="〒737-0935 呉市焼山中央一丁目１５番１９号"/>
    <x v="0"/>
    <s v="中森千恵美"/>
    <s v="茶山枝美子"/>
    <s v="0823-69-6200"/>
    <s v="kureptfj@roukyou.gr.jp"/>
    <s v="月額"/>
    <n v="10000"/>
    <x v="270"/>
    <n v="8162"/>
    <n v="21000"/>
    <n v="21024"/>
    <n v="21368"/>
    <n v="2517987"/>
    <n v="2496267"/>
    <n v="0"/>
    <n v="0"/>
    <n v="21720"/>
    <n v="2517987"/>
    <x v="270"/>
    <n v="621876"/>
    <n v="0"/>
    <n v="0"/>
    <n v="0"/>
    <n v="162"/>
    <n v="2075"/>
    <x v="265"/>
    <n v="239"/>
    <n v="12"/>
    <n v="1896111"/>
    <x v="268"/>
    <x v="270"/>
    <n v="295"/>
    <n v="3340000"/>
    <n v="3300000"/>
    <n v="0"/>
    <n v="0"/>
    <n v="40000"/>
    <n v="3340000"/>
    <n v="2520000"/>
    <n v="800000"/>
    <n v="0"/>
    <n v="20000"/>
    <n v="0"/>
    <n v="2400"/>
    <n v="8400"/>
    <n v="240"/>
    <n v="12"/>
    <n v="2520000"/>
    <n v="21000"/>
    <n v="300"/>
    <n v="3638000"/>
    <n v="3620000"/>
    <n v="0"/>
    <n v="0"/>
    <n v="18000"/>
    <n v="3638000"/>
    <n v="2750000"/>
    <n v="870000"/>
    <n v="0"/>
    <n v="0"/>
    <n v="18000"/>
    <n v="2600"/>
    <n v="8500"/>
    <n v="240"/>
    <n v="12"/>
    <n v="2750000"/>
    <n v="21024"/>
    <n v="324"/>
    <n v="3938000"/>
    <n v="3920000"/>
    <n v="0"/>
    <n v="0"/>
    <n v="18000"/>
    <n v="3938000"/>
    <n v="3000000"/>
    <n v="920000"/>
    <n v="0"/>
    <n v="0"/>
    <n v="18000"/>
    <n v="2800"/>
    <n v="9000"/>
    <n v="240"/>
    <n v="12"/>
    <n v="3000000"/>
    <n v="21368"/>
    <n v="333"/>
    <s v="○"/>
    <m/>
    <s v="○"/>
    <m/>
    <s v="○"/>
    <s v="○"/>
    <s v="○"/>
    <m/>
    <m/>
    <m/>
    <m/>
    <m/>
    <m/>
    <m/>
    <s v="○"/>
    <s v="○"/>
    <m/>
    <m/>
    <x v="1"/>
    <n v="1365880"/>
    <s v="自動車部品の工場で部品の梱包、検品、発送。"/>
    <s v="○"/>
    <x v="13"/>
    <n v="540776"/>
    <s v="カフェ広場の店舗で野菜、小物などの売り子や喫茶の接待係。"/>
    <s v="－"/>
    <x v="17"/>
    <n v="401169"/>
    <s v="消毒流水の仕入れ販売でパソコンを使用して請求書作成。"/>
    <s v="－"/>
    <x v="0"/>
    <s v=""/>
    <x v="0"/>
    <x v="0"/>
    <s v=""/>
    <x v="0"/>
    <m/>
    <m/>
    <m/>
    <x v="0"/>
    <s v="精神障害の利用者が多いので、計画通り休まずに出勤することが一番の目標になります。　　　　　　毎日来れるようになるまで3年かかりました。作業内容を覚えて完全にできるようになるまで、時間がかかります。時間をかけてもできない利用者もいます。個々に応じた作業内容を作るのが難しいです。"/>
    <s v="○"/>
    <m/>
    <m/>
    <m/>
    <m/>
    <m/>
    <s v="○"/>
    <m/>
    <s v="○"/>
    <s v="○"/>
    <m/>
    <m/>
    <s v="目標は達成できました。施設外就労については工賃の値上げ交渉をして、単価を上げてもらいました。カフェ広場のランチは予約制にして、計画できるようにしました。宣伝活動も利用者と一緒にチラシをポスティングしました。店頭販売は月、水、金と曜日を決めて、しっかり準備できるようにしました。定期的にすることで商品も売れるようになりました。"/>
    <s v="○"/>
    <m/>
    <s v="○"/>
    <m/>
    <s v="○"/>
    <m/>
    <m/>
    <m/>
    <s v="○"/>
    <s v="○"/>
    <m/>
    <m/>
    <s v="施設外就労（自動車部品の検品、梱包、発送）"/>
    <s v="④販売価格の見直し"/>
    <s v="利用者も慣れてきたので、作業の種類を増やして利用者がもう少し入れるようにする。"/>
    <s v="小物作り"/>
    <s v="①商品企画力の向上"/>
    <s v="靴下わっかでマットを作っています。デザインを考えて違うものにも挑戦する。"/>
    <s v="カフェ広場の活用"/>
    <s v="③販売力の向上"/>
    <s v="もっと地域の方が出入りできるような活動を展開する。"/>
    <s v="・製造部品の検品作業が昨年度より種類が増える予定である。性格で無駄を無くすため作業工程を見直してみる。　　　　　　　　　　　　　　　　　　　　　　　　　　　　　　　　　　　　　　　　　　　　・企業連携はできていないが、地域連携を進めるため地域イベントの情報収集をする。　　　　　　　　　　　　　　　　　　　　　　　　　　　　　　　　　　　　　　　　　　　　　　　　　　　　　　　　　　　　　　　　　"/>
    <s v="・地域連携推進の糸口として、2～3ヶ月に１回、地域に呼び掛けて懇談会を計画する。「地域の困りごと」を作業にできないか話し合ってみる。　　　　　　　　　　　　　　　　　　　　　　　　　　　　　　　　　　　　　　　・企業連携をするために情報収集をする。"/>
    <s v="・「地域の困りごと」を具体化し、広報をして作業に結ぶ。　　　　　　　　　　　　　　　　　　　　　　　　　　・市内の企業を訪問する。　　　　　　　　　　　　　　　　　　　　　　　　　　　　　　　　　　　　　　　　　　・農福連携の情報収集と実践のため、研修会に参加する。"/>
    <s v="共有していない"/>
    <s v="共有していない"/>
    <s v="統括責任者"/>
    <s v="中森千恵美"/>
    <s v="管理者"/>
    <m/>
    <s v="桑田佳奈"/>
    <s v="生活支援員常勤職員"/>
    <m/>
    <s v="中村真由美"/>
    <s v="職業指導員"/>
    <m/>
    <s v="加良義広"/>
    <s v="職業指導員"/>
    <m/>
    <s v="三国啓司"/>
    <s v="職業指導員"/>
    <m/>
    <s v="西本照夫"/>
    <s v="職業指導員"/>
    <m/>
    <s v="植野友造"/>
    <s v="職業指導員"/>
    <m/>
    <s v="野田博昭"/>
    <s v="職業指導員"/>
    <m/>
    <s v="高橋佳子"/>
    <s v="職業指導員"/>
    <m/>
    <m/>
    <m/>
    <x v="4"/>
    <n v="3"/>
    <n v="1"/>
    <n v="11"/>
    <n v="1"/>
    <m/>
    <n v="16"/>
    <x v="99"/>
    <x v="169"/>
    <x v="161"/>
    <x v="45"/>
    <x v="0"/>
    <n v="4"/>
    <n v="9"/>
    <n v="3"/>
    <n v="16"/>
    <n v="0"/>
    <n v="8"/>
    <n v="0"/>
    <n v="2"/>
    <n v="1"/>
    <n v="0"/>
    <n v="5"/>
    <n v="16"/>
    <n v="0"/>
    <n v="3"/>
    <n v="0"/>
    <n v="3"/>
    <n v="4"/>
    <n v="6"/>
    <n v="0"/>
    <n v="16"/>
    <n v="10"/>
    <n v="1"/>
    <n v="5"/>
    <n v="16"/>
    <n v="0.625"/>
    <n v="12"/>
    <n v="1"/>
    <n v="3"/>
    <n v="16"/>
    <n v="0.75"/>
    <n v="11"/>
    <n v="1"/>
    <n v="4"/>
    <n v="16"/>
    <n v="0.6875"/>
    <n v="11"/>
    <n v="2"/>
    <n v="3"/>
    <n v="16"/>
    <n v="0.6875"/>
    <n v="11"/>
    <n v="0"/>
    <n v="5"/>
    <n v="16"/>
    <n v="0.6875"/>
    <n v="11"/>
    <n v="0"/>
    <n v="5"/>
    <n v="16"/>
    <x v="123"/>
    <n v="66"/>
    <n v="5"/>
    <n v="25"/>
    <n v="96"/>
    <n v="0.6875"/>
  </r>
  <r>
    <d v="2024-04-23T00:00:00"/>
    <n v="397"/>
    <x v="1"/>
    <s v="社会福祉法人大空会"/>
    <s v="黒川　義之"/>
    <n v="3410550648"/>
    <s v="ジョブサポートぽかぽか"/>
    <n v="7370124"/>
    <x v="3"/>
    <s v="〒737-0124 呉市広中新開二丁目４番２５号"/>
    <x v="10"/>
    <s v="黒川　義之"/>
    <s v="田中　寧"/>
    <s v="0823-72-7817"/>
    <s v="pokapoka@orion.ocn.ne.jp"/>
    <s v="月額"/>
    <n v="16000"/>
    <x v="271"/>
    <n v="-3894"/>
    <n v="12955"/>
    <n v="13550"/>
    <n v="14052"/>
    <n v="3955396"/>
    <n v="2907383"/>
    <n v="0"/>
    <n v="0"/>
    <n v="1048013"/>
    <n v="3955396"/>
    <x v="271"/>
    <n v="556089"/>
    <n v="0"/>
    <n v="0"/>
    <n v="0"/>
    <n v="346"/>
    <n v="5540"/>
    <x v="266"/>
    <n v="237"/>
    <n v="12"/>
    <n v="3399307"/>
    <x v="269"/>
    <x v="271"/>
    <n v="165"/>
    <n v="4350000"/>
    <n v="4350000"/>
    <n v="0"/>
    <n v="0"/>
    <n v="0"/>
    <n v="4350000"/>
    <n v="3700000"/>
    <n v="650000"/>
    <n v="0"/>
    <n v="0"/>
    <n v="0"/>
    <n v="5700"/>
    <n v="21000"/>
    <n v="240"/>
    <n v="12"/>
    <n v="3700000"/>
    <n v="12955"/>
    <n v="176"/>
    <n v="4700000"/>
    <n v="4700000"/>
    <n v="0"/>
    <n v="0"/>
    <n v="0"/>
    <n v="4700000"/>
    <n v="4000000"/>
    <n v="700000"/>
    <n v="0"/>
    <n v="0"/>
    <n v="0"/>
    <n v="5900"/>
    <n v="22000"/>
    <n v="240"/>
    <n v="12"/>
    <n v="4000000"/>
    <n v="13550"/>
    <n v="182"/>
    <n v="5050000"/>
    <n v="5050000"/>
    <n v="0"/>
    <n v="0"/>
    <n v="0"/>
    <n v="5050000"/>
    <n v="4300000"/>
    <n v="750000"/>
    <n v="0"/>
    <n v="0"/>
    <n v="0"/>
    <n v="6100"/>
    <n v="23000"/>
    <n v="240"/>
    <n v="12"/>
    <n v="4300000"/>
    <n v="14052"/>
    <n v="187"/>
    <m/>
    <m/>
    <m/>
    <s v="○"/>
    <s v="○"/>
    <m/>
    <m/>
    <m/>
    <s v="○"/>
    <m/>
    <m/>
    <m/>
    <s v="○"/>
    <m/>
    <s v="○"/>
    <m/>
    <m/>
    <m/>
    <x v="8"/>
    <n v="873860"/>
    <s v="豆富及び派生食品販売(週2回製造）"/>
    <s v="－"/>
    <x v="9"/>
    <n v="686735"/>
    <s v="リサイクル作業（金属、石油製品）の請負（週に6回）"/>
    <s v="○"/>
    <x v="0"/>
    <n v="401086"/>
    <s v="プラ箱への部品配置作業（週に5回）"/>
    <s v="○"/>
    <x v="0"/>
    <s v=""/>
    <x v="0"/>
    <x v="0"/>
    <n v="1"/>
    <x v="1"/>
    <m/>
    <s v="平成23年度"/>
    <n v="25400"/>
    <x v="48"/>
    <s v="・施設外作業、内職作業ともに単価（時給）が低いので工賃が上がってこない。_x000a_・販売する食品の生産量に限界があり売り上げが伸び悩んでいる。また必ずしも売り切ることができないので_x000a_　ロスが生じている。_x000a_・施設外作業の出れる利用者が限られており、一部の利用者に負担がかかっている"/>
    <s v="○"/>
    <s v="○"/>
    <m/>
    <s v="○"/>
    <m/>
    <s v="○"/>
    <s v="○"/>
    <m/>
    <m/>
    <s v="○"/>
    <m/>
    <m/>
    <s v="施設外作業・内職作業ともに単価（時給）が低い。_x000a_食品生産の販売先が開拓できていない。"/>
    <s v="○"/>
    <s v="○"/>
    <s v="○"/>
    <s v="○"/>
    <m/>
    <m/>
    <m/>
    <m/>
    <s v="○"/>
    <s v="○"/>
    <m/>
    <m/>
    <s v="高単価内職の獲得"/>
    <s v="②販路開拓"/>
    <s v="新規に営業をかける"/>
    <s v="販売機会をさらに生かす"/>
    <s v="③販売力の向上"/>
    <s v="売れ残りのない魅力的・高単価商品の開発"/>
    <s v="時給・工賃アップの依頼"/>
    <s v="⑥作業工程の見直し"/>
    <s v="作業効率を向上し、単価アップの材料とする"/>
    <s v="①低単価の内職仕事を高単価の内職仕事に切り替えていく_x000a_②売れ残りのない商品及び単価の高い商品を開発し、販売機会を最大限に生かす_x000a_③同じ時間でもより多く数をこなすことに加え、仕上がりを向上し時給アップの材料として交渉をすすめる_x000a_（施設外作業）"/>
    <s v="①低単価の内職仕事を高単価の内職仕事に切り替えていく_x000a_②売れ残りのない商品及び単価の高い商品を開発し、販売機会を最大限に生かす_x000a_③同じ時間でもより多く数をこなすことに加え、仕上がりを向上し時給アップの材料として交渉をすすめる_x000a_（施設外作業）"/>
    <s v="①低単価の内職仕事を高単価の内職仕事に切り替えていく_x000a_②売れ残りのない商品及び単価の高い商品を開発し、販売機会を最大限に生かす_x000a_③同じ時間でもより多く数をこなすことに加え、仕上がりを向上し時給アップの材料として交渉をすすめる_x000a_（施設外作業）"/>
    <s v="共有した"/>
    <s v="共有した"/>
    <s v="統括責任者"/>
    <s v="黒川　義之"/>
    <s v="管理者"/>
    <s v="現場責任者"/>
    <s v="田中　寧"/>
    <s v="副管理者"/>
    <s v="利用者対応責任者"/>
    <s v="石金　佳子"/>
    <s v="サービス管理者"/>
    <s v="職業指導"/>
    <s v="金本　さゆり"/>
    <s v="職業指導員"/>
    <s v="生活支援"/>
    <s v="木藤　敬子"/>
    <s v="生活支援員"/>
    <s v="職業指導"/>
    <s v="道垣内　均"/>
    <s v="職業指導員"/>
    <s v="体調管理"/>
    <s v="中村　徳子"/>
    <s v="看護師"/>
    <s v="職業指導"/>
    <s v="国信　敏男"/>
    <s v="職業指導員"/>
    <s v="職業指導"/>
    <s v="松田　裕子"/>
    <s v="職業指導員"/>
    <s v="生活支援"/>
    <s v="礒本　寿美子"/>
    <s v="生活支援員"/>
    <x v="5"/>
    <n v="4"/>
    <n v="9"/>
    <n v="6"/>
    <n v="1"/>
    <n v="5"/>
    <n v="25"/>
    <x v="10"/>
    <x v="111"/>
    <x v="14"/>
    <x v="15"/>
    <x v="37"/>
    <n v="3"/>
    <n v="18"/>
    <n v="4"/>
    <n v="25"/>
    <n v="3"/>
    <n v="5"/>
    <n v="3"/>
    <n v="1"/>
    <n v="0"/>
    <n v="0"/>
    <n v="13"/>
    <n v="25"/>
    <n v="0"/>
    <n v="4"/>
    <n v="7"/>
    <n v="3"/>
    <n v="7"/>
    <n v="2"/>
    <n v="2"/>
    <n v="25"/>
    <n v="20"/>
    <n v="2"/>
    <n v="3"/>
    <n v="25"/>
    <n v="0.8"/>
    <n v="25"/>
    <n v="0"/>
    <n v="0"/>
    <n v="25"/>
    <n v="1"/>
    <n v="23"/>
    <n v="0"/>
    <n v="2"/>
    <n v="25"/>
    <n v="0.92"/>
    <n v="22"/>
    <n v="0"/>
    <n v="3"/>
    <n v="25"/>
    <n v="0.88"/>
    <n v="23"/>
    <n v="0"/>
    <n v="2"/>
    <n v="25"/>
    <n v="0.92"/>
    <n v="23"/>
    <n v="0"/>
    <n v="2"/>
    <n v="25"/>
    <x v="40"/>
    <n v="136"/>
    <n v="2"/>
    <n v="12"/>
    <n v="150"/>
    <n v="0.90666666666666662"/>
  </r>
  <r>
    <d v="2024-04-26T00:00:00"/>
    <n v="399"/>
    <x v="4"/>
    <s v="株式会社ラトリエ・ドゥ・ボナペティ"/>
    <s v="藤井　克樹"/>
    <n v="3411100666"/>
    <s v="ボナペティ尾道事業所"/>
    <n v="7290142"/>
    <x v="0"/>
    <s v="〒729-0142 尾道市西藤町1602番地"/>
    <x v="0"/>
    <s v="金本　千春"/>
    <s v="髙橋　智子"/>
    <s v="0848-38-1270"/>
    <s v="bona-onomichi@seagreen.ocn.ne.jp"/>
    <s v="月額"/>
    <n v="23000"/>
    <x v="272"/>
    <n v="3872"/>
    <n v="27907"/>
    <n v="28549"/>
    <n v="29434"/>
    <n v="8315305"/>
    <n v="8315305"/>
    <n v="0"/>
    <n v="0"/>
    <n v="0"/>
    <n v="8315305"/>
    <x v="272"/>
    <n v="1543494"/>
    <n v="0"/>
    <n v="0"/>
    <n v="0"/>
    <n v="291"/>
    <n v="5363"/>
    <x v="267"/>
    <n v="256"/>
    <n v="12"/>
    <n v="6771811"/>
    <x v="270"/>
    <x v="272"/>
    <n v="295"/>
    <n v="9000000"/>
    <n v="9000000"/>
    <n v="0"/>
    <n v="0"/>
    <n v="0"/>
    <n v="9000000"/>
    <n v="7200000"/>
    <n v="1800000"/>
    <n v="0"/>
    <n v="0"/>
    <n v="0"/>
    <n v="5500"/>
    <n v="23100"/>
    <n v="257"/>
    <n v="12"/>
    <n v="7200000"/>
    <n v="27907"/>
    <n v="312"/>
    <n v="9500000"/>
    <n v="9500000"/>
    <n v="0"/>
    <n v="0"/>
    <n v="0"/>
    <n v="9500000"/>
    <n v="7400000"/>
    <n v="2100000"/>
    <n v="0"/>
    <n v="0"/>
    <n v="0"/>
    <n v="5550"/>
    <n v="23200"/>
    <n v="258"/>
    <n v="12"/>
    <n v="7400000"/>
    <n v="28549"/>
    <n v="319"/>
    <n v="10000000"/>
    <n v="10000000"/>
    <n v="0"/>
    <n v="0"/>
    <n v="0"/>
    <n v="10000000"/>
    <n v="7700000"/>
    <n v="2300000"/>
    <n v="0"/>
    <n v="0"/>
    <n v="0"/>
    <n v="5600"/>
    <n v="23300"/>
    <n v="257"/>
    <n v="12"/>
    <n v="7700000"/>
    <n v="29434"/>
    <n v="330"/>
    <s v="○"/>
    <m/>
    <m/>
    <s v="○"/>
    <m/>
    <s v="○"/>
    <m/>
    <m/>
    <m/>
    <m/>
    <m/>
    <s v="○"/>
    <s v="○"/>
    <m/>
    <s v="○"/>
    <m/>
    <m/>
    <m/>
    <x v="9"/>
    <n v="4339931"/>
    <s v="洋菓子の包装それに伴う清掃作業・販売委託"/>
    <s v="○"/>
    <x v="9"/>
    <n v="2160049"/>
    <s v="介護施設のタオルやシーツを畳む作業"/>
    <s v="○"/>
    <x v="0"/>
    <n v="504348"/>
    <s v="食品会社の検品・包装作業"/>
    <s v="－"/>
    <x v="0"/>
    <n v="1"/>
    <x v="1"/>
    <x v="4"/>
    <s v=""/>
    <x v="0"/>
    <m/>
    <m/>
    <m/>
    <x v="0"/>
    <s v="・施設外就労先や地域の一般企業からの請負作業を増やし、収益アップにつなげた。_x000a_　収益率の高い請負作業であったが、企業の移転で取引が残念ながら終了する予定。_x000a_・体調や利用時間の兼ね合いで、施設外に参加できる利用者が限られている。_x000a_・精神の障害の方が増え体調が不安定な方は、作業能力があっても作業時間や利用日数を増やすことができなかった。_x000a_・利用者の能力に差があり、携わってもらいたい作業への参加ができないことがある。_x000a_・同業の全国チェーンのフランチャイズ店が市内に出店し、店舗の売り上げが減っている。"/>
    <s v="○"/>
    <s v="○"/>
    <s v="○"/>
    <m/>
    <m/>
    <s v="○"/>
    <s v="○"/>
    <m/>
    <m/>
    <s v="○"/>
    <m/>
    <m/>
    <s v="・施設外就労が増え収益が増えている。_x000a_・利益率の高い作業に参加できる利用者が限られているが、作業の細分化や治具の工夫をして参加できる利用者を増やした。_x000a_・施設外で清掃の依頼があったが、職員配置に余裕がなくお断りすることがあった。"/>
    <s v="○"/>
    <s v="○"/>
    <s v="○"/>
    <m/>
    <s v="○"/>
    <m/>
    <m/>
    <m/>
    <s v="○"/>
    <s v="○"/>
    <m/>
    <s v="販売商品を根本的に見直すため、情報収集を続ける。"/>
    <s v="菓子の製造・販売"/>
    <s v="①商品企画力の向上"/>
    <s v="新商品の開発のため情報収集し、試作を重ね売れる商品を開発する。販路拡大のため、営業にも努める。"/>
    <s v="施設外就労先の開拓"/>
    <s v="⑩市町・企業、他事業所との連携"/>
    <s v="一般企業や関連事業所からの作業受注を増やすため、営業をしていく。施設外に臨機応変に参加できるよう職員配置を見直したり、職員や利用者のスキルアップを図る。"/>
    <m/>
    <m/>
    <m/>
    <s v="・関連企業や一般企業での施設外就労先を開拓し、収益アップや利用者の作業の幅を広げ能力の向上を図る。_x000a_・新規事業や自主製品の開発を行い、販路拡大の営業に努める。_x000a_・職員配置を見直し、施設外へ取り組みやすくする。"/>
    <s v="・商品開発、販路拡大をしつつ、利用者一人が出来る作業を増やすため作業訓練に重点を置く。_x000a_・新規事業を軌道にのせる。"/>
    <s v="・商品開発、販路拡大を図りつつ、利用者のできる事が増え工賃向上につなげる。"/>
    <s v="共有した"/>
    <s v="共有した"/>
    <s v="統括責任者"/>
    <s v="金本　千春"/>
    <s v="管理者"/>
    <s v="個別支計画作成"/>
    <s v="髙橋　智子"/>
    <s v="サービス管理責任者"/>
    <s v="技術指導や職業訓練"/>
    <s v="川本　美恵子"/>
    <s v="職業指導員"/>
    <s v="技術指導や職業訓練"/>
    <s v="山本　涼子"/>
    <s v="〃"/>
    <s v="技術指導や職業訓練"/>
    <s v="河村　憲保"/>
    <m/>
    <s v="技術指導や職業訓練"/>
    <s v="久保川　歩美"/>
    <m/>
    <s v="技術指導や職業訓練"/>
    <s v="九十九　裕子"/>
    <m/>
    <s v="日常生活の相談・指導"/>
    <s v="向井　ひとみ"/>
    <s v="生活支援員"/>
    <s v="日常生活の相談・指導"/>
    <s v="三戸　歩美"/>
    <s v="〃"/>
    <s v="商品開発・営業・作業工程管理"/>
    <s v="川本　千尋"/>
    <s v="目標工賃達成指導員"/>
    <x v="5"/>
    <m/>
    <n v="12"/>
    <n v="18"/>
    <n v="2"/>
    <m/>
    <n v="32"/>
    <x v="2"/>
    <x v="19"/>
    <x v="162"/>
    <x v="45"/>
    <x v="0"/>
    <n v="3"/>
    <n v="27"/>
    <n v="2"/>
    <n v="32"/>
    <n v="0"/>
    <n v="1"/>
    <n v="5"/>
    <n v="4"/>
    <n v="1"/>
    <n v="1"/>
    <n v="20"/>
    <n v="32"/>
    <n v="0"/>
    <n v="4"/>
    <n v="17"/>
    <n v="3"/>
    <n v="4"/>
    <n v="4"/>
    <n v="0"/>
    <n v="32"/>
    <n v="18"/>
    <n v="1"/>
    <n v="7"/>
    <n v="26"/>
    <n v="0.69230769230769229"/>
    <n v="16"/>
    <n v="2"/>
    <n v="8"/>
    <n v="26"/>
    <n v="0.61538461538461542"/>
    <n v="22"/>
    <n v="1"/>
    <n v="3"/>
    <n v="26"/>
    <n v="0.84615384615384615"/>
    <n v="21"/>
    <n v="0"/>
    <n v="5"/>
    <n v="26"/>
    <n v="0.80769230769230771"/>
    <n v="15"/>
    <n v="2"/>
    <n v="9"/>
    <n v="26"/>
    <n v="0.57692307692307687"/>
    <n v="20"/>
    <n v="1"/>
    <n v="5"/>
    <n v="26"/>
    <x v="59"/>
    <n v="112"/>
    <n v="7"/>
    <n v="37"/>
    <n v="156"/>
    <n v="0.71794871794871795"/>
  </r>
  <r>
    <d v="2024-04-15T00:00:00"/>
    <n v="400"/>
    <x v="4"/>
    <s v="メルシー株式会社"/>
    <s v="斎藤　幸恵"/>
    <n v="3411100690"/>
    <s v="クレール"/>
    <n v="7290141"/>
    <x v="0"/>
    <s v="〒729-0141 尾道市高須町4778-18"/>
    <x v="1"/>
    <s v="仙波香織里"/>
    <s v="仙波香織里"/>
    <s v="0848-38-2907"/>
    <s v="merci.clair-onomichi@aurora.ocn.ne.jp"/>
    <s v="月額"/>
    <n v="30000"/>
    <x v="273"/>
    <n v="802"/>
    <n v="31095"/>
    <n v="31716"/>
    <n v="32338"/>
    <n v="2572673"/>
    <n v="2545638"/>
    <n v="27035"/>
    <n v="0"/>
    <n v="0"/>
    <n v="2572673"/>
    <x v="273"/>
    <n v="24000"/>
    <n v="69173"/>
    <n v="0"/>
    <n v="3035"/>
    <n v="101"/>
    <n v="1792"/>
    <x v="268"/>
    <n v="268"/>
    <n v="12"/>
    <n v="2476465"/>
    <x v="271"/>
    <x v="273"/>
    <n v="347"/>
    <n v="2550000"/>
    <n v="2550000"/>
    <n v="0"/>
    <n v="0"/>
    <n v="0"/>
    <n v="2550000"/>
    <n v="2500000"/>
    <n v="24000"/>
    <n v="0"/>
    <n v="0"/>
    <n v="26000"/>
    <n v="1790"/>
    <n v="7130"/>
    <n v="268"/>
    <n v="12"/>
    <n v="2500000"/>
    <n v="31095"/>
    <n v="351"/>
    <n v="2600000"/>
    <n v="2600000"/>
    <n v="0"/>
    <n v="0"/>
    <n v="0"/>
    <n v="2600000"/>
    <n v="2550000"/>
    <n v="24000"/>
    <n v="0"/>
    <n v="0"/>
    <n v="26000"/>
    <n v="1790"/>
    <n v="7130"/>
    <n v="268"/>
    <n v="12"/>
    <n v="2550000"/>
    <n v="31716"/>
    <n v="358"/>
    <n v="2650000"/>
    <n v="2650000"/>
    <n v="0"/>
    <n v="0"/>
    <n v="0"/>
    <n v="2650000"/>
    <n v="2600000"/>
    <n v="24000"/>
    <n v="0"/>
    <n v="0"/>
    <n v="26000"/>
    <n v="1790"/>
    <n v="7130"/>
    <n v="268"/>
    <n v="12"/>
    <n v="2600000"/>
    <n v="32338"/>
    <n v="365"/>
    <m/>
    <m/>
    <m/>
    <m/>
    <m/>
    <m/>
    <m/>
    <m/>
    <s v="○"/>
    <m/>
    <m/>
    <m/>
    <s v="○"/>
    <s v="○"/>
    <s v="○"/>
    <m/>
    <m/>
    <m/>
    <x v="4"/>
    <n v="1412638"/>
    <s v="車両部品作成・ラベル貼り"/>
    <s v="－"/>
    <x v="9"/>
    <n v="853600"/>
    <s v="豆腐リサイクル作業"/>
    <s v="○"/>
    <x v="7"/>
    <n v="279400"/>
    <s v="ホテル客室業務・店舗清掃"/>
    <s v="○"/>
    <x v="0"/>
    <s v=""/>
    <x v="0"/>
    <x v="0"/>
    <s v=""/>
    <x v="0"/>
    <m/>
    <m/>
    <m/>
    <x v="0"/>
    <s v="施設外先の請負日数を増やしたものの、対象利用者の体調不良もあり対応がギリギリ。_x000a_施設外業務の方が売り上げは良いが、それなりの就労ベースが必要にあり、対象者は限られる。"/>
    <m/>
    <m/>
    <m/>
    <s v="○"/>
    <m/>
    <s v="○"/>
    <s v="○"/>
    <s v="○"/>
    <m/>
    <m/>
    <m/>
    <m/>
    <s v="目標は達成した。_x000a_請負会社を増やす。既存の会社も請負日数を増やすことで達成に繋がった。"/>
    <m/>
    <s v="○"/>
    <m/>
    <m/>
    <m/>
    <m/>
    <m/>
    <m/>
    <s v="○"/>
    <s v="○"/>
    <m/>
    <m/>
    <s v="その他の施設外就労"/>
    <s v="③販売力の向上"/>
    <s v="請負日数を増やす。対応利用者の育成。"/>
    <s v="その他の施設外就労"/>
    <s v="③販売力の向上"/>
    <s v="新しい施設外先を開拓。対応利用者の育成。"/>
    <s v="軽作業"/>
    <s v="⑦利用者のためのICT機器の導入"/>
    <s v="新しくPC業務請負を開拓し、対応利用者の育成・スキルアップ。"/>
    <s v="新しい請負開拓。既存企業への請負数交渉。"/>
    <s v="新しい請負開拓。既存企業への請負数交渉。"/>
    <s v="新しい請負開拓。既存企業への請負数交渉。"/>
    <s v="共有した"/>
    <s v="共有した"/>
    <s v="統括責任者"/>
    <s v="仙波香織里"/>
    <s v="管理者"/>
    <s v="業務拡大"/>
    <s v="栗原好正"/>
    <s v="目標工賃達成指導員"/>
    <s v="技術向上"/>
    <s v="藤原誉好子"/>
    <s v="目標工賃達成指導員"/>
    <s v="生活支援"/>
    <s v="高橋利香"/>
    <s v="目標工賃達成指導員"/>
    <m/>
    <m/>
    <m/>
    <m/>
    <m/>
    <m/>
    <m/>
    <m/>
    <m/>
    <m/>
    <m/>
    <m/>
    <m/>
    <m/>
    <m/>
    <m/>
    <m/>
    <m/>
    <x v="0"/>
    <n v="6"/>
    <m/>
    <n v="6"/>
    <m/>
    <m/>
    <n v="12"/>
    <x v="38"/>
    <x v="12"/>
    <x v="1"/>
    <x v="0"/>
    <x v="0"/>
    <n v="1"/>
    <n v="11"/>
    <n v="0"/>
    <n v="12"/>
    <n v="0"/>
    <n v="1"/>
    <n v="0"/>
    <n v="0"/>
    <n v="0"/>
    <n v="0"/>
    <n v="11"/>
    <n v="12"/>
    <n v="0"/>
    <n v="1"/>
    <n v="1"/>
    <n v="2"/>
    <n v="6"/>
    <n v="2"/>
    <n v="0"/>
    <n v="12"/>
    <n v="5"/>
    <n v="1"/>
    <n v="0"/>
    <n v="6"/>
    <n v="0.83333333333333337"/>
    <n v="4"/>
    <n v="1"/>
    <n v="1"/>
    <n v="6"/>
    <n v="0.66666666666666663"/>
    <n v="5"/>
    <n v="1"/>
    <n v="0"/>
    <n v="6"/>
    <n v="0.83333333333333337"/>
    <n v="4"/>
    <n v="0"/>
    <n v="2"/>
    <n v="6"/>
    <n v="0.66666666666666663"/>
    <n v="4"/>
    <n v="0"/>
    <n v="2"/>
    <n v="6"/>
    <n v="0.66666666666666663"/>
    <n v="4"/>
    <n v="0"/>
    <n v="2"/>
    <n v="6"/>
    <x v="6"/>
    <n v="26"/>
    <n v="3"/>
    <n v="7"/>
    <n v="36"/>
    <n v="0.72222222222222221"/>
  </r>
  <r>
    <d v="2024-04-15T00:00:00"/>
    <n v="401"/>
    <x v="4"/>
    <s v="株式会社しらゆり舎"/>
    <s v="壇上　洋子"/>
    <n v="3411100773"/>
    <s v="元気サポートひまわり"/>
    <n v="7200551"/>
    <x v="0"/>
    <s v="〒720-0551 尾道市浦崎町上り谷3655番"/>
    <x v="0"/>
    <s v="檀上洋子"/>
    <s v="檀上洋子"/>
    <s v="0848-73-5045"/>
    <s v="shirayurisha@outlook.jp"/>
    <s v="月額"/>
    <n v="21000"/>
    <x v="274"/>
    <n v="3455"/>
    <n v="24556"/>
    <n v="25103"/>
    <n v="25288"/>
    <n v="1702081"/>
    <n v="1702081"/>
    <n v="0"/>
    <n v="0"/>
    <n v="0"/>
    <n v="1702081"/>
    <x v="274"/>
    <n v="0"/>
    <n v="0"/>
    <n v="0"/>
    <n v="0"/>
    <n v="117"/>
    <n v="1457"/>
    <x v="269"/>
    <n v="255"/>
    <n v="12"/>
    <n v="1702081"/>
    <x v="272"/>
    <x v="274"/>
    <n v="275"/>
    <n v="4478000"/>
    <n v="3978000"/>
    <n v="0"/>
    <n v="500000"/>
    <n v="0"/>
    <n v="4478000"/>
    <n v="3978000"/>
    <n v="0"/>
    <n v="0"/>
    <n v="500000"/>
    <n v="0"/>
    <n v="3432"/>
    <n v="14586"/>
    <n v="255"/>
    <n v="12"/>
    <n v="3978000"/>
    <n v="24556"/>
    <n v="273"/>
    <n v="4378000"/>
    <n v="4368000"/>
    <n v="0"/>
    <n v="10000"/>
    <n v="0"/>
    <n v="4378000"/>
    <n v="4368000"/>
    <n v="0"/>
    <n v="0"/>
    <n v="10000"/>
    <n v="0"/>
    <n v="3696"/>
    <n v="15708"/>
    <n v="255"/>
    <n v="12"/>
    <n v="4368000"/>
    <n v="25103"/>
    <n v="278"/>
    <n v="4744000"/>
    <n v="4734000"/>
    <n v="0"/>
    <n v="10000"/>
    <n v="0"/>
    <n v="4744000"/>
    <n v="4734000"/>
    <n v="0"/>
    <n v="0"/>
    <n v="10000"/>
    <n v="0"/>
    <n v="3960"/>
    <n v="16830"/>
    <n v="255"/>
    <n v="12"/>
    <n v="4734000"/>
    <n v="25288"/>
    <n v="281"/>
    <s v="○"/>
    <m/>
    <m/>
    <s v="○"/>
    <m/>
    <s v="○"/>
    <m/>
    <m/>
    <m/>
    <m/>
    <m/>
    <s v="○"/>
    <s v="○"/>
    <s v="○"/>
    <s v="○"/>
    <s v="○"/>
    <s v="○"/>
    <s v="地域のお年寄りの依頼でお墓掃除、草取り等"/>
    <x v="4"/>
    <n v="296413"/>
    <s v="年度途中から、かつおの袋詰め（請負）"/>
    <s v="－"/>
    <x v="3"/>
    <n v="206587"/>
    <s v="年度途中から、ネジのフィルムはがし、分解作業（請負）"/>
    <s v="－"/>
    <x v="3"/>
    <n v="114107"/>
    <s v="ＰＣ入力　古本の販売"/>
    <s v="－"/>
    <x v="0"/>
    <s v=""/>
    <x v="0"/>
    <x v="0"/>
    <n v="1"/>
    <x v="1"/>
    <m/>
    <s v="令和2年度"/>
    <n v="36000"/>
    <x v="49"/>
    <s v="新規の仕事を開拓しながら今ある仕事を継続していく。週末には提供できる作業がなくなることが課題です。"/>
    <s v="○"/>
    <s v="○"/>
    <m/>
    <m/>
    <s v="○"/>
    <s v="○"/>
    <s v="○"/>
    <m/>
    <m/>
    <s v="○"/>
    <m/>
    <m/>
    <s v="施設外就労として出向いていた会社がちりめんの仕事から撤退されたので、新規の仕事を模索した、その間内職をして繋いだが、急には無いので同業者の人に助けてもらいました。おかげ様で目標工賃は達成できました。"/>
    <s v="○"/>
    <s v="○"/>
    <s v="○"/>
    <s v="○"/>
    <s v="○"/>
    <s v="○"/>
    <s v="○"/>
    <s v="○"/>
    <s v="○"/>
    <s v="○"/>
    <m/>
    <m/>
    <s v="琥珀糖の製造"/>
    <s v="②販路開拓"/>
    <s v="購入者の年齢、性別、旅行者か、地元の人か等、ターゲットを絞って販売方法を変えていく。"/>
    <s v="ネジのフィルムはがしを"/>
    <s v="⑥作業工程の見直し"/>
    <s v="各自の得意不得意分野をよく見る。無駄を省いて、作業が速くなる工程を考案する。"/>
    <s v="かつおの袋詰め"/>
    <s v="⑥作業工程の見直し"/>
    <s v="清潔操作は勿論のこと、ビニール袋にゴミの付着を防止するため、空気清浄機と静電気防止スプレーを使用する。工程の見直しと共にクレーム対応もしていく。"/>
    <s v="琥珀糖の製造場所を変更する為に作業場の修繕をしています。食品関係の作業は別の部屋でする事とする。増量、量産できる支援する。みろくの里、おのみちバス、道の駅ええじゃんに出店できることとなった。今後は各種イベントにも出店できるようにする。"/>
    <s v="自社製品の量産の為に投資する。各種イベントにも出店できるようにする。高級ホテルにも販路拡大できるようにする。"/>
    <s v="自社製品の販路拡大の為にネット販売を目指す。"/>
    <s v="共有した"/>
    <s v="共有した"/>
    <s v="統括責任者"/>
    <s v="檀上　洋子"/>
    <s v="管理者・サビ管"/>
    <s v="個別支援計画の作成"/>
    <s v="渡邊　見絵"/>
    <s v="生活支援員・サビ管"/>
    <s v="価格交渉・営業・作業工程管理"/>
    <s v="山根いづみ"/>
    <s v="目標工賃達成指導員"/>
    <s v="価格交渉・営業・作業工程管理"/>
    <s v="尾田美智恵"/>
    <s v="目標工賃達成指導員"/>
    <s v="技術指導や職業訓練"/>
    <s v="大場　律子"/>
    <s v="職業指導員"/>
    <s v="日常生活の相談支援"/>
    <s v="浦上　義史"/>
    <s v="生活支援員"/>
    <s v="日常生活の相談支援"/>
    <s v="水口はる香"/>
    <s v="生活支援員"/>
    <m/>
    <m/>
    <m/>
    <m/>
    <m/>
    <m/>
    <m/>
    <m/>
    <m/>
    <x v="3"/>
    <n v="1"/>
    <n v="5"/>
    <n v="4"/>
    <m/>
    <m/>
    <n v="10"/>
    <x v="31"/>
    <x v="76"/>
    <x v="123"/>
    <x v="0"/>
    <x v="0"/>
    <n v="1"/>
    <n v="8"/>
    <n v="1"/>
    <n v="10"/>
    <n v="0"/>
    <n v="0"/>
    <n v="2"/>
    <n v="1"/>
    <n v="0"/>
    <n v="0"/>
    <n v="7"/>
    <n v="10"/>
    <n v="0"/>
    <n v="1"/>
    <n v="2"/>
    <n v="2"/>
    <n v="1"/>
    <n v="3"/>
    <n v="1"/>
    <n v="10"/>
    <n v="6"/>
    <n v="1"/>
    <n v="3"/>
    <n v="10"/>
    <n v="0.6"/>
    <n v="6"/>
    <n v="2"/>
    <n v="2"/>
    <n v="10"/>
    <n v="0.6"/>
    <n v="8"/>
    <n v="0"/>
    <n v="2"/>
    <n v="10"/>
    <n v="0.8"/>
    <n v="6"/>
    <n v="0"/>
    <n v="4"/>
    <n v="10"/>
    <n v="0.6"/>
    <n v="7"/>
    <n v="1"/>
    <n v="2"/>
    <n v="10"/>
    <n v="0.7"/>
    <n v="8"/>
    <n v="0"/>
    <n v="2"/>
    <n v="10"/>
    <x v="19"/>
    <n v="41"/>
    <n v="4"/>
    <n v="15"/>
    <n v="60"/>
    <n v="0.68333333333333335"/>
  </r>
  <r>
    <d v="2024-04-23T00:00:00"/>
    <n v="402"/>
    <x v="5"/>
    <s v="一般社団法人えにし"/>
    <s v="香山　京子"/>
    <n v="3411100781"/>
    <s v="みつばち工房尾道"/>
    <n v="7220211"/>
    <x v="0"/>
    <s v="〒722-0211 尾道市美ノ郷町中野１０８０－１"/>
    <x v="0"/>
    <s v="郷良里香"/>
    <s v="郷良里香"/>
    <s v="0848-48-5152"/>
    <s v="enishi.onomichi@gmail.com"/>
    <s v="月額"/>
    <n v="15000"/>
    <x v="275"/>
    <n v="5105"/>
    <n v="20484"/>
    <n v="20717"/>
    <n v="20950"/>
    <n v="5000000"/>
    <n v="4381335"/>
    <n v="300000"/>
    <n v="300000"/>
    <n v="18665"/>
    <n v="5000000"/>
    <x v="275"/>
    <n v="100000"/>
    <n v="100000"/>
    <n v="300000"/>
    <n v="85050"/>
    <n v="252"/>
    <n v="4914"/>
    <x v="270"/>
    <n v="269"/>
    <n v="12"/>
    <n v="4414950"/>
    <x v="273"/>
    <x v="275"/>
    <n v="547"/>
    <n v="5000000"/>
    <n v="4500000"/>
    <n v="300000"/>
    <n v="200000"/>
    <n v="0"/>
    <n v="5000000"/>
    <n v="4400000"/>
    <n v="100000"/>
    <n v="100000"/>
    <n v="300000"/>
    <n v="100000"/>
    <n v="4800"/>
    <n v="10000"/>
    <n v="269"/>
    <n v="12"/>
    <n v="4400000"/>
    <n v="20484"/>
    <n v="440"/>
    <n v="5050000"/>
    <n v="4550000"/>
    <n v="300000"/>
    <n v="200000"/>
    <n v="0"/>
    <n v="5050000"/>
    <n v="4450000"/>
    <n v="100000"/>
    <n v="100000"/>
    <n v="300000"/>
    <n v="100000"/>
    <n v="4800"/>
    <n v="10120"/>
    <n v="269"/>
    <n v="12"/>
    <n v="4450000"/>
    <n v="20717"/>
    <n v="440"/>
    <n v="5100000"/>
    <n v="4600000"/>
    <n v="300000"/>
    <n v="200000"/>
    <n v="0"/>
    <n v="5100000"/>
    <n v="4500000"/>
    <n v="100000"/>
    <n v="100000"/>
    <n v="300000"/>
    <n v="100000"/>
    <n v="4800"/>
    <n v="10180"/>
    <n v="269"/>
    <n v="12"/>
    <n v="4500000"/>
    <n v="20950"/>
    <n v="442"/>
    <m/>
    <m/>
    <m/>
    <m/>
    <m/>
    <m/>
    <m/>
    <m/>
    <m/>
    <m/>
    <m/>
    <m/>
    <s v="○"/>
    <m/>
    <m/>
    <m/>
    <m/>
    <m/>
    <x v="4"/>
    <n v="4216508"/>
    <s v="ダンボール加工、部品ネジ梱包"/>
    <s v="－"/>
    <x v="3"/>
    <n v="164827"/>
    <s v="電気機器製造の部品作成、完成品梱包など"/>
    <s v="－"/>
    <x v="2"/>
    <m/>
    <m/>
    <m/>
    <x v="1"/>
    <s v=""/>
    <x v="0"/>
    <x v="0"/>
    <s v=""/>
    <x v="0"/>
    <m/>
    <m/>
    <m/>
    <x v="0"/>
    <s v="生産活動について、人員は現在定員数に達しており人が増えて稼働が上がることはないが今いる人材で能力を高めて生産を増やすことは可能と思われる。今いる利用者が定着してきているので出来ることを増やし、意欲を高められるような支援が必要。"/>
    <m/>
    <s v="○"/>
    <m/>
    <s v="○"/>
    <m/>
    <m/>
    <m/>
    <m/>
    <m/>
    <m/>
    <m/>
    <m/>
    <s v="以前の計算方法での目標は達成できている。新しい算定条件では目標より上がりすぎているが来年度の目標に関しては急に増加させることは難しいため現所維持か少しでも増やしていけるようにしたい。"/>
    <m/>
    <m/>
    <m/>
    <m/>
    <s v="○"/>
    <s v="○"/>
    <m/>
    <m/>
    <s v="○"/>
    <m/>
    <m/>
    <m/>
    <s v="下請けの軽作業"/>
    <s v="⑥作業工程の見直し"/>
    <s v="携われる利用者を増やす。一定の人が負担にならないように、また不在時に仕事を止めることがないように何人かを同時に教えて育てる。"/>
    <s v="下請けの軽作業"/>
    <s v="⑤他事業所とのネットワークの構築"/>
    <s v="同じ業種の下請けをされている事業所とのコミュニケーションをはかりどのような改善や取り組みをされているかきけるような関係性を築く。"/>
    <s v="下請けの軽作業"/>
    <s v="⑨管理者・職員への意識啓発"/>
    <s v="職員がすぐに手を出さない。難しくても自分でやり遂げる事で自信を持って作業に取り組んでもらう。役割意識を持つことで休まず来れ出勤率も上がる。"/>
    <s v="苦手意識を持たず何事も試してみる。出来ることを増やす。"/>
    <s v="出来ることが増えることで請け負った仕事の効率が上がる。"/>
    <s v="自信を持って取り組む気持ちをもつことで出勤率もあがり取り組める仕事も増える。"/>
    <s v="共有した"/>
    <s v="共有した"/>
    <s v="統括責任者"/>
    <s v="郷良里香"/>
    <s v="管理者"/>
    <s v="責任者"/>
    <s v="香山京子"/>
    <s v="生活支援員"/>
    <s v="職員"/>
    <s v="花咲環"/>
    <s v="法令遵守責任者"/>
    <s v="職員"/>
    <s v="仲澤有里"/>
    <s v="福祉専門員"/>
    <s v="職員"/>
    <s v="香山尚美"/>
    <s v="工賃向上達成指導員"/>
    <s v="職員"/>
    <s v="園田ｷﾖｺ"/>
    <s v="職業指導員"/>
    <m/>
    <m/>
    <m/>
    <m/>
    <m/>
    <m/>
    <m/>
    <m/>
    <m/>
    <m/>
    <m/>
    <m/>
    <x v="7"/>
    <n v="2"/>
    <n v="6"/>
    <n v="14"/>
    <n v="2"/>
    <n v="1"/>
    <n v="25"/>
    <x v="65"/>
    <x v="113"/>
    <x v="103"/>
    <x v="46"/>
    <x v="18"/>
    <n v="9"/>
    <n v="11"/>
    <n v="5"/>
    <n v="25"/>
    <n v="0"/>
    <n v="4"/>
    <n v="8"/>
    <n v="1"/>
    <n v="0"/>
    <n v="0"/>
    <n v="12"/>
    <n v="25"/>
    <n v="0"/>
    <n v="0"/>
    <n v="5"/>
    <n v="2"/>
    <n v="10"/>
    <n v="4"/>
    <n v="4"/>
    <n v="25"/>
    <n v="17"/>
    <n v="0"/>
    <n v="4"/>
    <n v="21"/>
    <n v="0.80952380952380953"/>
    <n v="16"/>
    <n v="0"/>
    <n v="5"/>
    <n v="21"/>
    <n v="0.76190476190476186"/>
    <n v="17"/>
    <n v="0"/>
    <n v="4"/>
    <n v="21"/>
    <n v="0.80952380952380953"/>
    <n v="15"/>
    <n v="1"/>
    <n v="5"/>
    <n v="21"/>
    <n v="0.7142857142857143"/>
    <n v="17"/>
    <n v="0"/>
    <n v="4"/>
    <n v="21"/>
    <n v="0.80952380952380953"/>
    <n v="18"/>
    <n v="0"/>
    <n v="3"/>
    <n v="21"/>
    <x v="47"/>
    <n v="100"/>
    <n v="1"/>
    <n v="25"/>
    <n v="126"/>
    <n v="0.79365079365079361"/>
  </r>
  <r>
    <d v="2024-04-20T00:00:00"/>
    <n v="403"/>
    <x v="1"/>
    <s v="社会福祉法人若菜"/>
    <s v="藤本　英次"/>
    <n v="3411502143"/>
    <s v="瀬戸の里"/>
    <n v="7200837"/>
    <x v="6"/>
    <s v="〒720-0837 福山市瀬戸町大字地頭分２５１７番地１"/>
    <x v="1"/>
    <s v="髙山　圭介"/>
    <s v="髙山　圭介"/>
    <s v="084-959-3535"/>
    <s v="seto@wakana.or.jp"/>
    <s v="月額"/>
    <n v="7000"/>
    <x v="276"/>
    <n v="1479"/>
    <n v="8750"/>
    <n v="8929"/>
    <n v="9524"/>
    <n v="997115"/>
    <n v="997115"/>
    <n v="0"/>
    <n v="0"/>
    <n v="0"/>
    <n v="997115"/>
    <x v="276"/>
    <n v="276670"/>
    <n v="0"/>
    <n v="0"/>
    <n v="109965"/>
    <n v="94"/>
    <n v="1547"/>
    <x v="271"/>
    <n v="261"/>
    <n v="12"/>
    <n v="610480"/>
    <x v="274"/>
    <x v="276"/>
    <n v="79"/>
    <n v="1100000"/>
    <n v="1100000"/>
    <n v="0"/>
    <n v="0"/>
    <n v="0"/>
    <n v="1100000"/>
    <n v="630000"/>
    <n v="370000"/>
    <n v="0"/>
    <n v="0"/>
    <n v="100000"/>
    <n v="1547"/>
    <n v="7735"/>
    <n v="261"/>
    <n v="12"/>
    <n v="630000"/>
    <n v="8750"/>
    <n v="81"/>
    <n v="1300000"/>
    <n v="1300000"/>
    <n v="0"/>
    <n v="0"/>
    <n v="0"/>
    <n v="1300000"/>
    <n v="750000"/>
    <n v="450000"/>
    <n v="0"/>
    <n v="0"/>
    <n v="100000"/>
    <n v="1808"/>
    <n v="9040"/>
    <n v="261"/>
    <n v="12"/>
    <n v="750000"/>
    <n v="8929"/>
    <n v="83"/>
    <n v="1400000"/>
    <n v="1400000"/>
    <n v="0"/>
    <n v="0"/>
    <n v="0"/>
    <n v="1400000"/>
    <n v="800000"/>
    <n v="500000"/>
    <n v="0"/>
    <n v="0"/>
    <n v="100000"/>
    <n v="1808"/>
    <n v="9040"/>
    <n v="261"/>
    <n v="12"/>
    <n v="800000"/>
    <n v="9524"/>
    <n v="88"/>
    <s v="○"/>
    <m/>
    <m/>
    <m/>
    <s v="○"/>
    <s v="○"/>
    <m/>
    <m/>
    <m/>
    <m/>
    <s v="○"/>
    <m/>
    <m/>
    <m/>
    <m/>
    <m/>
    <m/>
    <m/>
    <x v="9"/>
    <n v="447282"/>
    <s v="クッキー、焼き菓子の製造販売"/>
    <s v="－"/>
    <x v="11"/>
    <n v="123448"/>
    <s v="施設で育てた野菜をJAや保護者様へ販売"/>
    <s v="－"/>
    <x v="10"/>
    <n v="119507"/>
    <s v="空き缶や等の資源を回収"/>
    <s v="－"/>
    <x v="1"/>
    <s v=""/>
    <x v="0"/>
    <x v="0"/>
    <s v=""/>
    <x v="0"/>
    <m/>
    <m/>
    <m/>
    <x v="0"/>
    <s v="製造した焼き菓子やクラフト雑貨の販路が、JAや特別支援学校での校内販売くらいしか拡げる事が出来ていないので、今後生産能力の向上を前提に販路の拡大が課題だと考えます。"/>
    <m/>
    <s v="○"/>
    <m/>
    <m/>
    <m/>
    <m/>
    <m/>
    <m/>
    <m/>
    <s v="○"/>
    <m/>
    <m/>
    <s v="瀬戸の里の就労継続B型支援の利用者さんは毎日出勤される方が少ないので、旧算定方法では目標工賃には達することが出来ていなかったが、新算定方法では1479円上振れる結果となったと考えられる。"/>
    <m/>
    <s v="○"/>
    <m/>
    <s v="○"/>
    <m/>
    <m/>
    <m/>
    <m/>
    <m/>
    <m/>
    <m/>
    <m/>
    <s v="菓子製造・販売、雑貨製造・販売"/>
    <s v="②販路開拓"/>
    <s v="安定した販路はJAと特別支援学校の校内販売くらいしかないので、新たな店舗や定期的なイベント等への積極的な参加をし販路拡大を目指します。"/>
    <s v="菓子製造・販売"/>
    <s v="④販売価格の見直し"/>
    <s v="原材料費の高騰を考慮し、クッキーの販売価格を見直しを検討します。"/>
    <m/>
    <m/>
    <m/>
    <s v="法人内・外でのイベントで菓子や雑貨販売を3回/年度は実施します。"/>
    <s v="法人内・外でのイベントに加え、新たな販売店舗を1ヵ所は開拓します。"/>
    <s v="法人内・外でのイベントに加え、新たな販売店舗を前年より新たに1ヵ所は開拓します。"/>
    <s v="共有した"/>
    <s v="共有した"/>
    <s v="統括責任者"/>
    <s v="髙山　圭介"/>
    <s v="管理者"/>
    <s v="副統括責任者"/>
    <s v="丹後　理恵"/>
    <s v="主任"/>
    <m/>
    <s v="中岡　良"/>
    <s v="職業指導員"/>
    <m/>
    <s v="桑田　光恵"/>
    <s v="生活支援員"/>
    <m/>
    <m/>
    <m/>
    <m/>
    <m/>
    <m/>
    <m/>
    <m/>
    <m/>
    <m/>
    <m/>
    <m/>
    <m/>
    <m/>
    <m/>
    <m/>
    <m/>
    <m/>
    <x v="0"/>
    <n v="1"/>
    <n v="6"/>
    <n v="2"/>
    <m/>
    <m/>
    <n v="9"/>
    <x v="27"/>
    <x v="88"/>
    <x v="163"/>
    <x v="0"/>
    <x v="0"/>
    <n v="1"/>
    <n v="6"/>
    <n v="2"/>
    <n v="9"/>
    <n v="0"/>
    <n v="2"/>
    <n v="2"/>
    <n v="2"/>
    <n v="0"/>
    <n v="1"/>
    <n v="2"/>
    <n v="9"/>
    <n v="0"/>
    <n v="1"/>
    <n v="4"/>
    <n v="0"/>
    <n v="2"/>
    <n v="0"/>
    <n v="2"/>
    <n v="9"/>
    <n v="8"/>
    <n v="0"/>
    <n v="1"/>
    <n v="9"/>
    <n v="0.88888888888888884"/>
    <n v="7"/>
    <n v="0"/>
    <n v="2"/>
    <n v="9"/>
    <n v="0.77777777777777779"/>
    <n v="8"/>
    <n v="0"/>
    <n v="1"/>
    <n v="9"/>
    <n v="0.88888888888888884"/>
    <n v="7"/>
    <n v="0"/>
    <n v="2"/>
    <n v="9"/>
    <n v="0.77777777777777779"/>
    <n v="7"/>
    <n v="0"/>
    <n v="2"/>
    <n v="9"/>
    <n v="0.77777777777777779"/>
    <n v="8"/>
    <n v="0"/>
    <n v="1"/>
    <n v="9"/>
    <x v="76"/>
    <n v="45"/>
    <n v="0"/>
    <n v="9"/>
    <n v="54"/>
    <n v="0.83333333333333337"/>
  </r>
  <r>
    <d v="2024-04-25T00:00:00"/>
    <n v="404"/>
    <x v="1"/>
    <s v="社会福祉法人にこにこ福祉会"/>
    <s v="瀬良　京子"/>
    <n v="3411502846"/>
    <s v="りひと"/>
    <n v="7202103"/>
    <x v="6"/>
    <s v="〒720-2103 福山市神辺町字西中条２２９０番地１"/>
    <x v="0"/>
    <s v="松岡　建興"/>
    <n v="33"/>
    <s v="084-960-2019"/>
    <s v="rihitor2019r11@snow.ocn.ne.jp"/>
    <s v="月額"/>
    <n v="33000"/>
    <x v="277"/>
    <n v="3894"/>
    <n v="37093"/>
    <n v="37348"/>
    <n v="37602"/>
    <n v="13579464"/>
    <n v="13579464"/>
    <n v="0"/>
    <n v="0"/>
    <n v="0"/>
    <n v="13579464"/>
    <x v="277"/>
    <n v="5596174"/>
    <n v="0"/>
    <n v="0"/>
    <n v="855290"/>
    <n v="197"/>
    <n v="4323"/>
    <x v="272"/>
    <n v="270"/>
    <n v="12"/>
    <n v="7128000"/>
    <x v="275"/>
    <x v="277"/>
    <n v="302"/>
    <n v="14800000"/>
    <n v="14000000"/>
    <n v="0"/>
    <n v="800000"/>
    <n v="0"/>
    <n v="14800000"/>
    <n v="7300000"/>
    <n v="5900000"/>
    <n v="0"/>
    <n v="0"/>
    <n v="1600000"/>
    <n v="4400"/>
    <n v="25350"/>
    <n v="269"/>
    <n v="12"/>
    <n v="7300000"/>
    <n v="37093"/>
    <n v="288"/>
    <n v="15000000"/>
    <n v="15000000"/>
    <n v="0"/>
    <n v="0"/>
    <n v="0"/>
    <n v="15000000"/>
    <n v="7350000"/>
    <n v="6000000"/>
    <n v="0"/>
    <n v="0"/>
    <n v="1650000"/>
    <n v="4400"/>
    <n v="25350"/>
    <n v="269"/>
    <n v="12"/>
    <n v="7350000"/>
    <n v="37348"/>
    <n v="290"/>
    <n v="15100000"/>
    <n v="15100000"/>
    <n v="0"/>
    <n v="0"/>
    <n v="0"/>
    <n v="15100000"/>
    <n v="7400000"/>
    <n v="6000000"/>
    <n v="0"/>
    <n v="0"/>
    <n v="1700000"/>
    <n v="4400"/>
    <n v="25350"/>
    <n v="269"/>
    <n v="12"/>
    <n v="7400000"/>
    <n v="37602"/>
    <n v="292"/>
    <m/>
    <m/>
    <m/>
    <m/>
    <s v="○"/>
    <m/>
    <m/>
    <m/>
    <m/>
    <m/>
    <m/>
    <m/>
    <m/>
    <s v="○"/>
    <s v="○"/>
    <m/>
    <m/>
    <m/>
    <x v="10"/>
    <n v="5060963"/>
    <s v="牛ふん堆肥の袋詰めの請負作業"/>
    <s v="○"/>
    <x v="11"/>
    <n v="3481421"/>
    <s v="食料米の栽培及び販売"/>
    <s v="－"/>
    <x v="13"/>
    <n v="2428668"/>
    <s v="アスパラガスの栽培及び販売"/>
    <s v="－"/>
    <x v="0"/>
    <s v=""/>
    <x v="0"/>
    <x v="0"/>
    <s v=""/>
    <x v="0"/>
    <m/>
    <m/>
    <m/>
    <x v="0"/>
    <s v="就労品目は充実して、繁忙期には猫の手も借りたいほどであるが、12月～2月の閑散期については、作業が少なくなるためその時期の作業の確保と売り上げの増が必要"/>
    <m/>
    <m/>
    <m/>
    <s v="○"/>
    <m/>
    <s v="○"/>
    <m/>
    <m/>
    <m/>
    <m/>
    <m/>
    <m/>
    <s v="目標工賃については達成した。利用者の増員とあわせコロナ禍を想定していたため目標工賃を下げて設定していたが、2022（令和4）年の利用者月額平均工賃は上回ることができた。"/>
    <s v="○"/>
    <m/>
    <s v="○"/>
    <s v="○"/>
    <m/>
    <m/>
    <m/>
    <m/>
    <m/>
    <m/>
    <m/>
    <m/>
    <s v="アスパラガスの販売"/>
    <s v="③販売力の向上"/>
    <s v="商品の質の良さを購入者に訴えることで、値段をあげても購入していただける商品として宣伝する。"/>
    <s v="農作業の作業請負"/>
    <s v="⑪その他"/>
    <s v="企業からの作業請負に対して、最低賃金の上昇割合に比例した受注額をいただけるよう単価交渉を行う。"/>
    <m/>
    <m/>
    <m/>
    <s v="就労支援の売り上げを行う。販売単価見直しのため、商品の質の良さを購入者に訴え販売単価を上げていく。"/>
    <s v="販売数の増数を達成するため、作業場、圃場（ビニールハウス）の拡張を行い売り上げを行う。"/>
    <s v="就労支援の売り上げを行う。販売単価見直しのため、商品の質の良さを購入者に訴え販売単価を上げていきかつ販売数の増数を達成するため、作業場、圃場（ビニールハウス）の拡張を行い売り上げを行う。"/>
    <s v="共有した"/>
    <s v="共有した"/>
    <s v="統括責任者"/>
    <s v="松岡　建興"/>
    <s v="管理者"/>
    <s v="作業場の統括"/>
    <s v="平川　留理子"/>
    <s v="サービス管理責任者"/>
    <s v="作業の実施者"/>
    <s v="中野　愛美"/>
    <s v="目標工賃達成指導員"/>
    <s v="作業の実施者"/>
    <s v="佐藤　仁一"/>
    <s v="職業指導員"/>
    <s v="作業の実施者"/>
    <s v="廣川　琢哉"/>
    <s v="職業指導員"/>
    <m/>
    <m/>
    <m/>
    <m/>
    <m/>
    <m/>
    <m/>
    <m/>
    <m/>
    <m/>
    <m/>
    <m/>
    <m/>
    <m/>
    <m/>
    <x v="1"/>
    <m/>
    <n v="15"/>
    <n v="2"/>
    <m/>
    <m/>
    <n v="17"/>
    <x v="2"/>
    <x v="170"/>
    <x v="128"/>
    <x v="0"/>
    <x v="0"/>
    <n v="1"/>
    <n v="11"/>
    <n v="5"/>
    <n v="17"/>
    <n v="0"/>
    <n v="2"/>
    <n v="6"/>
    <n v="3"/>
    <n v="2"/>
    <n v="0"/>
    <n v="4"/>
    <n v="17"/>
    <n v="0"/>
    <n v="1"/>
    <n v="2"/>
    <n v="4"/>
    <n v="6"/>
    <n v="1"/>
    <n v="3"/>
    <n v="17"/>
    <n v="16"/>
    <n v="0"/>
    <n v="1"/>
    <n v="17"/>
    <n v="0.94117647058823528"/>
    <n v="17"/>
    <n v="0"/>
    <n v="0"/>
    <n v="17"/>
    <n v="1"/>
    <n v="15"/>
    <n v="0"/>
    <n v="2"/>
    <n v="17"/>
    <n v="0.88235294117647056"/>
    <n v="10"/>
    <n v="2"/>
    <n v="5"/>
    <n v="17"/>
    <n v="0.58823529411764708"/>
    <n v="17"/>
    <n v="0"/>
    <n v="0"/>
    <n v="17"/>
    <n v="1"/>
    <n v="17"/>
    <n v="0"/>
    <n v="0"/>
    <n v="17"/>
    <x v="8"/>
    <n v="92"/>
    <n v="2"/>
    <n v="8"/>
    <n v="102"/>
    <n v="0.90196078431372551"/>
  </r>
  <r>
    <d v="2024-04-12T00:00:00"/>
    <n v="405"/>
    <x v="1"/>
    <s v="社会福祉法人若菜"/>
    <s v="藤本　達也"/>
    <n v="3411502929"/>
    <s v="あじさいの里"/>
    <n v="7293103"/>
    <x v="6"/>
    <s v="〒729-3103 福山市新市町大字新市８７６番地５"/>
    <x v="10"/>
    <s v="小寺　清美"/>
    <s v="後藤　裕紀美"/>
    <s v="0847-54-2284"/>
    <s v="0847-54-2283"/>
    <s v="月額"/>
    <n v="8000"/>
    <x v="278"/>
    <n v="895"/>
    <n v="8088"/>
    <n v="8333"/>
    <n v="8578"/>
    <n v="1633182"/>
    <n v="1327150"/>
    <n v="256782"/>
    <n v="0"/>
    <n v="49250"/>
    <n v="1633182"/>
    <x v="278"/>
    <n v="0"/>
    <n v="0"/>
    <n v="0"/>
    <n v="0"/>
    <n v="204"/>
    <n v="3128"/>
    <x v="273"/>
    <n v="205"/>
    <n v="12"/>
    <n v="1633182"/>
    <x v="101"/>
    <x v="278"/>
    <n v="104"/>
    <n v="1700000"/>
    <n v="1700000"/>
    <n v="0"/>
    <n v="0"/>
    <n v="0"/>
    <n v="1700000"/>
    <n v="1650000"/>
    <n v="0"/>
    <n v="50000"/>
    <n v="0"/>
    <n v="0"/>
    <n v="3910"/>
    <n v="19000"/>
    <n v="230"/>
    <n v="12"/>
    <n v="1650000"/>
    <n v="8088"/>
    <n v="87"/>
    <n v="1850000"/>
    <n v="1850000"/>
    <n v="0"/>
    <n v="0"/>
    <n v="0"/>
    <n v="1850000"/>
    <n v="1700000"/>
    <n v="0"/>
    <n v="150000"/>
    <n v="0"/>
    <n v="0"/>
    <n v="3910"/>
    <n v="19550"/>
    <n v="230"/>
    <n v="12"/>
    <n v="1700000"/>
    <n v="8333"/>
    <n v="87"/>
    <n v="2000000"/>
    <n v="2000000"/>
    <n v="0"/>
    <n v="0"/>
    <n v="0"/>
    <n v="2000000"/>
    <n v="1750000"/>
    <n v="0"/>
    <n v="250000"/>
    <n v="0"/>
    <n v="0"/>
    <n v="3910"/>
    <n v="19550"/>
    <n v="230"/>
    <n v="12"/>
    <n v="1750000"/>
    <n v="8578"/>
    <n v="90"/>
    <m/>
    <m/>
    <m/>
    <s v="○"/>
    <m/>
    <s v="○"/>
    <s v="○"/>
    <m/>
    <m/>
    <m/>
    <m/>
    <m/>
    <m/>
    <m/>
    <m/>
    <m/>
    <m/>
    <m/>
    <x v="7"/>
    <n v="1376400"/>
    <s v="手打ちそば結の店舗営業"/>
    <s v="－"/>
    <x v="12"/>
    <n v="36000"/>
    <s v="刻みのりや菊芋茶の販売"/>
    <s v="－"/>
    <x v="8"/>
    <n v="13250"/>
    <s v="さをり等の製品の販売"/>
    <s v="－"/>
    <x v="1"/>
    <s v=""/>
    <x v="0"/>
    <x v="0"/>
    <s v=""/>
    <x v="0"/>
    <m/>
    <m/>
    <m/>
    <x v="0"/>
    <s v="・そばを利用者さんが打てる量が限られており、一日の売り上げをあげることが難しい。_x000a_・コロナ禍でお客さんが減り、その後も増加がなかなか見込まれない。_x000a_・雑誌等の取材を受け、新規開拓を見込んでいる"/>
    <m/>
    <m/>
    <m/>
    <m/>
    <m/>
    <s v="○"/>
    <s v="○"/>
    <m/>
    <m/>
    <s v="○"/>
    <m/>
    <m/>
    <s v="・就労移行支援からB型への移行が増えており、平均工賃は減少傾向にある。_x000a_・また、精神的に以前よりも作業に取り組めない利用者さんが増えている。_x000a_・そば打ちが不安定だったので、安定して作業できるように改善していく。_x000a_・メニューのマンネリ化。"/>
    <s v="○"/>
    <m/>
    <s v="○"/>
    <m/>
    <m/>
    <m/>
    <m/>
    <m/>
    <m/>
    <m/>
    <m/>
    <m/>
    <s v="手打ちそば結"/>
    <s v="①商品企画力の向上"/>
    <s v="メニューがマンネリ化しているので、メニューを週一回更新できるようにメニューを考える"/>
    <s v="手打ちそば結"/>
    <s v="⑥作業工程の見直し"/>
    <s v="利用者さんのそば打ちを安定させ、決まった量が毎日提供できるようにする。また、そば打ちを職員も覚え、担当職員が休んだ時にも対応できるようにする"/>
    <s v="畑作業"/>
    <s v="③販売力の向上"/>
    <s v="販売につながるように、大量生産できる野菜を育て、販売に繋げる"/>
    <s v="・メニューを考案し、週一で違ったメニューを提供し、売り上げを増加させる_x000a_・大量生産できる野菜を育てるため、ビニルハウスを組み立てる"/>
    <s v="・安定した売り上げを確保するため、そば打ちができる人材を育成する_x000a_・大量生産できる野菜を育てる"/>
    <s v="・さらに売り上げを確保するため、雑誌掲載等で集客を見込む_x000a_・大量生産できる野菜を育て、定期的に販売できるようにする"/>
    <s v="共有した"/>
    <s v="共有した"/>
    <s v="統括責任者"/>
    <s v="小寺　清美"/>
    <s v="管理者"/>
    <s v="技術指導や職業訓練"/>
    <s v="前川　博子"/>
    <s v="職業指導員"/>
    <s v="日常生活の相談・指導"/>
    <s v="冨田　高子"/>
    <s v="生活支援員"/>
    <m/>
    <s v="藤岡　麻弥"/>
    <s v="就労支援員"/>
    <m/>
    <m/>
    <m/>
    <m/>
    <m/>
    <m/>
    <m/>
    <m/>
    <m/>
    <m/>
    <m/>
    <m/>
    <m/>
    <m/>
    <m/>
    <m/>
    <m/>
    <m/>
    <x v="0"/>
    <n v="2"/>
    <n v="16"/>
    <m/>
    <m/>
    <m/>
    <n v="18"/>
    <x v="27"/>
    <x v="141"/>
    <x v="3"/>
    <x v="0"/>
    <x v="0"/>
    <n v="0"/>
    <n v="16"/>
    <n v="2"/>
    <n v="18"/>
    <n v="0"/>
    <n v="0"/>
    <n v="5"/>
    <n v="7"/>
    <n v="2"/>
    <n v="0"/>
    <n v="4"/>
    <n v="18"/>
    <n v="0"/>
    <n v="5"/>
    <n v="11"/>
    <n v="1"/>
    <n v="0"/>
    <n v="0"/>
    <n v="1"/>
    <n v="18"/>
    <n v="14"/>
    <n v="0"/>
    <n v="4"/>
    <n v="18"/>
    <n v="0.77777777777777779"/>
    <n v="15"/>
    <n v="0"/>
    <n v="3"/>
    <n v="18"/>
    <n v="0.83333333333333337"/>
    <n v="15"/>
    <n v="0"/>
    <n v="3"/>
    <n v="18"/>
    <n v="0.83333333333333337"/>
    <n v="16"/>
    <n v="0"/>
    <n v="2"/>
    <n v="18"/>
    <n v="0.88888888888888884"/>
    <n v="15"/>
    <n v="0"/>
    <n v="3"/>
    <n v="18"/>
    <n v="0.83333333333333337"/>
    <n v="16"/>
    <n v="0"/>
    <n v="2"/>
    <n v="18"/>
    <x v="76"/>
    <n v="91"/>
    <n v="0"/>
    <n v="17"/>
    <n v="108"/>
    <n v="0.84259259259259256"/>
  </r>
  <r>
    <d v="2024-04-23T00:00:00"/>
    <n v="406"/>
    <x v="1"/>
    <s v="社会福祉法人美和福祉会"/>
    <s v="亀井　新五"/>
    <n v="3412300091"/>
    <s v="障害福祉サービス事業所おおたけ松美園　多機能事業　陽（ＨＡＲＵ）"/>
    <n v="7390657"/>
    <x v="20"/>
    <s v="〒739-0657 大竹市松ケ原町813-１番地"/>
    <x v="1"/>
    <s v="高田　雅友"/>
    <s v="高田　雅友"/>
    <s v="（0827）59-3281"/>
    <s v="mat.kanri@miwafukushikai.jp"/>
    <s v="月額"/>
    <n v="4000"/>
    <x v="279"/>
    <n v="7555"/>
    <n v="11316"/>
    <n v="11404"/>
    <n v="11491"/>
    <n v="1413741"/>
    <n v="1413741"/>
    <n v="0"/>
    <n v="0"/>
    <n v="0"/>
    <n v="1413741"/>
    <x v="279"/>
    <n v="74151"/>
    <n v="0"/>
    <n v="0"/>
    <n v="50000"/>
    <n v="207"/>
    <n v="2484"/>
    <x v="274"/>
    <n v="269"/>
    <n v="12"/>
    <n v="1289590"/>
    <x v="276"/>
    <x v="279"/>
    <n v="102"/>
    <n v="1414000"/>
    <n v="1414000"/>
    <n v="0"/>
    <n v="0"/>
    <n v="0"/>
    <n v="1414000"/>
    <n v="1290000"/>
    <n v="75452"/>
    <n v="0"/>
    <n v="0"/>
    <n v="48548"/>
    <n v="2540"/>
    <n v="12700"/>
    <n v="269"/>
    <n v="12"/>
    <n v="1290000"/>
    <n v="11316"/>
    <n v="102"/>
    <n v="1414500"/>
    <n v="1414500"/>
    <n v="0"/>
    <n v="0"/>
    <n v="0"/>
    <n v="1414500"/>
    <n v="1300000"/>
    <n v="76000"/>
    <n v="0"/>
    <n v="0"/>
    <n v="38500"/>
    <n v="2550"/>
    <n v="12750"/>
    <n v="269"/>
    <n v="12"/>
    <n v="1300000"/>
    <n v="11404"/>
    <n v="102"/>
    <n v="1450000"/>
    <n v="1450000"/>
    <n v="0"/>
    <n v="0"/>
    <n v="0"/>
    <n v="1450000"/>
    <n v="1310000"/>
    <n v="82000"/>
    <n v="0"/>
    <n v="0"/>
    <n v="58000"/>
    <n v="2550"/>
    <n v="12750"/>
    <n v="269"/>
    <n v="12"/>
    <n v="1310000"/>
    <n v="11491"/>
    <n v="103"/>
    <m/>
    <m/>
    <m/>
    <m/>
    <s v="○"/>
    <s v="○"/>
    <m/>
    <m/>
    <m/>
    <m/>
    <m/>
    <m/>
    <s v="○"/>
    <s v="○"/>
    <s v="○"/>
    <m/>
    <s v="○"/>
    <s v="行政からの依頼による墓地清掃"/>
    <x v="4"/>
    <n v="752567"/>
    <s v="製品の検品、選別　５４７１７０"/>
    <s v="－"/>
    <x v="9"/>
    <n v="547170"/>
    <s v="製品の組立"/>
    <s v="－"/>
    <x v="3"/>
    <n v="400000"/>
    <s v="墓地清掃"/>
    <s v="○"/>
    <x v="0"/>
    <n v="1"/>
    <x v="1"/>
    <x v="22"/>
    <s v=""/>
    <x v="0"/>
    <m/>
    <m/>
    <m/>
    <x v="0"/>
    <s v="企業からの受注作業の依頼や確保が難しく就労作業の種類に限りがある。企業の景気に受注が左右してしまい受託作業だけでは工賃向上に不安が残る。"/>
    <s v="○"/>
    <m/>
    <m/>
    <s v="○"/>
    <m/>
    <s v="○"/>
    <m/>
    <s v="○"/>
    <m/>
    <m/>
    <m/>
    <m/>
    <s v="（１）外部就労の受容が大幅に広がり、工賃向上に繋がることが出来た。"/>
    <m/>
    <m/>
    <m/>
    <m/>
    <s v="○"/>
    <m/>
    <m/>
    <m/>
    <s v="○"/>
    <s v="○"/>
    <m/>
    <m/>
    <s v="企業から仕事を受注して頂けるよう事業所の啓発"/>
    <s v="⑤他事業所とのネットワークの構築"/>
    <s v="企業へ訪問して受注作業の相談"/>
    <s v="地域と協働した農業への参入"/>
    <s v="②販路開拓"/>
    <s v="野菜作り"/>
    <m/>
    <m/>
    <m/>
    <s v="地域の休耕地をお借りして野菜の植え付け、収穫、販売を開始する予定。現委託作業の幅を広げるため企業へ訪問して内職作業の受注を増やす。"/>
    <s v="野菜の栽培、販売を起動に乗せ、出荷先の確保に努め販売実績を増やす。"/>
    <s v="販売経路を確立させ、単価が高く受容がある野菜を集中的に植え付け販売実績を上げる。"/>
    <s v="共有した"/>
    <s v="共有した"/>
    <s v="統括責任者"/>
    <s v="高田　雅友"/>
    <s v="管理者"/>
    <m/>
    <s v="松重敬三"/>
    <s v="係　長"/>
    <m/>
    <s v="新矢　孝子"/>
    <s v="生活支援員"/>
    <m/>
    <s v="岡崎　常治"/>
    <s v="生活支援員"/>
    <m/>
    <s v="田原　輝伸"/>
    <s v="職業指導員"/>
    <m/>
    <m/>
    <m/>
    <m/>
    <m/>
    <m/>
    <m/>
    <m/>
    <m/>
    <m/>
    <m/>
    <m/>
    <m/>
    <m/>
    <m/>
    <x v="1"/>
    <m/>
    <n v="16"/>
    <n v="2"/>
    <m/>
    <m/>
    <n v="18"/>
    <x v="2"/>
    <x v="141"/>
    <x v="46"/>
    <x v="0"/>
    <x v="0"/>
    <n v="0"/>
    <n v="16"/>
    <n v="2"/>
    <n v="18"/>
    <n v="0"/>
    <n v="2"/>
    <n v="5"/>
    <n v="1"/>
    <n v="2"/>
    <n v="0"/>
    <n v="8"/>
    <n v="18"/>
    <n v="0"/>
    <n v="3"/>
    <n v="7"/>
    <n v="3"/>
    <n v="3"/>
    <n v="2"/>
    <n v="0"/>
    <n v="18"/>
    <n v="3"/>
    <n v="2"/>
    <n v="5"/>
    <n v="10"/>
    <n v="0.3"/>
    <n v="4"/>
    <n v="3"/>
    <n v="3"/>
    <n v="10"/>
    <n v="0.4"/>
    <n v="5"/>
    <n v="3"/>
    <n v="2"/>
    <n v="10"/>
    <n v="0.5"/>
    <n v="4"/>
    <n v="2"/>
    <n v="4"/>
    <n v="10"/>
    <n v="0.4"/>
    <n v="3"/>
    <n v="3"/>
    <n v="4"/>
    <n v="10"/>
    <n v="0.3"/>
    <n v="5"/>
    <n v="2"/>
    <n v="3"/>
    <n v="10"/>
    <x v="74"/>
    <n v="24"/>
    <n v="15"/>
    <n v="21"/>
    <n v="60"/>
    <n v="0.4"/>
  </r>
  <r>
    <d v="2024-04-30T00:00:00"/>
    <n v="407"/>
    <x v="1"/>
    <s v="社会福祉法人平成会"/>
    <s v="赤坂　秀則"/>
    <n v="3412500815"/>
    <s v="宮領ワークセンター"/>
    <n v="7392103"/>
    <x v="8"/>
    <s v="〒739-2103 東広島市高屋町宮領１７８－２"/>
    <x v="5"/>
    <s v="内田　亘"/>
    <s v="内田　亘"/>
    <s v="０８２－４９１－００３０"/>
    <s v="miyaryo-work@nishinoike.or.jp"/>
    <s v="月額"/>
    <n v="26400"/>
    <x v="280"/>
    <n v="2989"/>
    <n v="30045"/>
    <n v="30499"/>
    <n v="31009"/>
    <n v="59540360"/>
    <n v="59540360"/>
    <n v="0"/>
    <n v="0"/>
    <n v="0"/>
    <n v="59540360"/>
    <x v="280"/>
    <n v="51922699"/>
    <n v="0"/>
    <n v="0"/>
    <n v="0"/>
    <n v="290"/>
    <n v="5828"/>
    <x v="275"/>
    <n v="270"/>
    <n v="12"/>
    <n v="7617661"/>
    <x v="277"/>
    <x v="280"/>
    <n v="218"/>
    <n v="62500000"/>
    <n v="62500000"/>
    <n v="0"/>
    <n v="0"/>
    <n v="0"/>
    <n v="62500000"/>
    <n v="10600000"/>
    <n v="51900000"/>
    <n v="0"/>
    <n v="0"/>
    <n v="0"/>
    <n v="7900"/>
    <n v="47400"/>
    <n v="269"/>
    <n v="12"/>
    <n v="10600000"/>
    <n v="30045"/>
    <n v="224"/>
    <n v="62660000"/>
    <n v="62660000"/>
    <n v="0"/>
    <n v="0"/>
    <n v="0"/>
    <n v="62660000"/>
    <n v="10760000"/>
    <n v="51900000"/>
    <n v="0"/>
    <n v="0"/>
    <n v="0"/>
    <n v="7900"/>
    <n v="47400"/>
    <n v="269"/>
    <n v="12"/>
    <n v="10760000"/>
    <n v="30499"/>
    <n v="227"/>
    <n v="62840000"/>
    <n v="62840000"/>
    <n v="0"/>
    <n v="0"/>
    <n v="0"/>
    <n v="62840000"/>
    <n v="10940000"/>
    <n v="51900000"/>
    <n v="0"/>
    <n v="0"/>
    <n v="0"/>
    <n v="7900"/>
    <n v="47400"/>
    <n v="269"/>
    <n v="12"/>
    <n v="10940000"/>
    <n v="31009"/>
    <n v="231"/>
    <s v="○"/>
    <s v="○"/>
    <s v="○"/>
    <m/>
    <m/>
    <m/>
    <s v="○"/>
    <m/>
    <s v="○"/>
    <m/>
    <m/>
    <m/>
    <s v="○"/>
    <m/>
    <s v="○"/>
    <m/>
    <m/>
    <m/>
    <x v="2"/>
    <n v="43359447"/>
    <s v="3店舗の運営・外販売・学校給食・学校の売店等"/>
    <s v="－"/>
    <x v="5"/>
    <n v="10098655"/>
    <s v="弁当・給食・ランチ提供"/>
    <s v="－"/>
    <x v="3"/>
    <n v="4671687"/>
    <s v="空き箱の整理"/>
    <s v="○"/>
    <x v="0"/>
    <s v=""/>
    <x v="0"/>
    <x v="0"/>
    <s v=""/>
    <x v="0"/>
    <m/>
    <m/>
    <m/>
    <x v="0"/>
    <s v="物価高騰により、パン部門では利益が出ていない。販売価格の見直しを行っているが、高く設定をしすぎると客離れに繋がることを懸念している。_x000a_軽作業の請負では、先方の経営状況に左右され、仕事が少なくなることもある。その際の利用者の作業確保に苦慮した。"/>
    <m/>
    <m/>
    <m/>
    <s v="○"/>
    <s v="○"/>
    <s v="○"/>
    <s v="○"/>
    <s v="○"/>
    <s v="○"/>
    <s v="○"/>
    <m/>
    <m/>
    <s v="売上では、宮領ワークセンター開所時より毎年増加をしている。しかし物価高騰及び人件費の増加から、利益を出すことが難しくなってきている状況である。工賃は毎年増加をしているが、販売価格と人員配置の見直しが直近の課題である。_x000a_今後は、パンの商品開発・外販売の見直し・SNSの活用・新規作業開拓に取り組んでいく必要がある。"/>
    <s v="○"/>
    <m/>
    <s v="○"/>
    <s v="○"/>
    <s v="○"/>
    <s v="○"/>
    <m/>
    <m/>
    <s v="○"/>
    <s v="○"/>
    <m/>
    <m/>
    <s v="パンの製造販売の利益向上"/>
    <s v="⑪その他"/>
    <s v="販売価格や原材料の仕入れ先・外販先の見直し。_x000a_適切な人員配置を行い、人件費削減を行う。"/>
    <s v="軽作業（パッキンの組み付け・アイラップの箱折り）の安定的な作業提供"/>
    <s v="⑥作業工程の見直し"/>
    <s v="取引先との細目な情報交換を行い、作業量の確認を行う。_x000a_作業工程を細分化し、利用者のできる作業を見つける。また治具を開発する。"/>
    <s v="ランチの認知度・集客力向上"/>
    <s v="②販路開拓"/>
    <s v="SNSやチラシを活用し、認知度と集客力お向上させる。_x000a_POPを作成し、店頭で掲示する。"/>
    <s v="・オリジナルパンの製造と冷凍販売を軌道に乗せる。_x000a_・適正な販売方法を再検討する（外販・店舗・時間帯等）_x000a_・軽作業の安定的な作業提供の確立_x000a_・利用者のアセスメントを実施し、得意・不得意を把握することで、作業に活かす。_x000a_・利益をだせるよう職員の意見を集約し、実行に移す。"/>
    <s v="・職員の適材適所・適切な人員配置を行う。_x000a_・パン業務では、利益がでる販売方法を確立させる。_x000a_・ランチを軌道に乗せる。_x000a_・利用者のアセスメントを継続する。また、利用者の力が最大限発揮できる作業を提供する。"/>
    <s v="・利益を向上させるために、継続的な価格交渉と販売価格の見直しを行う。_x000a_・販売価格・仕入れ価格の見直しを行い、利益向上に繋げる。_x000a_・アセスメントの継続と、会議での勉強会の計画的な実施。"/>
    <s v="共有した"/>
    <s v="共有した"/>
    <s v="統括責任者"/>
    <s v="内田亘"/>
    <s v="管理者"/>
    <s v="生活支援員"/>
    <s v="中井隆博"/>
    <s v="主任"/>
    <s v="目標工賃達成指導員"/>
    <s v="倉本馨"/>
    <s v="主任"/>
    <s v="生活支援員"/>
    <s v="須賀真希"/>
    <m/>
    <s v="生活支援員"/>
    <s v="竹下果歩"/>
    <m/>
    <s v="生活支援員"/>
    <s v="藤田妃南"/>
    <m/>
    <s v="生活支援員"/>
    <s v="中山澪緒"/>
    <m/>
    <s v="職業指導員"/>
    <s v="角本知華"/>
    <m/>
    <s v="生活支援員"/>
    <s v="福岡智子"/>
    <m/>
    <s v="職業指導員"/>
    <s v="大森澄恵"/>
    <m/>
    <x v="5"/>
    <m/>
    <n v="22"/>
    <n v="1"/>
    <m/>
    <m/>
    <n v="23"/>
    <x v="2"/>
    <x v="20"/>
    <x v="74"/>
    <x v="0"/>
    <x v="0"/>
    <n v="1"/>
    <n v="18"/>
    <n v="4"/>
    <n v="23"/>
    <n v="0"/>
    <n v="1"/>
    <n v="6"/>
    <n v="6"/>
    <n v="3"/>
    <n v="1"/>
    <n v="6"/>
    <n v="23"/>
    <n v="0"/>
    <n v="8"/>
    <n v="9"/>
    <n v="2"/>
    <n v="3"/>
    <n v="1"/>
    <n v="0"/>
    <n v="23"/>
    <n v="21"/>
    <n v="0"/>
    <n v="2"/>
    <n v="23"/>
    <n v="0.91304347826086951"/>
    <n v="13"/>
    <n v="6"/>
    <n v="4"/>
    <n v="23"/>
    <n v="0.56521739130434778"/>
    <n v="20"/>
    <n v="1"/>
    <n v="2"/>
    <n v="23"/>
    <n v="0.86956521739130432"/>
    <n v="20"/>
    <n v="2"/>
    <n v="1"/>
    <n v="23"/>
    <n v="0.86956521739130432"/>
    <n v="18"/>
    <n v="2"/>
    <n v="3"/>
    <n v="23"/>
    <n v="0.78260869565217395"/>
    <n v="21"/>
    <n v="1"/>
    <n v="1"/>
    <n v="23"/>
    <x v="124"/>
    <n v="113"/>
    <n v="12"/>
    <n v="13"/>
    <n v="138"/>
    <n v="0.8188405797101449"/>
  </r>
  <r>
    <d v="2024-04-10T00:00:00"/>
    <n v="408"/>
    <x v="0"/>
    <s v="特定非営利活動法人きずな"/>
    <s v="岡崎　英治"/>
    <n v="3412500823"/>
    <s v="就労支援事業所きずな"/>
    <n v="7390034"/>
    <x v="8"/>
    <s v="〒739-0034 東広島市西条町大沢２７６番４"/>
    <x v="10"/>
    <s v="水本　裕和"/>
    <s v="水本　裕和"/>
    <s v="082-490-4370"/>
    <s v="npokizuna04@ninus.ocn.ne.jp"/>
    <s v="月額"/>
    <n v="18000"/>
    <x v="281"/>
    <n v="3525"/>
    <n v="21078"/>
    <n v="21078"/>
    <n v="20833"/>
    <n v="4510341"/>
    <n v="4400046"/>
    <n v="110295"/>
    <n v="0"/>
    <n v="0"/>
    <n v="4510341"/>
    <x v="281"/>
    <n v="250000"/>
    <n v="50000"/>
    <n v="0"/>
    <n v="0"/>
    <n v="257"/>
    <n v="4076"/>
    <x v="276"/>
    <n v="251"/>
    <n v="12"/>
    <n v="4210341"/>
    <x v="278"/>
    <x v="281"/>
    <n v="260"/>
    <n v="4600000"/>
    <n v="4500000"/>
    <n v="100000"/>
    <n v="0"/>
    <n v="0"/>
    <n v="4600000"/>
    <n v="4300000"/>
    <n v="250000"/>
    <n v="50000"/>
    <n v="0"/>
    <n v="0"/>
    <n v="4250"/>
    <n v="17000"/>
    <n v="251"/>
    <n v="12"/>
    <n v="4300000"/>
    <n v="21078"/>
    <n v="253"/>
    <n v="4600000"/>
    <n v="4500000"/>
    <n v="100000"/>
    <n v="0"/>
    <n v="0"/>
    <n v="4600000"/>
    <n v="4300000"/>
    <n v="200000"/>
    <n v="100000"/>
    <n v="0"/>
    <n v="0"/>
    <n v="4250"/>
    <n v="17000"/>
    <n v="251"/>
    <n v="12"/>
    <n v="4300000"/>
    <n v="21078"/>
    <n v="253"/>
    <n v="4700000"/>
    <n v="4600000"/>
    <n v="100000"/>
    <n v="0"/>
    <n v="0"/>
    <n v="4700000"/>
    <n v="4400000"/>
    <n v="200000"/>
    <n v="100000"/>
    <n v="0"/>
    <n v="0"/>
    <n v="4400"/>
    <n v="17500"/>
    <n v="251"/>
    <n v="12"/>
    <n v="4400000"/>
    <n v="20833"/>
    <n v="251"/>
    <m/>
    <m/>
    <m/>
    <m/>
    <s v="○"/>
    <m/>
    <m/>
    <m/>
    <m/>
    <m/>
    <m/>
    <m/>
    <m/>
    <m/>
    <m/>
    <m/>
    <s v="○"/>
    <s v="企業より野菜の皮むき作業の請負"/>
    <x v="10"/>
    <n v="3612762"/>
    <s v="露地とビニールハウスで育てた野菜を地元中心の量販店やＪＡ店舗内の産直市場で販売を行っている"/>
    <s v="－"/>
    <x v="0"/>
    <n v="787274"/>
    <s v="企業からの請負作業で人参を中心とした野菜の皮むきを行っている"/>
    <s v="－"/>
    <x v="2"/>
    <m/>
    <m/>
    <m/>
    <x v="1"/>
    <s v=""/>
    <x v="0"/>
    <x v="0"/>
    <n v="1"/>
    <x v="1"/>
    <m/>
    <s v="令和2年度"/>
    <n v="3612762"/>
    <x v="50"/>
    <s v="天候不良による農作物の収量減やコロナ渦での販売不振に伴い、売上が伸び悩む結果となった。また加工品開発へのハードルが高く思うように開発が進まなかった。さらに職員の高齢化により生産能力が低下している。今後、スマート農業を意識し、生産に対する知識を深め農作物の歩留まり率向上と加工品などを含めた販売商品の開発および販路の拡大を目指す。また、地域協力や農福連携にも力を入れ工賃向上を目指したい。"/>
    <m/>
    <m/>
    <m/>
    <s v="○"/>
    <m/>
    <s v="○"/>
    <s v="○"/>
    <s v="○"/>
    <s v="○"/>
    <m/>
    <s v="○"/>
    <s v="市水が引けていないため加工品開発への着手が困難"/>
    <s v="新たな算定方式による計算結果では目標工賃を大幅にクリアできている。_x000a_ただし従来の算定方式ではもう一歩目標に及ばずという結果であり評価しかねる。"/>
    <s v="○"/>
    <s v="○"/>
    <m/>
    <m/>
    <m/>
    <s v="○"/>
    <m/>
    <s v="○"/>
    <m/>
    <s v="○"/>
    <s v="○"/>
    <s v="地域の農業法人との連携（農福連携）"/>
    <s v="野菜の生産における歩留まり率の向上"/>
    <s v="⑥作業工程の見直し"/>
    <s v="野菜の生育課程において適切な時期と量の殺菌・殺虫剤を用いることで歩留まり率を向上させる。そのためにはまず職員の知識の習得を行う。"/>
    <s v="野菜またはそれに関する商品の開発と拡大"/>
    <s v="①商品企画力の向上"/>
    <s v="加工品開発へのハードルはあるが、営業許可が不要な野菜加工品を企画・開発する。"/>
    <s v="ノウフクマルシェへの継続的参加と地域農業との連携強化"/>
    <s v="⑩市町・企業、他事業所との連携"/>
    <s v="お客様のニーズにあった販売商品のラインナップを作るとともに利用者参加型による地域マルシェへ継続的に参加していく。"/>
    <s v="職員一人ひとりの講習会参加など積極的に啓発を行い、野菜に対するスキルアップを図ることで殺菌・殺虫剤の知識を習得し、適宜使用による野菜の歩留まり率の向上に取り組む。"/>
    <s v="作る野菜の種類を減らし農作業をスマート化することで売上増につなげるとともに、今後さらなる高齢化に伴い低下するであろう労働力の確保を目指す。"/>
    <s v="主力になりうる加工商品（日持ちする商品）の開発および商品ラインナップの拡充により、移動販売など売る手段を含め販路拡大に取り組む。"/>
    <s v="共有した"/>
    <s v="共有した"/>
    <s v="統括責任者"/>
    <s v="水本　裕和"/>
    <s v="管理者"/>
    <s v="推進補助"/>
    <s v="光野　敏雄"/>
    <s v="目標工賃達成指導員"/>
    <s v="推進補助"/>
    <s v="岸田　昌彦"/>
    <s v="職業指導員"/>
    <s v="推進補助"/>
    <s v="河原　加代子"/>
    <s v="職業指導員"/>
    <s v="推進補助"/>
    <s v="松浦　智絵"/>
    <s v="生活支援員"/>
    <s v="推進補助"/>
    <s v="東脇　隆文"/>
    <s v="生活支援員"/>
    <s v="推進補助"/>
    <s v="河村　瑞恵"/>
    <s v="生活支援員"/>
    <s v="推進補助"/>
    <s v="折川　良子"/>
    <s v="就労支援員"/>
    <m/>
    <m/>
    <m/>
    <m/>
    <m/>
    <m/>
    <x v="6"/>
    <n v="3"/>
    <n v="16"/>
    <n v="5"/>
    <m/>
    <m/>
    <n v="24"/>
    <x v="15"/>
    <x v="88"/>
    <x v="41"/>
    <x v="0"/>
    <x v="0"/>
    <n v="1"/>
    <n v="19"/>
    <n v="4"/>
    <n v="24"/>
    <n v="0"/>
    <n v="2"/>
    <n v="9"/>
    <n v="1"/>
    <n v="2"/>
    <n v="0"/>
    <n v="10"/>
    <n v="24"/>
    <n v="0"/>
    <n v="12"/>
    <n v="4"/>
    <n v="2"/>
    <n v="2"/>
    <n v="4"/>
    <n v="0"/>
    <n v="24"/>
    <n v="21"/>
    <n v="0"/>
    <n v="3"/>
    <n v="24"/>
    <n v="0.875"/>
    <n v="19"/>
    <n v="0"/>
    <n v="5"/>
    <n v="24"/>
    <n v="0.79166666666666663"/>
    <n v="24"/>
    <n v="0"/>
    <n v="0"/>
    <n v="24"/>
    <n v="1"/>
    <n v="24"/>
    <n v="0"/>
    <n v="0"/>
    <n v="24"/>
    <n v="1"/>
    <n v="19"/>
    <n v="1"/>
    <n v="4"/>
    <n v="24"/>
    <n v="0.79166666666666663"/>
    <n v="20"/>
    <n v="0"/>
    <n v="4"/>
    <n v="24"/>
    <x v="37"/>
    <n v="127"/>
    <n v="1"/>
    <n v="16"/>
    <n v="144"/>
    <n v="0.88194444444444442"/>
  </r>
  <r>
    <d v="2024-04-25T00:00:00"/>
    <n v="409"/>
    <x v="4"/>
    <s v="株式会社ビーンズ"/>
    <s v="黒田　美鈴"/>
    <n v="3412700514"/>
    <s v="多機能型事業所そらまめ"/>
    <n v="7380203"/>
    <x v="9"/>
    <s v="〒738-0203 廿日市市友田573番１"/>
    <x v="1"/>
    <s v="黒田　美鈴"/>
    <s v="迎　幸雄"/>
    <s v="0829-74-3677"/>
    <s v="soramame.r110@gmail.com"/>
    <s v="月額"/>
    <n v="10000"/>
    <x v="282"/>
    <n v="2964"/>
    <n v="13052"/>
    <n v="13455"/>
    <n v="14137"/>
    <n v="1167832"/>
    <n v="1165742"/>
    <n v="0"/>
    <n v="0"/>
    <n v="2090"/>
    <n v="1167832"/>
    <x v="282"/>
    <n v="0"/>
    <n v="0"/>
    <n v="0"/>
    <n v="1045"/>
    <n v="101"/>
    <n v="1810"/>
    <x v="277"/>
    <n v="242"/>
    <n v="12"/>
    <n v="1166787"/>
    <x v="279"/>
    <x v="282"/>
    <n v="176"/>
    <n v="1312000"/>
    <n v="1300000"/>
    <n v="0"/>
    <n v="0"/>
    <n v="12000"/>
    <n v="1312000"/>
    <n v="1300000"/>
    <n v="0"/>
    <n v="0"/>
    <n v="0"/>
    <n v="12000"/>
    <n v="2000"/>
    <n v="7000"/>
    <n v="242"/>
    <n v="12"/>
    <n v="1300000"/>
    <n v="13052"/>
    <n v="186"/>
    <n v="1562000"/>
    <n v="1550000"/>
    <n v="0"/>
    <n v="0"/>
    <n v="12000"/>
    <n v="1562000"/>
    <n v="1550000"/>
    <n v="0"/>
    <n v="0"/>
    <n v="0"/>
    <n v="12000"/>
    <n v="2300"/>
    <n v="7500"/>
    <n v="242"/>
    <n v="12"/>
    <n v="1550000"/>
    <n v="13455"/>
    <n v="207"/>
    <n v="1936000"/>
    <n v="1900000"/>
    <n v="0"/>
    <n v="0"/>
    <n v="36000"/>
    <n v="1936000"/>
    <n v="1900000"/>
    <n v="0"/>
    <n v="0"/>
    <n v="0"/>
    <n v="36000"/>
    <n v="2700"/>
    <n v="9000"/>
    <n v="242"/>
    <n v="12"/>
    <n v="1900000"/>
    <n v="14137"/>
    <n v="211"/>
    <m/>
    <m/>
    <m/>
    <m/>
    <m/>
    <m/>
    <m/>
    <m/>
    <m/>
    <m/>
    <m/>
    <m/>
    <s v="○"/>
    <m/>
    <m/>
    <m/>
    <s v="○"/>
    <s v="木工製品、アクリル製品"/>
    <x v="6"/>
    <n v="787533"/>
    <s v="スェーデントーチや木材のコースター、鍋敷き_x000a_アクリルコースターの製作"/>
    <s v="－"/>
    <x v="3"/>
    <n v="219159"/>
    <s v="車部品のバリ取りと仕上げ"/>
    <s v="－"/>
    <x v="0"/>
    <n v="161140"/>
    <s v="紙袋製作"/>
    <s v="－"/>
    <x v="1"/>
    <n v="1"/>
    <x v="1"/>
    <x v="9"/>
    <s v=""/>
    <x v="0"/>
    <m/>
    <m/>
    <m/>
    <x v="0"/>
    <s v="請負作業を主として作業活動を行っていることから閑散期と繁忙期があり閑散期には自主製品として木工製作やアクリル製品に取組んでいます。木工製品などは売れる製品を作らないとならないので技術取得までに時間が掛かることと閑散期に行う作業のため技術習得が難しい。_x000a_また職員が販路又は営業をし販売をしないといけないため営業経験のない職員に取って課題です。閑散期がない安定した作業が提供でき工賃向上に繋げていくことが課題になります。"/>
    <s v="○"/>
    <s v="○"/>
    <m/>
    <s v="○"/>
    <m/>
    <s v="○"/>
    <m/>
    <s v="○"/>
    <s v="○"/>
    <m/>
    <m/>
    <m/>
    <s v="作業内容によっては自己完結が難しい利用者や気分的に作業数のムラもあることから生産性が目標に達せない場合は職員も作業に参加し利用者の苦手分野を把握し出来る作業や工程を増やして達成に近づけるように努めています。"/>
    <s v="○"/>
    <s v="○"/>
    <s v="○"/>
    <m/>
    <s v="○"/>
    <s v="○"/>
    <m/>
    <s v="○"/>
    <s v="○"/>
    <s v="○"/>
    <m/>
    <m/>
    <s v="雑貨組立作業"/>
    <s v="⑥作業工程の見直し"/>
    <s v="利用者の特性を掴み作業の事前準備をすることでスムーズに作業に取組んで頂くようにし、作業数を増やすことで工賃アップに繋げていく。"/>
    <s v="障害の特性を学ぶ"/>
    <s v="⑨管理者・職員への意識啓発"/>
    <s v="利用者の特性を理解し特性を生かしながら作業を進めて行けるように職員間で意見交換を積極的に行い利用者にとってストレスの少ない作業を提供できるようにしていく。"/>
    <s v="営業力の向上"/>
    <s v="②販路開拓"/>
    <s v="外部営業未経験の職員が多いため販路の選別や営業のアポイントの取り方、交渉などを学び向上アップに繋がるよう前向きに進んで営業をしていく。"/>
    <s v="管理者、職員に対して工賃向上の意識啓発をするための研修を受け商品開発や営業に力を入れていくと同時に作業工程を見直して利用者のモチベーション保持へと繋がるように担当制などを考え取り入れていきます。"/>
    <s v="令和6年度に取組んだ内容を評価し反省点を生かせるようにする。"/>
    <s v="令和7年度に取組んだ内容を評価し反省点を生かせるようにする。"/>
    <s v="共有した"/>
    <s v="共有していない"/>
    <s v="統括責任者"/>
    <s v="黒田美鈴"/>
    <s v="管理者"/>
    <s v="個別支援計画作成者"/>
    <s v="黒田美鈴"/>
    <s v="サービス管理責任者"/>
    <s v="技術指導"/>
    <s v="迎　幸雄"/>
    <s v="職業指導員"/>
    <s v="日常生活の相談・指導"/>
    <s v="片山知江"/>
    <s v="生活指導員"/>
    <m/>
    <m/>
    <m/>
    <m/>
    <m/>
    <m/>
    <m/>
    <m/>
    <m/>
    <m/>
    <m/>
    <m/>
    <m/>
    <m/>
    <m/>
    <m/>
    <m/>
    <m/>
    <x v="0"/>
    <n v="3"/>
    <n v="2"/>
    <n v="10"/>
    <n v="3"/>
    <m/>
    <n v="18"/>
    <x v="7"/>
    <x v="171"/>
    <x v="164"/>
    <x v="50"/>
    <x v="0"/>
    <n v="1"/>
    <n v="12"/>
    <n v="5"/>
    <n v="18"/>
    <n v="0"/>
    <n v="1"/>
    <n v="2"/>
    <n v="0"/>
    <n v="0"/>
    <n v="0"/>
    <n v="15"/>
    <n v="18"/>
    <n v="0"/>
    <n v="1"/>
    <n v="6"/>
    <n v="2"/>
    <n v="4"/>
    <n v="4"/>
    <n v="1"/>
    <n v="18"/>
    <n v="6"/>
    <n v="0"/>
    <n v="0"/>
    <n v="6"/>
    <n v="1"/>
    <n v="4"/>
    <n v="0"/>
    <n v="2"/>
    <n v="6"/>
    <n v="0.66666666666666663"/>
    <n v="6"/>
    <n v="0"/>
    <n v="0"/>
    <n v="6"/>
    <n v="1"/>
    <n v="5"/>
    <n v="0"/>
    <n v="1"/>
    <n v="6"/>
    <n v="0.83333333333333337"/>
    <n v="4"/>
    <n v="0"/>
    <n v="2"/>
    <n v="6"/>
    <n v="0.66666666666666663"/>
    <n v="5"/>
    <n v="0"/>
    <n v="1"/>
    <n v="6"/>
    <x v="37"/>
    <n v="30"/>
    <n v="0"/>
    <n v="6"/>
    <n v="36"/>
    <n v="0.83333333333333337"/>
  </r>
  <r>
    <d v="2024-04-10T00:00:00"/>
    <n v="410"/>
    <x v="5"/>
    <s v="一般社団法人カムカム"/>
    <s v="眞木　幸二"/>
    <n v="3413100136"/>
    <s v="ミレット"/>
    <n v="7314222"/>
    <x v="13"/>
    <s v="〒731-4222 安芸郡熊野町呉地一丁目１９番４６号"/>
    <x v="0"/>
    <s v="眞木幸二"/>
    <s v="眞木賢人"/>
    <s v="090-7893-7656"/>
    <s v="comecome-millet@outlook.jp"/>
    <s v="月額"/>
    <n v="13000"/>
    <x v="283"/>
    <n v="18319"/>
    <n v="32680"/>
    <n v="33981"/>
    <n v="35377"/>
    <n v="7991311"/>
    <n v="7698371"/>
    <n v="0"/>
    <n v="0"/>
    <n v="292940"/>
    <n v="7991311"/>
    <x v="283"/>
    <n v="3708756"/>
    <n v="0"/>
    <n v="0"/>
    <n v="524305"/>
    <n v="265"/>
    <n v="3579"/>
    <x v="278"/>
    <n v="360"/>
    <n v="12"/>
    <n v="3758250"/>
    <x v="280"/>
    <x v="283"/>
    <n v="233"/>
    <n v="9100000"/>
    <n v="8600000"/>
    <n v="0"/>
    <n v="0"/>
    <n v="500000"/>
    <n v="9100000"/>
    <n v="4000000"/>
    <n v="4600000"/>
    <n v="0"/>
    <n v="0"/>
    <n v="500000"/>
    <n v="3650"/>
    <n v="16430"/>
    <n v="360"/>
    <n v="12"/>
    <n v="4000000"/>
    <n v="32680"/>
    <n v="243"/>
    <n v="9800000"/>
    <n v="9300000"/>
    <n v="0"/>
    <n v="0"/>
    <n v="500000"/>
    <n v="9800000"/>
    <n v="4200000"/>
    <n v="5600000"/>
    <n v="0"/>
    <n v="0"/>
    <n v="0"/>
    <n v="3700"/>
    <n v="16650"/>
    <n v="360"/>
    <n v="12"/>
    <n v="4200000"/>
    <n v="33981"/>
    <n v="252"/>
    <n v="10500000"/>
    <n v="10000000"/>
    <n v="0"/>
    <n v="0"/>
    <n v="500000"/>
    <n v="10500000"/>
    <n v="4500000"/>
    <n v="6000000"/>
    <n v="0"/>
    <n v="0"/>
    <n v="0"/>
    <n v="3800"/>
    <n v="17100"/>
    <n v="360"/>
    <n v="12"/>
    <n v="4500000"/>
    <n v="35377"/>
    <n v="263"/>
    <m/>
    <m/>
    <m/>
    <m/>
    <s v="○"/>
    <m/>
    <m/>
    <m/>
    <m/>
    <m/>
    <m/>
    <m/>
    <s v="○"/>
    <s v="○"/>
    <m/>
    <m/>
    <m/>
    <m/>
    <x v="10"/>
    <n v="7020000"/>
    <s v="野菜や花の育苗・販売"/>
    <s v="－"/>
    <x v="16"/>
    <n v="678371"/>
    <s v="地域の学校や公園等の花壇管理"/>
    <s v="－"/>
    <x v="0"/>
    <n v="292940"/>
    <s v="熊野筆の箱の組み立て"/>
    <s v="－"/>
    <x v="1"/>
    <s v=""/>
    <x v="0"/>
    <x v="0"/>
    <n v="1"/>
    <x v="1"/>
    <m/>
    <s v="令和2年度"/>
    <n v="7698371"/>
    <x v="45"/>
    <s v="花や野菜の育苗と販売をするにあたり、やはり季節ごとに売り上げの変動が大きすぎることと、_x000a_一本当たりの売り上げが低いことが課題であると考えます。_x000a_また、メインが一般のお客様ということで、その年の売上高が予定でしか建てられない。_x000a_また、花という生物のため、生育失敗というリスクは付きまとう。"/>
    <m/>
    <m/>
    <m/>
    <s v="○"/>
    <m/>
    <s v="○"/>
    <m/>
    <s v="○"/>
    <m/>
    <m/>
    <m/>
    <m/>
    <s v="利用者様の入れ替わり等により、一からの作業指導が初期は多かったと思います。しかし、とても_x000a_仕事ができるようになり、生産活動も好影響で売上も上がったため、目標工賃以上は達成できたと思います。しかし、全員が外で働ける利用者様ばかりではなく、熊野筆の箱の組み立ての作業も行っていますが、そちらの生産活動収入があまり多くないため、違う生産活動も同時に行っていいかなければならないと考えております。"/>
    <m/>
    <s v="○"/>
    <m/>
    <m/>
    <s v="○"/>
    <s v="○"/>
    <s v="○"/>
    <s v="○"/>
    <s v="○"/>
    <s v="○"/>
    <m/>
    <m/>
    <s v="野菜・花苗の育苗"/>
    <s v="③販売力の向上"/>
    <s v="現在育苗ハウス内での生産量が、限界に達しており、これ以上さらに生産量を増やすために、ハウスの増築を行います。"/>
    <s v="花壇管理"/>
    <s v="②販路開拓"/>
    <s v="生産した苗を企業や地域の学校・公共道路等の花壇管理をさらに請け負える活動を行うことで、決まった売上額が見込めることで賃金向上が見込めると思います。"/>
    <s v="内職の仕事の充実"/>
    <s v="⑥作業工程の見直し"/>
    <s v="現状一社様の内職の請負なため、仕事が切れることもある。何種類かの内職を同時に行える環境づくりをし、向上を目指す。"/>
    <s v="ハウスを増設し、生産量を増やすとともに、SNS等広告にも力を入れて売上額向上を目指す。_x000a_また、花壇管理等の年間売上額の予想がつく仕事を請け負うための活動をしていく。_x000a_内職部門は違う仕事も見つける。"/>
    <s v="令和６年でたてた生産量を増やすことを達成することで、どれほどの消費量が見込めるかでまたハウスの増築に力を入れていきたい"/>
    <s v="現在熊野町・呉での生産・販売活動ですが、新たな店を出店し、さらなる売上高向上を目指す。"/>
    <s v="共有した"/>
    <s v="共有した"/>
    <s v="統括責任者"/>
    <s v="眞木幸二"/>
    <s v="管理者"/>
    <s v="事務長"/>
    <s v="眞木賢人"/>
    <s v="職業指導員"/>
    <s v="サビ管"/>
    <s v="五十嵐京子"/>
    <s v="サビ管"/>
    <s v="指導員"/>
    <s v="川上小百合"/>
    <s v="指導員"/>
    <s v="指導員"/>
    <s v="林恵"/>
    <s v="指導員"/>
    <s v="指導員"/>
    <s v="橋本愛子"/>
    <s v="指導員"/>
    <s v="指導員"/>
    <s v="上酔尾愛子"/>
    <s v="指導員"/>
    <s v="指導員"/>
    <s v="沖本統康"/>
    <s v="指導員"/>
    <s v="指導員"/>
    <s v="寺町芳幸"/>
    <s v="指導員"/>
    <s v="指導員"/>
    <s v="眞木南美"/>
    <s v="指導員"/>
    <x v="5"/>
    <n v="13"/>
    <n v="8"/>
    <n v="5"/>
    <n v="2"/>
    <m/>
    <n v="28"/>
    <x v="100"/>
    <x v="26"/>
    <x v="165"/>
    <x v="33"/>
    <x v="0"/>
    <n v="4"/>
    <n v="20"/>
    <n v="4"/>
    <n v="28"/>
    <n v="0"/>
    <n v="5"/>
    <n v="15"/>
    <n v="4"/>
    <n v="0"/>
    <n v="1"/>
    <n v="3"/>
    <n v="28"/>
    <n v="0"/>
    <n v="5"/>
    <n v="5"/>
    <n v="7"/>
    <n v="5"/>
    <n v="2"/>
    <n v="4"/>
    <n v="28"/>
    <n v="24"/>
    <n v="0"/>
    <n v="4"/>
    <n v="28"/>
    <n v="0.8571428571428571"/>
    <n v="26"/>
    <n v="0"/>
    <n v="2"/>
    <n v="28"/>
    <n v="0.9285714285714286"/>
    <n v="28"/>
    <n v="0"/>
    <n v="0"/>
    <n v="28"/>
    <n v="1"/>
    <n v="21"/>
    <n v="2"/>
    <n v="5"/>
    <n v="28"/>
    <n v="0.75"/>
    <n v="26"/>
    <n v="1"/>
    <n v="1"/>
    <n v="28"/>
    <n v="0.9285714285714286"/>
    <n v="20"/>
    <n v="3"/>
    <n v="5"/>
    <n v="28"/>
    <x v="48"/>
    <n v="145"/>
    <n v="6"/>
    <n v="17"/>
    <n v="168"/>
    <n v="0.86309523809523814"/>
  </r>
  <r>
    <d v="2024-04-15T00:00:00"/>
    <n v="411"/>
    <x v="5"/>
    <s v="公益社団法人青年海外協力協会"/>
    <s v="雄谷　良成"/>
    <n v="3413500053"/>
    <s v="ＪＯＣＡ×３"/>
    <n v="7313501"/>
    <x v="10"/>
    <s v="〒731-3501 山県郡安芸太田町加計３５０５番地２"/>
    <x v="10"/>
    <s v="亀山　明生"/>
    <s v="佐々木　学"/>
    <s v="080-8020-8584"/>
    <s v="kakesan@joca.or.jp"/>
    <s v="月額"/>
    <n v="20000"/>
    <x v="284"/>
    <n v="14767"/>
    <n v="36842"/>
    <n v="40000"/>
    <n v="42857"/>
    <n v="9980872"/>
    <n v="9980872"/>
    <n v="0"/>
    <n v="0"/>
    <n v="0"/>
    <n v="9980872"/>
    <x v="284"/>
    <n v="9229902"/>
    <n v="0"/>
    <n v="0"/>
    <n v="0"/>
    <n v="39"/>
    <n v="574"/>
    <x v="279"/>
    <n v="332"/>
    <n v="12"/>
    <n v="750970"/>
    <x v="281"/>
    <x v="284"/>
    <n v="327"/>
    <n v="10000000"/>
    <n v="10000000"/>
    <n v="0"/>
    <n v="0"/>
    <n v="0"/>
    <n v="10000000"/>
    <n v="840000"/>
    <n v="9160000"/>
    <n v="0"/>
    <n v="0"/>
    <n v="0"/>
    <n v="590"/>
    <n v="2360"/>
    <n v="314"/>
    <n v="12"/>
    <n v="840000"/>
    <n v="36842"/>
    <n v="356"/>
    <n v="10300000"/>
    <n v="10300000"/>
    <n v="0"/>
    <n v="0"/>
    <n v="0"/>
    <n v="10300000"/>
    <n v="960000"/>
    <n v="9340000"/>
    <n v="0"/>
    <n v="0"/>
    <n v="0"/>
    <n v="610"/>
    <n v="2440"/>
    <n v="314"/>
    <n v="12"/>
    <n v="960000"/>
    <n v="40000"/>
    <n v="393"/>
    <n v="10400000"/>
    <n v="10400000"/>
    <n v="0"/>
    <n v="0"/>
    <n v="0"/>
    <n v="10400000"/>
    <n v="1080000"/>
    <n v="9320000"/>
    <n v="0"/>
    <n v="0"/>
    <n v="0"/>
    <n v="630"/>
    <n v="2520"/>
    <n v="314"/>
    <n v="12"/>
    <n v="1080000"/>
    <n v="42857"/>
    <n v="429"/>
    <m/>
    <m/>
    <m/>
    <s v="○"/>
    <m/>
    <m/>
    <m/>
    <m/>
    <s v="○"/>
    <m/>
    <m/>
    <m/>
    <m/>
    <m/>
    <m/>
    <m/>
    <m/>
    <m/>
    <x v="8"/>
    <n v="5479200"/>
    <s v="蕎麦の製造、製粉"/>
    <s v="－"/>
    <x v="12"/>
    <n v="3474300"/>
    <s v="豆腐の製造、パッケージ、ラベル張り"/>
    <s v="－"/>
    <x v="1"/>
    <n v="978220"/>
    <s v="そばつゆの製造"/>
    <s v="－"/>
    <x v="0"/>
    <s v=""/>
    <x v="0"/>
    <x v="0"/>
    <s v=""/>
    <x v="0"/>
    <m/>
    <m/>
    <m/>
    <x v="0"/>
    <s v="生産物の販路拡大と流通ルートの獲得、現在配達などで実施しているが配達に必要な人員の確保などが難しい。　また、一部機材の老朽化に伴い保守管理の難しさや修繕の部品が製造されていないなどあり、事業の継続性に関しても課題となる部分がある。"/>
    <m/>
    <s v="○"/>
    <m/>
    <m/>
    <m/>
    <m/>
    <m/>
    <m/>
    <m/>
    <s v="○"/>
    <s v="○"/>
    <s v="機材の刷新（オートメーション化）"/>
    <s v="利用していただけるかたは増えたものの、年間通じての継続利用に繋がっていないので現場での支援力の向上を課題とし、継続利用とともに目標工賃の達成を目指して行きたい"/>
    <m/>
    <s v="○"/>
    <s v="○"/>
    <m/>
    <s v="○"/>
    <s v="○"/>
    <m/>
    <s v="○"/>
    <s v="○"/>
    <s v="○"/>
    <m/>
    <m/>
    <s v="作業内容の拡大"/>
    <s v="⑥作業工程の見直し"/>
    <s v="現場におけるマニュアルの整備とともに作業の分解による構造化を行う"/>
    <s v="販路拡大"/>
    <s v="②販路開拓"/>
    <s v="大手スーパーへの卸しや取扱いを行っていただけるお店などへの営業活動の実施"/>
    <s v="老朽化した機材の更新検討"/>
    <s v="④販売価格の見直し"/>
    <s v="製造に必要な機材が老朽化しているため、新規機材の導入を検討していきたい"/>
    <s v="利用者の方を多く受け入れるための作業の分解、構造化、マニュアルのさらなる整備"/>
    <s v="販路拡大のための営業活動"/>
    <s v="既存の生産物からの新商品の開発"/>
    <s v="共有した"/>
    <s v="共有した"/>
    <s v="統括責任者"/>
    <s v="亀山　明生"/>
    <s v="管理者"/>
    <s v="責任者"/>
    <s v="佐々木　学"/>
    <s v="代表"/>
    <m/>
    <s v="庭山　元気"/>
    <s v="サービス管理責任者"/>
    <s v="現場での作業支援"/>
    <s v="谷口　智亮"/>
    <s v="生活支援員"/>
    <m/>
    <s v="梅田　浩巳"/>
    <s v="生活支援員"/>
    <m/>
    <m/>
    <m/>
    <m/>
    <m/>
    <m/>
    <m/>
    <m/>
    <m/>
    <m/>
    <m/>
    <m/>
    <m/>
    <m/>
    <m/>
    <x v="1"/>
    <m/>
    <n v="3"/>
    <n v="1"/>
    <m/>
    <n v="2"/>
    <n v="6"/>
    <x v="2"/>
    <x v="76"/>
    <x v="34"/>
    <x v="0"/>
    <x v="38"/>
    <n v="1"/>
    <n v="5"/>
    <n v="0"/>
    <n v="6"/>
    <n v="0"/>
    <n v="0"/>
    <n v="0"/>
    <n v="0"/>
    <n v="0"/>
    <n v="0"/>
    <n v="6"/>
    <n v="6"/>
    <n v="0"/>
    <n v="0"/>
    <n v="0"/>
    <n v="1"/>
    <n v="3"/>
    <n v="1"/>
    <n v="1"/>
    <n v="6"/>
    <n v="3"/>
    <n v="1"/>
    <n v="2"/>
    <n v="6"/>
    <n v="0.5"/>
    <n v="4"/>
    <n v="1"/>
    <n v="1"/>
    <n v="6"/>
    <n v="0.66666666666666663"/>
    <n v="5"/>
    <n v="0"/>
    <n v="1"/>
    <n v="6"/>
    <n v="0.83333333333333337"/>
    <n v="5"/>
    <n v="0"/>
    <n v="1"/>
    <n v="6"/>
    <n v="0.83333333333333337"/>
    <n v="4"/>
    <n v="1"/>
    <n v="1"/>
    <n v="6"/>
    <n v="0.66666666666666663"/>
    <n v="4"/>
    <n v="1"/>
    <n v="1"/>
    <n v="6"/>
    <x v="6"/>
    <n v="25"/>
    <n v="4"/>
    <n v="7"/>
    <n v="36"/>
    <n v="0.69444444444444442"/>
  </r>
  <r>
    <d v="2024-04-30T00:00:00"/>
    <n v="412"/>
    <x v="1"/>
    <s v="社会福祉法人芸北福祉会"/>
    <s v="齋藤　正守"/>
    <n v="3413505110"/>
    <s v="障害者支援センターさあくる"/>
    <n v="7312323"/>
    <x v="11"/>
    <s v="〒731-2323 山県郡北広島町川小田１００７５番地５"/>
    <x v="24"/>
    <s v="大麻 三千之"/>
    <s v="大麻 三千之"/>
    <s v="0826-35-0733"/>
    <s v="saakuru@khiro..jp"/>
    <s v="月額"/>
    <n v="11500"/>
    <x v="285"/>
    <n v="6613"/>
    <n v="18981"/>
    <n v="19444"/>
    <n v="19907"/>
    <n v="3113100"/>
    <n v="3113100"/>
    <n v="0"/>
    <n v="0"/>
    <n v="0"/>
    <n v="3113100"/>
    <x v="285"/>
    <n v="1115697"/>
    <n v="0"/>
    <n v="0"/>
    <n v="19496"/>
    <n v="151"/>
    <n v="2183"/>
    <x v="280"/>
    <n v="240"/>
    <n v="12"/>
    <n v="1977907"/>
    <x v="282"/>
    <x v="285"/>
    <n v="232"/>
    <n v="3200000"/>
    <n v="3200000"/>
    <n v="0"/>
    <n v="0"/>
    <n v="0"/>
    <n v="3200000"/>
    <n v="2050000"/>
    <n v="1120000"/>
    <n v="0"/>
    <n v="0"/>
    <n v="30000"/>
    <n v="2150"/>
    <n v="8500"/>
    <n v="240"/>
    <n v="12"/>
    <n v="2050000"/>
    <n v="18981"/>
    <n v="241"/>
    <n v="3255000"/>
    <n v="3255000"/>
    <n v="0"/>
    <n v="0"/>
    <n v="0"/>
    <n v="3255000"/>
    <n v="2100000"/>
    <n v="1120000"/>
    <n v="0"/>
    <n v="0"/>
    <n v="35000"/>
    <n v="2150"/>
    <n v="8500"/>
    <n v="240"/>
    <n v="12"/>
    <n v="2100000"/>
    <n v="19444"/>
    <n v="247"/>
    <n v="3310000"/>
    <n v="3310000"/>
    <n v="0"/>
    <n v="0"/>
    <n v="0"/>
    <n v="3310000"/>
    <n v="2150000"/>
    <n v="1120000"/>
    <n v="0"/>
    <n v="0"/>
    <n v="40000"/>
    <n v="2150"/>
    <n v="8500"/>
    <n v="240"/>
    <n v="12"/>
    <n v="2150000"/>
    <n v="19907"/>
    <n v="253"/>
    <s v="○"/>
    <s v="○"/>
    <m/>
    <m/>
    <m/>
    <m/>
    <m/>
    <m/>
    <m/>
    <m/>
    <m/>
    <m/>
    <s v="○"/>
    <m/>
    <s v="○"/>
    <m/>
    <m/>
    <m/>
    <x v="2"/>
    <n v="2250281"/>
    <s v="国産にこだわった食材を使い、毎日20種類約60～80個のパンを製造販売している。近隣の学校施設や道の駅にも定期的に出張販売している"/>
    <s v="－"/>
    <x v="3"/>
    <n v="716819"/>
    <s v="車に使用するゴム製品のバリ取り、クッション貼り作業や、リネン製品のシワ伸ばしや荷造りを請け負っている"/>
    <s v="－"/>
    <x v="3"/>
    <n v="146000"/>
    <s v="同じ法人内の他事業所の清掃業務（モップ掛け、トイレ掃除）を週3回請け負っている"/>
    <s v="○"/>
    <x v="0"/>
    <s v=""/>
    <x v="0"/>
    <x v="0"/>
    <s v=""/>
    <x v="0"/>
    <m/>
    <m/>
    <m/>
    <x v="0"/>
    <s v="利用者の高齢化により、今までできていたことが徐々にできなくなってきており、生産性が落ちている。令和5年度は価格の見直しにより、前年度比を上回ることができたが来年度は同じ水準を維持することは困難だと思われる。高齢な利用者でも可能な作業工程の見直しをしていく必要に迫られている。"/>
    <m/>
    <m/>
    <m/>
    <s v="○"/>
    <m/>
    <s v="○"/>
    <s v="○"/>
    <s v="○"/>
    <m/>
    <m/>
    <m/>
    <m/>
    <s v="売上の7割を占めるパンについては、原材料費や燃料費の高騰により価格改定を行った。またコロナによって自粛されていたイベントも徐々に開催されるようになりパンの製造数が増えたことで工賃支給額も前年度比を上回ることが出来た。小物関係は安定した請負ができるように企業への呼びかけや作業単価の見直しを企業と協議していきたい"/>
    <m/>
    <m/>
    <m/>
    <s v="○"/>
    <m/>
    <s v="○"/>
    <m/>
    <m/>
    <s v="○"/>
    <s v="○"/>
    <m/>
    <m/>
    <s v="パンの製造販売"/>
    <s v="⑥作業工程の見直し"/>
    <s v="作業を細分化し、利用者の能力に合わせた製造工程を構築していく。生産能力を向上させ、売上アップを図りたい。"/>
    <s v="作業単価の見直し"/>
    <s v="④販売価格の見直し"/>
    <s v="現在実施している施設外就労先と作業単価見直しについて話し合う。現在1回/1,000円から上乗せを目指す"/>
    <s v="施設外就労の拡充"/>
    <s v="⑩市町・企業、他事業所との連携"/>
    <s v="公共施設の清掃業務を拡充し、工賃単価向上を目指す。現在、シルバー人材センターへ受注している施設について、上半期中に行政と事前協議を行い、方向性を示す"/>
    <s v="令和7年度の請負業務受注のため、行政と上半期中に公共施設の清掃業務について協議の場を持つ。事業所から歩いて行ける場所に対象となる施設があるので、施設が就労先の候補として調整していく。"/>
    <s v="施設外就労の強化。令和7年度も引き続き、新たな施設外就労先の開拓を行う。また工賃単価アップのため、請負業務の単価見直しを委託先と交渉する。"/>
    <s v="利用者の高齢化に伴い、売上の多くを占めるパン部門の見直しを行う。具体的には手づくりだったパン生地を冷凍保存の効く物に変更し、安定した売上を確保する。"/>
    <s v="共有した"/>
    <s v="共有していない"/>
    <s v="統括責任者"/>
    <s v="大麻 三千之"/>
    <s v="管理者"/>
    <s v="パン工程の見直し"/>
    <s v="河下 美恵"/>
    <s v="職業指導員"/>
    <s v="企業との折衝"/>
    <s v="尼子 隆子"/>
    <s v="職業指導員"/>
    <m/>
    <m/>
    <m/>
    <m/>
    <m/>
    <m/>
    <m/>
    <m/>
    <m/>
    <m/>
    <m/>
    <m/>
    <m/>
    <m/>
    <m/>
    <m/>
    <m/>
    <m/>
    <m/>
    <m/>
    <m/>
    <x v="8"/>
    <m/>
    <n v="10"/>
    <n v="6"/>
    <m/>
    <m/>
    <n v="16"/>
    <x v="2"/>
    <x v="52"/>
    <x v="75"/>
    <x v="0"/>
    <x v="0"/>
    <n v="5"/>
    <n v="11"/>
    <n v="0"/>
    <n v="16"/>
    <n v="0"/>
    <n v="1"/>
    <n v="2"/>
    <n v="0"/>
    <n v="0"/>
    <n v="0"/>
    <n v="13"/>
    <n v="16"/>
    <n v="0"/>
    <n v="0"/>
    <n v="1"/>
    <n v="4"/>
    <n v="3"/>
    <n v="4"/>
    <n v="4"/>
    <n v="16"/>
    <n v="5"/>
    <n v="0"/>
    <n v="11"/>
    <n v="16"/>
    <n v="0.3125"/>
    <n v="4"/>
    <n v="5"/>
    <n v="7"/>
    <n v="16"/>
    <n v="0.25"/>
    <n v="7"/>
    <n v="3"/>
    <n v="6"/>
    <n v="16"/>
    <n v="0.4375"/>
    <n v="13"/>
    <n v="1"/>
    <n v="2"/>
    <n v="16"/>
    <n v="0.8125"/>
    <n v="5"/>
    <n v="0"/>
    <n v="11"/>
    <n v="16"/>
    <n v="0.3125"/>
    <n v="14"/>
    <n v="0"/>
    <n v="2"/>
    <n v="16"/>
    <x v="65"/>
    <n v="48"/>
    <n v="9"/>
    <n v="39"/>
    <n v="96"/>
    <n v="0.5"/>
  </r>
  <r>
    <d v="2024-04-30T00:00:00"/>
    <n v="413"/>
    <x v="1"/>
    <s v="社会福祉法人和来原会"/>
    <s v="押尾　雅友"/>
    <n v="3410900603"/>
    <s v="やっさ工房にしまち"/>
    <n v="7230063"/>
    <x v="5"/>
    <s v="〒723-0063 三原市西町1丁目3-38"/>
    <x v="0"/>
    <s v="苅山和生"/>
    <s v="苅山和生"/>
    <s v="0848-38-7111"/>
    <s v="k-yassa-n@basil.ocn.ne.jp"/>
    <s v="月額"/>
    <n v="17000"/>
    <x v="286"/>
    <n v="2742"/>
    <n v="20026"/>
    <n v="20202"/>
    <n v="20370"/>
    <n v="8658566"/>
    <n v="8658566"/>
    <n v="0"/>
    <n v="0"/>
    <n v="0"/>
    <n v="8658566"/>
    <x v="286"/>
    <n v="5160019"/>
    <n v="0"/>
    <n v="0"/>
    <n v="489814"/>
    <n v="227"/>
    <n v="3230"/>
    <x v="281"/>
    <n v="255"/>
    <n v="12"/>
    <n v="3008733"/>
    <x v="283"/>
    <x v="286"/>
    <n v="325"/>
    <n v="9000000"/>
    <n v="9000000"/>
    <n v="0"/>
    <n v="0"/>
    <n v="0"/>
    <n v="9000000"/>
    <n v="3100000"/>
    <n v="5400000"/>
    <n v="0"/>
    <n v="0"/>
    <n v="500000"/>
    <n v="3288"/>
    <n v="9410"/>
    <n v="255"/>
    <n v="12"/>
    <n v="3100000"/>
    <n v="20026"/>
    <n v="329"/>
    <n v="9350000"/>
    <n v="9350000"/>
    <n v="0"/>
    <n v="0"/>
    <n v="0"/>
    <n v="9350000"/>
    <n v="3200000"/>
    <n v="5640000"/>
    <n v="0"/>
    <n v="0"/>
    <n v="510000"/>
    <n v="3360"/>
    <n v="9609"/>
    <n v="255"/>
    <n v="12"/>
    <n v="3200000"/>
    <n v="20202"/>
    <n v="333"/>
    <n v="9700000"/>
    <n v="9700000"/>
    <n v="0"/>
    <n v="0"/>
    <n v="0"/>
    <n v="9700000"/>
    <n v="3300000"/>
    <n v="5880000"/>
    <n v="0"/>
    <n v="0"/>
    <n v="520000"/>
    <n v="3432"/>
    <n v="9815"/>
    <n v="255"/>
    <n v="12"/>
    <n v="3300000"/>
    <n v="20370"/>
    <n v="336"/>
    <m/>
    <m/>
    <s v="○"/>
    <s v="○"/>
    <m/>
    <m/>
    <s v="○"/>
    <m/>
    <s v="○"/>
    <m/>
    <m/>
    <m/>
    <s v="○"/>
    <m/>
    <m/>
    <s v="○"/>
    <s v="○"/>
    <s v="小、中、高等学校図書館の本の装備"/>
    <x v="13"/>
    <n v="3177741"/>
    <s v="昼食及び夕食の製造と販売、配達"/>
    <s v="－"/>
    <x v="4"/>
    <n v="2194680"/>
    <s v="官公需による市の建物、公園等の清掃。老人保健施設内の清掃等。"/>
    <s v="○"/>
    <x v="5"/>
    <n v="1538465"/>
    <s v="小、中、高等学校図書館の本の装備"/>
    <s v="－"/>
    <x v="0"/>
    <s v=""/>
    <x v="0"/>
    <x v="0"/>
    <s v=""/>
    <x v="0"/>
    <m/>
    <m/>
    <m/>
    <x v="0"/>
    <s v="・弁当の製造と販売、ランチの販売については、前年度を上回る売り上げを確保できている。_x000a_・原材料および、光熱水費の高騰により、売上増加に対する利益の増加率は低下している。_x000a_・学校の図書館のカバーについては、ロールの原材料費が高騰し、利益幅に限界がある。_x000a_・利益率の高い作業に従事できる利用者が限られており、取り組める作業を工夫する必要がある。_x000a_"/>
    <s v="○"/>
    <m/>
    <m/>
    <m/>
    <s v="○"/>
    <s v="○"/>
    <m/>
    <s v="○"/>
    <m/>
    <m/>
    <m/>
    <m/>
    <s v="・目標工賃は上回っているが、弁当などは消費期限などの制限から製造量や販売量が限定される。_x000a_・複雑な作業を行えない利用者が増加してきており、新たな事業の実施を検討する必要がある。_x000a_・自主製品（革工芸）に関する新たな販路の拡大、事業に取り組むことも必要である。"/>
    <s v="○"/>
    <s v="○"/>
    <s v="○"/>
    <s v="○"/>
    <m/>
    <s v="○"/>
    <m/>
    <m/>
    <m/>
    <s v="○"/>
    <m/>
    <m/>
    <s v="弁当の製造・販売"/>
    <s v="②販路開拓"/>
    <s v="近隣の高齢者などに、サロンなどを通じて弁当提供の知名度向上に取り組む。"/>
    <s v="弁当の製造・販売／ランチの販売"/>
    <s v="⑥作業工程の見直し"/>
    <s v="利用者が少しでもかかわることが出来るような工程の見直しと作業の分担等を行う。"/>
    <s v="自主製品作り"/>
    <s v="③販売力の向上"/>
    <s v="革工芸等の自主製品作成について、原材料の安価なものの調達や、販売につながるデザインの工夫を行う。"/>
    <s v="・複雑な作業に従事できない利用者に対して、作業環境の整備や業務内容を検討する。_x000a_・施設外就労に安定して利用者が従事できるよう、複数の利用者に予備練習の機会を作る。"/>
    <s v="・地域の企業や市町と連携してイベント出展等を行い、販路の拡大や売上増加に取り組む。_x000a_・利用者が作業をしやすいようマニュアルを作成し、順次訓練をしながら事業を実施していく。"/>
    <s v="・地域のイベント等を通じて関係性を構築し、販路の拡大や売上増加に取り組む。_x000a_・一般就労につながるスキルを身に付けるため、施設外の作業に従事できる人員を増やしていく。"/>
    <s v="共有した"/>
    <s v="共有した"/>
    <s v="統括責任者"/>
    <s v="光野　婦美恵"/>
    <s v="法人統括"/>
    <s v="個別支援計画の作成"/>
    <s v="苅山　和生"/>
    <s v="管理者・サービス管理責任者"/>
    <s v="技術指導や職業訓練"/>
    <s v="下久保 友香里"/>
    <s v="職業指導員"/>
    <s v="技術指導や職業訓練"/>
    <s v="村上　晃彦"/>
    <s v="職業指導員"/>
    <s v="技術指導や職業訓練"/>
    <s v="大塚　加寿美"/>
    <s v="職業指導員"/>
    <s v="日常生活の相談・指導"/>
    <s v="藤原　亜紀子"/>
    <s v="生活支援員"/>
    <m/>
    <m/>
    <m/>
    <m/>
    <m/>
    <m/>
    <m/>
    <m/>
    <m/>
    <m/>
    <m/>
    <m/>
    <x v="7"/>
    <m/>
    <m/>
    <n v="17"/>
    <n v="4"/>
    <n v="1"/>
    <n v="22"/>
    <x v="2"/>
    <x v="12"/>
    <x v="149"/>
    <x v="57"/>
    <x v="9"/>
    <n v="9"/>
    <n v="13"/>
    <n v="0"/>
    <n v="22"/>
    <n v="1"/>
    <n v="5"/>
    <n v="0"/>
    <n v="0"/>
    <n v="0"/>
    <n v="0"/>
    <n v="16"/>
    <n v="22"/>
    <n v="0"/>
    <n v="1"/>
    <n v="5"/>
    <n v="5"/>
    <n v="5"/>
    <n v="5"/>
    <n v="1"/>
    <n v="22"/>
    <n v="14"/>
    <n v="2"/>
    <n v="3"/>
    <n v="19"/>
    <n v="0.73684210526315785"/>
    <n v="13"/>
    <n v="0"/>
    <n v="6"/>
    <n v="19"/>
    <n v="0.68421052631578949"/>
    <n v="16"/>
    <n v="1"/>
    <n v="2"/>
    <n v="19"/>
    <n v="0.84210526315789469"/>
    <n v="17"/>
    <n v="0"/>
    <n v="2"/>
    <n v="19"/>
    <n v="0.89473684210526316"/>
    <n v="12"/>
    <n v="3"/>
    <n v="4"/>
    <n v="19"/>
    <n v="0.63157894736842102"/>
    <n v="16"/>
    <n v="0"/>
    <n v="3"/>
    <n v="19"/>
    <x v="36"/>
    <n v="88"/>
    <n v="6"/>
    <n v="20"/>
    <n v="114"/>
    <n v="0.77192982456140347"/>
  </r>
  <r>
    <d v="2024-04-10T00:00:00"/>
    <n v="415"/>
    <x v="4"/>
    <s v="株式会社フッドスター"/>
    <s v="中野田　晃"/>
    <n v="3410215655"/>
    <s v="エイチシー広島"/>
    <n v="7300805"/>
    <x v="2"/>
    <s v="〒730-0805 広島市中区十日市町一丁目２番５号　２Ｆ"/>
    <x v="0"/>
    <s v="浅田貴一"/>
    <s v="浅田貴一"/>
    <s v="082-208-4401"/>
    <s v="asada@hcgr.jp"/>
    <s v="月額"/>
    <n v="23000"/>
    <x v="287"/>
    <n v="657"/>
    <n v="24975"/>
    <n v="25473"/>
    <n v="25970"/>
    <n v="11355152"/>
    <n v="11355152"/>
    <n v="0"/>
    <n v="0"/>
    <n v="0"/>
    <n v="11355152"/>
    <x v="287"/>
    <n v="0"/>
    <n v="0"/>
    <n v="0"/>
    <n v="0"/>
    <n v="547"/>
    <n v="10760"/>
    <x v="282"/>
    <n v="269"/>
    <n v="12"/>
    <n v="11355152"/>
    <x v="284"/>
    <x v="287"/>
    <n v="528"/>
    <n v="12048000"/>
    <n v="12048000"/>
    <n v="0"/>
    <n v="0"/>
    <n v="0"/>
    <n v="12048000"/>
    <n v="12048000"/>
    <n v="0"/>
    <n v="0"/>
    <n v="0"/>
    <n v="0"/>
    <n v="10760"/>
    <n v="21520"/>
    <n v="268"/>
    <n v="12"/>
    <n v="12048000"/>
    <n v="24975"/>
    <n v="560"/>
    <n v="12288000"/>
    <n v="12288000"/>
    <n v="0"/>
    <n v="0"/>
    <n v="0"/>
    <n v="12288000"/>
    <n v="12288000"/>
    <n v="0"/>
    <n v="0"/>
    <n v="0"/>
    <n v="0"/>
    <n v="10760"/>
    <n v="21520"/>
    <n v="268"/>
    <n v="12"/>
    <n v="12288000"/>
    <n v="25473"/>
    <n v="571"/>
    <n v="12528000"/>
    <n v="12528000"/>
    <n v="0"/>
    <n v="0"/>
    <n v="0"/>
    <n v="12528000"/>
    <n v="12528000"/>
    <n v="0"/>
    <n v="0"/>
    <n v="0"/>
    <n v="0"/>
    <n v="10760"/>
    <n v="21520"/>
    <n v="268"/>
    <n v="12"/>
    <n v="12528000"/>
    <n v="25970"/>
    <n v="582"/>
    <m/>
    <m/>
    <m/>
    <m/>
    <m/>
    <m/>
    <m/>
    <m/>
    <m/>
    <m/>
    <m/>
    <m/>
    <s v="○"/>
    <m/>
    <s v="○"/>
    <s v="○"/>
    <m/>
    <m/>
    <x v="16"/>
    <n v="8130564"/>
    <s v="イラスト作成、PC入力、請求データ完成、文書作成"/>
    <s v="－"/>
    <x v="9"/>
    <n v="2400000"/>
    <s v="店舗内清掃、片付け、準備、店舗内備品管理"/>
    <s v="○"/>
    <x v="0"/>
    <n v="597815"/>
    <s v="部新組み立て、封入封緘、シール貼り、タオル折り"/>
    <s v="－"/>
    <x v="1"/>
    <s v=""/>
    <x v="0"/>
    <x v="0"/>
    <s v=""/>
    <x v="0"/>
    <m/>
    <m/>
    <m/>
    <x v="0"/>
    <s v="軽作業において、１個当たりの単価設定が低いこと。限られた時間での営業活動。製品としての出来栄えの精度をより一層向上させていく。"/>
    <m/>
    <s v="○"/>
    <m/>
    <s v="○"/>
    <m/>
    <m/>
    <m/>
    <s v="○"/>
    <s v="○"/>
    <m/>
    <m/>
    <m/>
    <s v="新規取引先を開拓し、また単価設定の高い事業者との取引が始まったことはよかった。"/>
    <m/>
    <m/>
    <m/>
    <m/>
    <m/>
    <s v="○"/>
    <m/>
    <s v="○"/>
    <s v="○"/>
    <m/>
    <s v="○"/>
    <s v="取引先との信頼関係を構築し単価向上を図る"/>
    <s v="施設外就労における1か月あたりの請求額を向上させる"/>
    <s v="⑪その他"/>
    <s v="清掃の出来栄え、また相手先の顧客満足度を向上させていく。"/>
    <s v="軽作業"/>
    <s v="⑥作業工程の見直し"/>
    <s v="利用者さんのアセスメントをしっかり行い、得意なことを増やしていき、作業効率向上を図る。"/>
    <s v="作業の計画、効率化の実施"/>
    <s v="⑨管理者・職員への意識啓発"/>
    <s v="先の計画による見通しを立て、各職員個人の役割を明確化する。"/>
    <s v="令和5年度終わりに開拓した、単価の高い新規取引先との信頼関係を構築していくこと。"/>
    <s v="各作業ごとの金額や効率化を行い、無駄をなくしていく。"/>
    <s v="各作業で必要であれば、ICTなどの活用を考え、より一層の効率化を図っていく。"/>
    <s v="共有した"/>
    <s v="共有した"/>
    <s v="統括責任者"/>
    <s v="浅田貴一"/>
    <s v="管理者"/>
    <s v="個別支援計画作成"/>
    <s v="浅田貴一"/>
    <s v="サービス管理責任者"/>
    <s v="価格交渉・営業・作業工程管理"/>
    <s v="増田徳美"/>
    <s v="目標工賃達成指導員"/>
    <s v="技術指導や職業訓練"/>
    <s v="西村賢司"/>
    <s v="職業指導員"/>
    <s v="日常生活の相談・指導"/>
    <s v="浦山みずほ"/>
    <s v="生活支援員"/>
    <m/>
    <m/>
    <m/>
    <m/>
    <m/>
    <m/>
    <m/>
    <m/>
    <m/>
    <m/>
    <m/>
    <m/>
    <m/>
    <m/>
    <m/>
    <x v="1"/>
    <n v="7"/>
    <n v="4"/>
    <n v="34"/>
    <n v="3"/>
    <n v="1"/>
    <n v="49"/>
    <x v="81"/>
    <x v="172"/>
    <x v="166"/>
    <x v="58"/>
    <x v="28"/>
    <n v="25"/>
    <n v="23"/>
    <n v="1"/>
    <n v="49"/>
    <n v="0"/>
    <n v="5"/>
    <n v="5"/>
    <n v="1"/>
    <n v="0"/>
    <n v="0"/>
    <n v="38"/>
    <n v="49"/>
    <n v="0"/>
    <n v="0"/>
    <n v="16"/>
    <n v="8"/>
    <n v="11"/>
    <n v="10"/>
    <n v="4"/>
    <n v="49"/>
    <n v="46"/>
    <n v="1"/>
    <n v="2"/>
    <n v="49"/>
    <n v="0.93877551020408168"/>
    <n v="40"/>
    <n v="2"/>
    <n v="7"/>
    <n v="49"/>
    <n v="0.81632653061224492"/>
    <n v="46"/>
    <n v="1"/>
    <n v="2"/>
    <n v="49"/>
    <n v="0.93877551020408168"/>
    <n v="46"/>
    <n v="0"/>
    <n v="3"/>
    <n v="49"/>
    <n v="0.93877551020408168"/>
    <n v="45"/>
    <n v="1"/>
    <n v="3"/>
    <n v="49"/>
    <n v="0.91836734693877553"/>
    <n v="47"/>
    <n v="0"/>
    <n v="2"/>
    <n v="49"/>
    <x v="125"/>
    <n v="270"/>
    <n v="5"/>
    <n v="19"/>
    <n v="294"/>
    <n v="0.91836734693877553"/>
  </r>
  <r>
    <d v="2024-04-22T00:00:00"/>
    <n v="416"/>
    <x v="4"/>
    <s v="株式会社muutos"/>
    <s v="片　洸宙"/>
    <n v="3410115699"/>
    <s v="Lookエキキタ"/>
    <n v="7320052"/>
    <x v="2"/>
    <s v="〒732-0052 広島市東区光町一丁目８番２０号　プレジデント光が丘１階"/>
    <x v="0"/>
    <s v="片　洸宙"/>
    <s v="片　洸宙"/>
    <s v="082-258-2545"/>
    <s v="look@muutos-p.xyz"/>
    <s v="月額"/>
    <n v="18000"/>
    <x v="288"/>
    <n v="15162"/>
    <n v="33333"/>
    <n v="33379"/>
    <n v="34153"/>
    <n v="10176840"/>
    <n v="10176840"/>
    <n v="0"/>
    <n v="0"/>
    <n v="0"/>
    <n v="10176840"/>
    <x v="288"/>
    <n v="2150195"/>
    <n v="903520"/>
    <n v="0"/>
    <n v="0"/>
    <n v="342"/>
    <n v="5417"/>
    <x v="283"/>
    <n v="304"/>
    <n v="12"/>
    <n v="7123125"/>
    <x v="285"/>
    <x v="288"/>
    <n v="400"/>
    <n v="10000000"/>
    <n v="10000000"/>
    <n v="0"/>
    <n v="0"/>
    <n v="0"/>
    <n v="10000000"/>
    <n v="7200000"/>
    <n v="2300000"/>
    <n v="500000"/>
    <n v="0"/>
    <n v="0"/>
    <n v="5450"/>
    <n v="18000"/>
    <n v="304"/>
    <n v="12"/>
    <n v="7200000"/>
    <n v="33333"/>
    <n v="400"/>
    <n v="11000000"/>
    <n v="10500000"/>
    <n v="500000"/>
    <n v="0"/>
    <n v="0"/>
    <n v="11000000"/>
    <n v="7250000"/>
    <n v="2550000"/>
    <n v="1200000"/>
    <n v="0"/>
    <n v="0"/>
    <n v="5500"/>
    <n v="18140"/>
    <n v="304"/>
    <n v="12"/>
    <n v="7250000"/>
    <n v="33379"/>
    <n v="400"/>
    <n v="11700000"/>
    <n v="10500000"/>
    <n v="1200000"/>
    <n v="0"/>
    <n v="0"/>
    <n v="11700000"/>
    <n v="7500000"/>
    <n v="3500000"/>
    <n v="700000"/>
    <n v="0"/>
    <n v="0"/>
    <n v="5550"/>
    <n v="18750"/>
    <n v="304"/>
    <n v="12"/>
    <n v="7500000"/>
    <n v="34153"/>
    <n v="400"/>
    <m/>
    <m/>
    <m/>
    <m/>
    <m/>
    <s v="○"/>
    <m/>
    <m/>
    <s v="○"/>
    <m/>
    <m/>
    <m/>
    <s v="○"/>
    <m/>
    <m/>
    <s v="○"/>
    <s v="○"/>
    <s v="通販"/>
    <x v="14"/>
    <n v="1482863"/>
    <s v="ペットフード製作及び販売"/>
    <s v="－"/>
    <x v="0"/>
    <n v="4365823"/>
    <s v="通販の販売及び発送"/>
    <s v="－"/>
    <x v="17"/>
    <n v="812254"/>
    <s v="PCでの情報管理"/>
    <s v="－"/>
    <x v="0"/>
    <n v="1"/>
    <x v="1"/>
    <x v="23"/>
    <s v=""/>
    <x v="0"/>
    <m/>
    <m/>
    <m/>
    <x v="0"/>
    <s v="PC作業が増えてきているが、PCが苦手、もしくは障害特性上難しい利用者が多くなり_x000a_（PC作業が得意な方は就職をしていくため）軽作業のボリュームを増やせざるおえない状況。_x000a_しかし軽作業も少なくなってきており、単価も低いため、そこが課題点"/>
    <s v="○"/>
    <m/>
    <m/>
    <s v="○"/>
    <m/>
    <s v="○"/>
    <m/>
    <s v="○"/>
    <m/>
    <m/>
    <m/>
    <m/>
    <s v="利用者が安定して日々事業所に通所できるところまで増えてきたので受けれる仕事量が増えたことで5年度は飛躍的に売り上げを上げることができた。_x000a_あとは個々のスキルアップを目指していく。"/>
    <s v="○"/>
    <s v="○"/>
    <m/>
    <m/>
    <m/>
    <m/>
    <m/>
    <m/>
    <m/>
    <s v="○"/>
    <m/>
    <m/>
    <s v="ペットフード"/>
    <s v="①商品企画力の向上"/>
    <s v="新商品開発を行い売上アップを目指す。"/>
    <s v="清掃業務"/>
    <s v="②販路開拓"/>
    <s v="新規清掃案件を増やせる体制を作っていく"/>
    <s v="軽作業"/>
    <s v="④販売価格の見直し"/>
    <s v="単価を高く仕事ができる環境の整備"/>
    <s v="支援員、利用者のスキルアップ。_x000a_新規販路拡大、及び作業量の増加をできる体制作り"/>
    <s v="支援員、利用者のスキルアップ。_x000a_新規販路拡大、及び作業量の増加をできる体制作り"/>
    <s v="支援員、利用者のスキルアップ。_x000a_新規販路拡大、及び作業量の増加をできる体制作り"/>
    <s v="共有した"/>
    <s v="共有した"/>
    <s v="管理者"/>
    <s v="森本　薫"/>
    <s v="サービス管理者"/>
    <s v="業務責任者"/>
    <s v="西村　健"/>
    <s v="職業指導員"/>
    <s v="職業指導"/>
    <s v="木村　由美"/>
    <s v="職業指導員"/>
    <s v="職業指導"/>
    <s v="飛松さくら"/>
    <s v="職業指導員"/>
    <s v="職業指導"/>
    <s v="片田　里美"/>
    <s v="職業指導員"/>
    <s v="新規業務開拓者"/>
    <s v="中山 寿貴"/>
    <s v="目標工賃達成指導員"/>
    <m/>
    <m/>
    <m/>
    <m/>
    <m/>
    <m/>
    <m/>
    <m/>
    <m/>
    <m/>
    <m/>
    <m/>
    <x v="7"/>
    <n v="2"/>
    <n v="4"/>
    <n v="36"/>
    <m/>
    <m/>
    <n v="42"/>
    <x v="24"/>
    <x v="173"/>
    <x v="167"/>
    <x v="0"/>
    <x v="0"/>
    <n v="16"/>
    <n v="23"/>
    <n v="3"/>
    <n v="42"/>
    <n v="0"/>
    <n v="6"/>
    <n v="5"/>
    <n v="0"/>
    <n v="0"/>
    <n v="0"/>
    <n v="31"/>
    <n v="42"/>
    <n v="0"/>
    <n v="1"/>
    <n v="13"/>
    <n v="9"/>
    <n v="12"/>
    <n v="4"/>
    <n v="3"/>
    <n v="42"/>
    <n v="15"/>
    <n v="1"/>
    <n v="7"/>
    <n v="23"/>
    <n v="0.65217391304347827"/>
    <n v="15"/>
    <n v="1"/>
    <n v="7"/>
    <n v="23"/>
    <n v="0.65217391304347827"/>
    <n v="16"/>
    <n v="1"/>
    <n v="6"/>
    <n v="23"/>
    <n v="0.69565217391304346"/>
    <n v="15"/>
    <n v="1"/>
    <n v="7"/>
    <n v="23"/>
    <n v="0.65217391304347827"/>
    <n v="16"/>
    <n v="1"/>
    <n v="6"/>
    <n v="23"/>
    <n v="0.69565217391304346"/>
    <n v="18"/>
    <n v="1"/>
    <n v="4"/>
    <n v="23"/>
    <x v="126"/>
    <n v="95"/>
    <n v="6"/>
    <n v="37"/>
    <n v="138"/>
    <n v="0.68840579710144922"/>
  </r>
  <r>
    <d v="2024-04-30T00:00:00"/>
    <n v="417"/>
    <x v="4"/>
    <s v="株式会社さんちょう"/>
    <s v="山本　宏臣"/>
    <n v="3410215705"/>
    <s v="セカンドプレイス八丁堀"/>
    <n v="7300021"/>
    <x v="2"/>
    <s v="〒730-0021 広島市中区胡町４番２６号　オーシャンビュービル９階"/>
    <x v="4"/>
    <s v="森　崇"/>
    <s v="森　崇"/>
    <s v="082-242-2358"/>
    <s v="sancho.hiroshima2020@gmail.com"/>
    <s v="月額"/>
    <n v="40000"/>
    <x v="289"/>
    <n v="3069"/>
    <n v="45520"/>
    <n v="45713"/>
    <n v="45812"/>
    <n v="41206600"/>
    <n v="41206600"/>
    <n v="0"/>
    <n v="0"/>
    <n v="0"/>
    <n v="41206600"/>
    <x v="289"/>
    <n v="10000000"/>
    <n v="3000000"/>
    <n v="3300000"/>
    <n v="47316"/>
    <n v="684"/>
    <n v="12977"/>
    <x v="284"/>
    <n v="270"/>
    <n v="12"/>
    <n v="24859284"/>
    <x v="286"/>
    <x v="289"/>
    <n v="504"/>
    <n v="48500000"/>
    <n v="48500000"/>
    <n v="0"/>
    <n v="0"/>
    <n v="0"/>
    <n v="48500000"/>
    <n v="28350000"/>
    <n v="11500000"/>
    <n v="3500000"/>
    <n v="5000000"/>
    <n v="150000"/>
    <n v="14000"/>
    <n v="56000"/>
    <n v="270"/>
    <n v="12"/>
    <n v="28350000"/>
    <n v="45520"/>
    <n v="506"/>
    <n v="53500000"/>
    <n v="53500000"/>
    <n v="0"/>
    <n v="0"/>
    <n v="0"/>
    <n v="53500000"/>
    <n v="30500000"/>
    <n v="13000000"/>
    <n v="4000000"/>
    <n v="5750000"/>
    <n v="250000"/>
    <n v="15000"/>
    <n v="60000"/>
    <n v="270"/>
    <n v="12"/>
    <n v="30500000"/>
    <n v="45713"/>
    <n v="508"/>
    <n v="57000000"/>
    <n v="57000000"/>
    <n v="0"/>
    <n v="0"/>
    <n v="0"/>
    <n v="57000000"/>
    <n v="32600000"/>
    <n v="14000000"/>
    <n v="4300000"/>
    <n v="6000000"/>
    <n v="100000"/>
    <n v="16000"/>
    <n v="64000"/>
    <n v="270"/>
    <n v="12"/>
    <n v="32600000"/>
    <n v="45812"/>
    <n v="509"/>
    <m/>
    <m/>
    <m/>
    <m/>
    <m/>
    <m/>
    <s v="○"/>
    <m/>
    <s v="○"/>
    <s v="○"/>
    <m/>
    <m/>
    <s v="○"/>
    <m/>
    <s v="○"/>
    <s v="○"/>
    <m/>
    <m/>
    <x v="7"/>
    <n v="25000000"/>
    <s v="運営飲食店舗での調理補助や配膳、清掃など"/>
    <s v="－"/>
    <x v="17"/>
    <n v="8000000"/>
    <s v="施設内外共に、内職含むデータ入力等の事務代行など"/>
    <s v="○"/>
    <x v="0"/>
    <n v="4700000"/>
    <s v="施設内外共に内職など"/>
    <s v="○"/>
    <x v="0"/>
    <n v="1"/>
    <x v="1"/>
    <x v="22"/>
    <s v=""/>
    <x v="0"/>
    <m/>
    <m/>
    <m/>
    <x v="0"/>
    <s v="内職受注に関して、簡単な作業を選択する事業所が多いからなのか、難しい作業しか残っていないことが多く、受注が難しい事が増えた。当事業所の取組としては、一つの作業でも、なるべく細分化を図り、振り分けられるようにしている。また、取り扱っている業者が概ね大きな工場などになるため、当事業所との運搬に時間を要し、職員への負担がかかっている。"/>
    <m/>
    <m/>
    <m/>
    <m/>
    <m/>
    <s v="○"/>
    <s v="○"/>
    <s v="○"/>
    <m/>
    <m/>
    <s v="○"/>
    <s v="他事業所と内職の取り合いになってしまっている"/>
    <s v="一定の業者から受注をしている為、業者の開拓し、幅広く作業を受注する必要がある。作業の生産性を高める為、より作業を細分化し、レベルアップを図る必要がある。効率よく運搬ができるように、働きかけたい。"/>
    <m/>
    <s v="○"/>
    <m/>
    <m/>
    <s v="○"/>
    <s v="○"/>
    <m/>
    <m/>
    <m/>
    <m/>
    <s v="○"/>
    <s v="近隣の事業所と連携し、作業の運搬などをまとめて行えるような仕組み作り"/>
    <s v="内職作業"/>
    <s v="②販路開拓"/>
    <s v="市就労センターへの訪問活動。工場やメーカーへの営業活動。"/>
    <s v="内職作業など"/>
    <s v="⑥作業工程の見直し"/>
    <s v="より多くの利用者が作業に参加できるよう、作業を細分化し、レベルアップを図る。"/>
    <s v="施設外就労"/>
    <s v="②販路開拓"/>
    <s v="施設外就労先の開拓。"/>
    <s v="飲食店や事業を新規で開設し、各区地域内で一貫して運営し、効率よく生産できるよう務め、達成を目指す。"/>
    <s v="施設外就労先や取引先を増やし、高単価の作業を受注することで、達成を目指す。"/>
    <s v="高い生産性を維持するため、通所利用者のレベルを上げるだけでなく、安定した作業の供給ができるよう、倉庫などの保管場所を確保し、達成を目指す。"/>
    <s v="共有した"/>
    <s v="共有した"/>
    <s v="統括責任者"/>
    <s v="森　崇"/>
    <s v="管理者"/>
    <s v="利用者管理責任者"/>
    <s v="平林　秀規"/>
    <s v="サービス管理責任者"/>
    <s v="外部連携管理責任者"/>
    <s v="難波　明香"/>
    <s v="サービス管理責任者"/>
    <s v="職員教育管理責任者"/>
    <s v="丸吉　康尊"/>
    <s v="職業指導員"/>
    <s v="工賃管理者"/>
    <s v="水野　周一"/>
    <s v="目標工賃達成指導員"/>
    <s v="利用者指導責任者"/>
    <s v="檜山　佳那"/>
    <s v="生活支援員"/>
    <s v="施設外就労管理責任者"/>
    <s v="石田　かおり"/>
    <s v="生活支援員"/>
    <s v="受注管理責任者"/>
    <s v="井上　嵐人"/>
    <s v="職業指導員"/>
    <m/>
    <m/>
    <m/>
    <m/>
    <m/>
    <m/>
    <x v="6"/>
    <n v="10"/>
    <n v="2"/>
    <n v="92"/>
    <n v="6"/>
    <m/>
    <n v="110"/>
    <x v="1"/>
    <x v="174"/>
    <x v="168"/>
    <x v="59"/>
    <x v="0"/>
    <n v="71"/>
    <n v="36"/>
    <n v="3"/>
    <n v="110"/>
    <n v="0"/>
    <n v="0"/>
    <n v="0"/>
    <n v="0"/>
    <n v="0"/>
    <n v="0"/>
    <n v="110"/>
    <n v="110"/>
    <n v="0"/>
    <n v="5"/>
    <n v="23"/>
    <n v="34"/>
    <n v="26"/>
    <n v="17"/>
    <n v="5"/>
    <n v="110"/>
    <n v="58"/>
    <n v="10"/>
    <n v="42"/>
    <n v="110"/>
    <n v="0.52727272727272723"/>
    <n v="58"/>
    <n v="9"/>
    <n v="43"/>
    <n v="110"/>
    <n v="0.52727272727272723"/>
    <n v="38"/>
    <n v="4"/>
    <n v="68"/>
    <n v="110"/>
    <n v="0.34545454545454546"/>
    <n v="40"/>
    <n v="2"/>
    <n v="68"/>
    <n v="110"/>
    <n v="0.36363636363636365"/>
    <n v="72"/>
    <n v="0"/>
    <n v="38"/>
    <n v="110"/>
    <n v="0.65454545454545454"/>
    <n v="62"/>
    <n v="15"/>
    <n v="33"/>
    <n v="110"/>
    <x v="127"/>
    <n v="328"/>
    <n v="40"/>
    <n v="292"/>
    <n v="660"/>
    <n v="0.49696969696969695"/>
  </r>
  <r>
    <d v="2024-04-16T00:00:00"/>
    <n v="418"/>
    <x v="0"/>
    <s v="特定非営利活動法人夢をつむいで"/>
    <s v="谷川　幸也"/>
    <n v="3411700333"/>
    <s v="福祉サービスセンター夢の一"/>
    <n v="7260002"/>
    <x v="7"/>
    <s v="〒726-0002 府中市鵜飼町531番地３"/>
    <x v="1"/>
    <s v="谷川大樹"/>
    <s v="谷川将啓"/>
    <s v="090-2864-2134"/>
    <s v="m.tanigawa@yume.or.jp"/>
    <s v="月額"/>
    <n v="13000"/>
    <x v="290"/>
    <n v="-25"/>
    <n v="13889"/>
    <n v="15212"/>
    <n v="16534"/>
    <n v="2021245"/>
    <n v="2021245"/>
    <n v="0"/>
    <n v="0"/>
    <n v="0"/>
    <n v="2021245"/>
    <x v="290"/>
    <n v="74945"/>
    <n v="0"/>
    <n v="0"/>
    <n v="0"/>
    <n v="160"/>
    <n v="3365"/>
    <x v="285"/>
    <n v="270"/>
    <n v="12"/>
    <n v="1946300"/>
    <x v="287"/>
    <x v="290"/>
    <n v="372"/>
    <n v="2200000"/>
    <n v="2200000"/>
    <n v="0"/>
    <n v="0"/>
    <n v="0"/>
    <n v="2200000"/>
    <n v="2100000"/>
    <n v="100000"/>
    <n v="0"/>
    <n v="0"/>
    <n v="0"/>
    <n v="3365"/>
    <n v="5500"/>
    <n v="269"/>
    <n v="12"/>
    <n v="2100000"/>
    <n v="13889"/>
    <n v="382"/>
    <n v="2400000"/>
    <n v="2400000"/>
    <n v="0"/>
    <n v="0"/>
    <n v="0"/>
    <n v="2400000"/>
    <n v="2300000"/>
    <n v="100000"/>
    <n v="0"/>
    <n v="0"/>
    <n v="0"/>
    <n v="3365"/>
    <n v="5800"/>
    <n v="269"/>
    <n v="12"/>
    <n v="2300000"/>
    <n v="15212"/>
    <n v="397"/>
    <n v="2600000"/>
    <n v="2600000"/>
    <n v="0"/>
    <n v="0"/>
    <n v="0"/>
    <n v="2600000"/>
    <n v="2500000"/>
    <n v="100000"/>
    <n v="0"/>
    <n v="0"/>
    <n v="0"/>
    <n v="3365"/>
    <n v="6100"/>
    <n v="269"/>
    <n v="12"/>
    <n v="2500000"/>
    <n v="16534"/>
    <n v="410"/>
    <m/>
    <m/>
    <m/>
    <m/>
    <m/>
    <s v="○"/>
    <m/>
    <s v="○"/>
    <s v="○"/>
    <m/>
    <m/>
    <m/>
    <s v="○"/>
    <m/>
    <s v="○"/>
    <m/>
    <m/>
    <m/>
    <x v="0"/>
    <n v="762090"/>
    <s v="コインランドリーの清掃、施設の清掃など"/>
    <s v="○"/>
    <x v="9"/>
    <n v="594300"/>
    <s v="在宅支援、草取り、布団の仕上げ等"/>
    <s v="○"/>
    <x v="0"/>
    <n v="459631"/>
    <s v="内職、箱詰め、袋詰め、封入作業等"/>
    <s v="－"/>
    <x v="0"/>
    <s v=""/>
    <x v="0"/>
    <x v="0"/>
    <s v=""/>
    <x v="0"/>
    <m/>
    <m/>
    <m/>
    <x v="0"/>
    <s v="現在、多くの企業との関わりはあるものの、受注先の不足、販売単価が大きく変わっていないなどの課題がある。_x000a_そのため受注先をさらに積極的に開拓し、施設側から企業側へのPRも必要になると考える。_x000a_また、販売単価の値上げに関しても、企業側と良好な関係を継続させながら、提案していく必要がある。_x000a_加えて、施設独自の魅力的な商品を開発していくことも重要。"/>
    <s v="○"/>
    <s v="○"/>
    <m/>
    <s v="○"/>
    <m/>
    <m/>
    <m/>
    <m/>
    <m/>
    <m/>
    <m/>
    <m/>
    <s v="目標工賃がわずかに達成できなかった。目標の方向性は良かったが、今後に向けての改善点整理する。_x000a_仕事に対する意欲の向上と、企業側へのアプローチを積極的に行い、安定した仕事量を確保することが必要である。_x000a_今後も継続して企業側へのアプローチと利用者に対する就労意欲の向上に努める。"/>
    <s v="○"/>
    <s v="○"/>
    <s v="○"/>
    <s v="○"/>
    <m/>
    <m/>
    <m/>
    <m/>
    <s v="○"/>
    <m/>
    <m/>
    <m/>
    <s v="施設外就労"/>
    <s v="④販売価格の見直し"/>
    <s v="企業への値段交渉、新規の仕事受注の提案を実施する。_x000a_企業と良好な関係を継続しながら、対話をする機会を増やす。"/>
    <s v="在宅支援"/>
    <s v="③販売力の向上"/>
    <s v="新規の仕事の受注に力を入れる。広告、宣伝力の強化。_x000a_継続して依頼を受けているものに関しては値段交渉も必要になる。"/>
    <s v="施設内作業"/>
    <s v="①商品企画力の向上"/>
    <s v="現在の作業は継続して実施しながら、新規の作業についても検討を行う。_x000a_単価や仕事数についても見直しを行い、改善に取り組む。"/>
    <s v="販売価格の見直し、新規仕事の受注、企業への提案を主として実施する。_x000a_企業と良好な関係を気づきながら、施設側から企業へ仕事の提案を行うことが必要になる。_x000a_加えて、現在の単価や仕事数について見直しを行いながら、全体的な改善を実施する。_x000a_さらに利用者の仕事に対する意欲の維持と向上も重要な取り組みである。"/>
    <s v="販売価格の見直し、新規仕事の受注、企業への提案は、定期的に実施することが重要になる。_x000a_また継続して利用者の仕事意欲の向上にも注力する。_x000a_より条件の良い仕事を確保できるように、営業活動にも力を入れる。施設内で行う作業についても長期的な目線で単価、仕事内容の改善に取り組む。"/>
    <s v="販売価格の見直し、新規仕事の受注、企業への提案は、定期的に実施し、継続して利用者の仕事意欲の向上にも注力する。_x000a_条件の良い仕事を確保できるように、営業活動にも力を入れ、施設内で行う作業についても長期的な目線で改善に取り組む。"/>
    <s v="共有した"/>
    <s v="共有した"/>
    <s v="統括責任者"/>
    <s v="谷川大樹"/>
    <s v="管理者"/>
    <s v="チーフ"/>
    <s v="安原和孝"/>
    <s v="職業指導員"/>
    <s v="メンバー"/>
    <s v="門田幸子"/>
    <s v="目標工賃達成指導員"/>
    <s v="メンバー"/>
    <s v="山本実樹"/>
    <s v="生活支援員"/>
    <s v="メンバー"/>
    <s v="土井由美"/>
    <s v="生活支援員"/>
    <m/>
    <m/>
    <m/>
    <m/>
    <m/>
    <m/>
    <m/>
    <m/>
    <m/>
    <m/>
    <m/>
    <m/>
    <m/>
    <m/>
    <m/>
    <x v="1"/>
    <m/>
    <n v="12"/>
    <n v="10"/>
    <m/>
    <m/>
    <n v="22"/>
    <x v="2"/>
    <x v="175"/>
    <x v="169"/>
    <x v="0"/>
    <x v="0"/>
    <n v="0"/>
    <n v="19"/>
    <n v="3"/>
    <n v="22"/>
    <n v="0"/>
    <n v="0"/>
    <n v="1"/>
    <n v="2"/>
    <n v="2"/>
    <n v="1"/>
    <n v="16"/>
    <n v="22"/>
    <n v="0"/>
    <n v="3"/>
    <n v="7"/>
    <n v="2"/>
    <n v="2"/>
    <n v="6"/>
    <n v="2"/>
    <n v="22"/>
    <n v="9"/>
    <n v="1"/>
    <n v="3"/>
    <n v="13"/>
    <n v="0.69230769230769229"/>
    <n v="11"/>
    <n v="0"/>
    <n v="2"/>
    <n v="13"/>
    <n v="0.84615384615384615"/>
    <n v="12"/>
    <n v="0"/>
    <n v="1"/>
    <n v="13"/>
    <n v="0.92307692307692313"/>
    <n v="12"/>
    <n v="0"/>
    <n v="1"/>
    <n v="13"/>
    <n v="0.92307692307692313"/>
    <n v="11"/>
    <n v="0"/>
    <n v="2"/>
    <n v="13"/>
    <n v="0.84615384615384615"/>
    <n v="11"/>
    <n v="0"/>
    <n v="2"/>
    <n v="13"/>
    <x v="18"/>
    <n v="66"/>
    <n v="1"/>
    <n v="11"/>
    <n v="78"/>
    <n v="0.84615384615384615"/>
  </r>
  <r>
    <d v="2024-04-30T00:00:00"/>
    <n v="419"/>
    <x v="1"/>
    <s v="社会福祉法人ぐくる"/>
    <s v="森島　幸則"/>
    <n v="3410115822"/>
    <s v="ふたつかの里"/>
    <n v="7391732"/>
    <x v="2"/>
    <s v="〒739-1732 広島市安佐北区落合南町字金川２０１番地２"/>
    <x v="0"/>
    <s v="山本　高行"/>
    <s v="山本　高行"/>
    <s v="082-845-3232"/>
    <s v="futatsukanosato@leaf.ocn.ne.jp"/>
    <s v="月額"/>
    <n v="12000"/>
    <x v="291"/>
    <n v="138"/>
    <n v="12476"/>
    <n v="12947"/>
    <n v="13418"/>
    <n v="2791668"/>
    <n v="2791668"/>
    <n v="0"/>
    <n v="0"/>
    <n v="0"/>
    <n v="2791668"/>
    <x v="291"/>
    <n v="169858"/>
    <n v="0"/>
    <n v="0"/>
    <n v="0"/>
    <n v="244"/>
    <n v="4643"/>
    <x v="286"/>
    <n v="259"/>
    <n v="12"/>
    <n v="2621810"/>
    <x v="288"/>
    <x v="291"/>
    <n v="133"/>
    <n v="2950000"/>
    <n v="2950000"/>
    <n v="0"/>
    <n v="0"/>
    <n v="0"/>
    <n v="2950000"/>
    <n v="2650000"/>
    <n v="300000"/>
    <n v="0"/>
    <n v="0"/>
    <n v="0"/>
    <n v="4600"/>
    <n v="19000"/>
    <n v="260"/>
    <n v="12"/>
    <n v="2650000"/>
    <n v="12476"/>
    <n v="139"/>
    <n v="3100000"/>
    <n v="3100000"/>
    <n v="0"/>
    <n v="0"/>
    <n v="0"/>
    <n v="3100000"/>
    <n v="2750000"/>
    <n v="350000"/>
    <n v="0"/>
    <n v="0"/>
    <n v="0"/>
    <n v="4600"/>
    <n v="19000"/>
    <n v="260"/>
    <n v="12"/>
    <n v="2750000"/>
    <n v="12947"/>
    <n v="145"/>
    <n v="3250000"/>
    <n v="3250000"/>
    <n v="0"/>
    <n v="0"/>
    <n v="0"/>
    <n v="3250000"/>
    <n v="2850000"/>
    <n v="400000"/>
    <n v="0"/>
    <n v="0"/>
    <n v="0"/>
    <n v="4600"/>
    <n v="19000"/>
    <n v="260"/>
    <n v="12"/>
    <n v="2850000"/>
    <n v="13418"/>
    <n v="150"/>
    <m/>
    <m/>
    <m/>
    <s v="○"/>
    <s v="○"/>
    <m/>
    <m/>
    <m/>
    <m/>
    <m/>
    <s v="○"/>
    <m/>
    <s v="○"/>
    <m/>
    <m/>
    <m/>
    <s v="○"/>
    <s v="駐車場清掃(委託)"/>
    <x v="10"/>
    <n v="784950"/>
    <s v="にんにくの栽培・加工品(にんにくスライス・ガーリックパウダー・黒にんにく・黒にんにくジャム）の販売"/>
    <s v="－"/>
    <x v="3"/>
    <n v="517106"/>
    <s v="クリアケース(ダイソー商品)のバリ取り、チラシ入れ、封入、梱包・配達作業"/>
    <s v="－"/>
    <x v="0"/>
    <n v="399691"/>
    <s v="携帯電話の塗装前部品の組立作業"/>
    <s v="－"/>
    <x v="1"/>
    <s v=""/>
    <x v="0"/>
    <x v="0"/>
    <s v=""/>
    <x v="0"/>
    <m/>
    <m/>
    <m/>
    <x v="0"/>
    <s v="・委託加工について、業者相手であるため相手任せの状況が課題である。現実に令和5年度、今まで取引があった事業所２社が自社都合で廃業されたため年度半ばで収入がなくなる事態に追い込まれた。令和2年度から、自主科目として農耕園芸を始めており、年々収益も拡大し今期は収益が1位となったこともあり何とか昨年度並みに収益が確保できたが、自主科目と委託事業とのバランスに課題があると思われる。"/>
    <s v="○"/>
    <s v="○"/>
    <m/>
    <s v="○"/>
    <m/>
    <s v="○"/>
    <m/>
    <m/>
    <s v="○"/>
    <m/>
    <s v="○"/>
    <s v="新規事業の開拓及び開拓への企画力のスキル不足"/>
    <s v="今年度については、長年取引をしていた事業所が2社廃業(8月・11月)されたため収入がストップしてしまい、当初予定していた収益には届かなかった。一方、自主科目の農耕園芸については5年目を迎え安定してきており、収入も一番多い科目となった。しかし、2社の廃業の影響は大きく目標工賃にはわずかに届かなかった。"/>
    <s v="○"/>
    <s v="○"/>
    <s v="○"/>
    <s v="○"/>
    <m/>
    <s v="○"/>
    <m/>
    <m/>
    <s v="○"/>
    <s v="○"/>
    <m/>
    <m/>
    <s v="農耕園芸"/>
    <s v="⑪その他"/>
    <s v="農耕園芸においては現在、にんにくの栽培、ブルーベリーの栽培を行っている。栽培についてはにんにくは5年、ブルーベリーは3年と、まだまだ栽培についてのノウハウが熟知できていない面が多く、収穫量や品質の向上に務める必要がある為、栽培技術の向上の為、研修や他事業所の見学、販売店のアドバイスの聞き取り等に努めていきたい。"/>
    <s v="下請け作業"/>
    <s v="⑥作業工程の見直し"/>
    <s v="下請け作業については、農耕園芸作業とは異なり作業工程の見通しができるため、利用者の作業としては欠かせない科目であるため重要である。作業工程を見直し、治具を作成することで作業効率をアップし作業量を増やし、相手企業からの信頼をもらうことで、受注量増を目指し収益拡大に努めていきたい。"/>
    <s v="販売活動"/>
    <s v="②販路開拓"/>
    <s v="自主製品のにんにくや、にんにく加工品の販売は、利用者家族、関係企業、法人職員、近隣地域へのポスティング販売が中心で、店舗販売は地下街シャレオの「ふれ愛プラザ」近隣のホームセンターの2店舗に限られている。来年度は新規販売店舗の開拓、イベントへの積極的な参加を含め検討していく。"/>
    <s v="農耕園芸において、栽培技術の向上の為、職員の配置を増やし栽培ノウハウの習得に向け引継ぎを行う。また、栽培計画、栽培日誌等来年に結び付く記録を充実させることで、技能の向上を目指す。そのことにより生産量の向上を図り収益の増加を図る。"/>
    <s v="農産物の加工品について商品種類の幅を拡げるとともに、ラッピングやラベル、容器等の工夫を行い商品価値の向上を行うとともに、販路の拡大を図ることで収益の増加を図る。"/>
    <s v="委託加工事業と自主科目作業の比率について検討し、自主科目に携わる利用者を増加し生産性の向上、収穫を増加し更なる収益の増加を図る。"/>
    <s v="共有した"/>
    <s v="共有した"/>
    <s v="統括責任者"/>
    <s v="山本　高行"/>
    <s v="管理者"/>
    <s v="個別支援計画の作成"/>
    <s v="山本　高行"/>
    <s v="サービス管理責任者"/>
    <s v="工賃向上推進責任者"/>
    <s v="水口　めぐみ"/>
    <s v="目標工賃達成支援員"/>
    <s v="農耕作業責任者"/>
    <s v="岡田　美加"/>
    <s v="作業支援員"/>
    <s v="職業支援"/>
    <s v="森田恵美子"/>
    <s v="作業支援員"/>
    <s v="日常生活の指導"/>
    <s v="佐々木　麻里"/>
    <s v="生活支援員"/>
    <m/>
    <m/>
    <m/>
    <m/>
    <m/>
    <m/>
    <m/>
    <m/>
    <m/>
    <m/>
    <m/>
    <m/>
    <x v="7"/>
    <m/>
    <n v="14"/>
    <n v="1"/>
    <n v="5"/>
    <m/>
    <n v="20"/>
    <x v="2"/>
    <x v="176"/>
    <x v="170"/>
    <x v="10"/>
    <x v="0"/>
    <n v="0"/>
    <n v="11"/>
    <n v="9"/>
    <n v="20"/>
    <n v="0"/>
    <n v="3"/>
    <n v="6"/>
    <n v="3"/>
    <n v="1"/>
    <n v="0"/>
    <n v="7"/>
    <n v="20"/>
    <n v="0"/>
    <n v="2"/>
    <n v="5"/>
    <n v="7"/>
    <n v="6"/>
    <n v="0"/>
    <n v="0"/>
    <n v="20"/>
    <n v="10"/>
    <n v="0"/>
    <n v="10"/>
    <n v="20"/>
    <n v="0.5"/>
    <n v="17"/>
    <n v="0"/>
    <n v="3"/>
    <n v="20"/>
    <n v="0.85"/>
    <n v="5"/>
    <n v="0"/>
    <n v="15"/>
    <n v="20"/>
    <n v="0.25"/>
    <n v="10"/>
    <n v="0"/>
    <n v="10"/>
    <n v="20"/>
    <n v="0.5"/>
    <n v="5"/>
    <n v="0"/>
    <n v="15"/>
    <n v="20"/>
    <n v="0.25"/>
    <n v="6"/>
    <n v="0"/>
    <n v="14"/>
    <n v="20"/>
    <x v="128"/>
    <n v="53"/>
    <n v="0"/>
    <n v="67"/>
    <n v="120"/>
    <n v="0.44166666666666665"/>
  </r>
  <r>
    <d v="2024-04-10T00:00:00"/>
    <n v="420"/>
    <x v="4"/>
    <s v="合同会社クレイオ"/>
    <s v="勝見　華恵"/>
    <n v="3410115806"/>
    <s v="就労支援センターみらいえ"/>
    <n v="7320045"/>
    <x v="2"/>
    <s v="〒732-0045 広島市東区曙五丁目３番５号"/>
    <x v="0"/>
    <s v="勝見　華恵"/>
    <s v="勝見　華恵"/>
    <s v="082-569-8883"/>
    <s v="miraie-clio@hi3.enjoy.ne.jp"/>
    <s v="月額"/>
    <n v="20000"/>
    <x v="292"/>
    <n v="25039"/>
    <n v="45000"/>
    <n v="45000"/>
    <n v="45000"/>
    <n v="9446734"/>
    <n v="9150096"/>
    <n v="0"/>
    <n v="0"/>
    <n v="296638"/>
    <n v="9446734"/>
    <x v="292"/>
    <n v="42534"/>
    <n v="0"/>
    <n v="0"/>
    <n v="0"/>
    <n v="226"/>
    <n v="4696"/>
    <x v="287"/>
    <n v="270"/>
    <n v="12"/>
    <n v="9404200"/>
    <x v="289"/>
    <x v="292"/>
    <n v="881"/>
    <n v="9500000"/>
    <n v="9500000"/>
    <n v="0"/>
    <n v="0"/>
    <n v="0"/>
    <n v="9500000"/>
    <n v="9450000"/>
    <n v="50000"/>
    <n v="0"/>
    <n v="0"/>
    <n v="0"/>
    <n v="4700"/>
    <n v="10800"/>
    <n v="269"/>
    <n v="12"/>
    <n v="9450000"/>
    <n v="45000"/>
    <n v="875"/>
    <n v="9500000"/>
    <n v="9500000"/>
    <n v="0"/>
    <n v="0"/>
    <n v="0"/>
    <n v="9500000"/>
    <n v="9450000"/>
    <n v="50000"/>
    <n v="0"/>
    <n v="0"/>
    <n v="0"/>
    <n v="4700"/>
    <n v="10800"/>
    <n v="269"/>
    <n v="12"/>
    <n v="9450000"/>
    <n v="45000"/>
    <n v="875"/>
    <n v="9500000"/>
    <n v="9500000"/>
    <n v="0"/>
    <n v="0"/>
    <n v="0"/>
    <n v="9500000"/>
    <n v="9450000"/>
    <n v="50000"/>
    <n v="0"/>
    <n v="0"/>
    <n v="0"/>
    <n v="4700"/>
    <n v="10800"/>
    <n v="269"/>
    <n v="12"/>
    <n v="9450000"/>
    <n v="45000"/>
    <n v="875"/>
    <m/>
    <m/>
    <m/>
    <m/>
    <m/>
    <m/>
    <m/>
    <m/>
    <m/>
    <m/>
    <m/>
    <m/>
    <s v="○"/>
    <m/>
    <s v="○"/>
    <m/>
    <s v="○"/>
    <s v="不動産事務作業_x000a_インターネット販売"/>
    <x v="1"/>
    <n v="7042100"/>
    <s v="電気機器の分解・仕分け作業_x000a_機械の搬入・搬出作業"/>
    <s v="○"/>
    <x v="0"/>
    <n v="1587996"/>
    <s v="不動産事務作業_x000a_インターネット販売・検品作業"/>
    <s v="－"/>
    <x v="0"/>
    <n v="520000"/>
    <s v="袋製品の製作・検品・出荷作業_x000a_部品の組立て・検品・出荷作業"/>
    <s v="－"/>
    <x v="0"/>
    <s v=""/>
    <x v="0"/>
    <x v="0"/>
    <s v=""/>
    <x v="0"/>
    <m/>
    <m/>
    <m/>
    <x v="0"/>
    <s v="年度開始時期はまだコロナの影響が強く、受注量が減っていたが、取引先自体も緩和されたことや、５月以降営業を強化する事である程度は持ち直しが出来たが、年度通してみると影響は続いた部分はあった。_x000a_自社製品の販売や販路の拡大が行えていない為、今後は広げていきたい。_x000a_現在も様々な袋製品や部品の組立ての種類を多く製作しているが、今後も引き続き利用者が色々な取り組みができるよう、よりアイテム数を増やしていきたい。"/>
    <s v="○"/>
    <s v="○"/>
    <m/>
    <m/>
    <m/>
    <m/>
    <m/>
    <s v="○"/>
    <m/>
    <m/>
    <m/>
    <m/>
    <s v="目標工賃は目標達成した為、今後もそれ以上の取り組みを行い、維持向上させていく。_x000a_その為、さらなる受注量を増やし、環境整備を強化していく。_x000a_また他事業所や企業などの連携もより強化してく。"/>
    <s v="○"/>
    <s v="○"/>
    <s v="○"/>
    <m/>
    <s v="○"/>
    <m/>
    <m/>
    <m/>
    <s v="○"/>
    <s v="○"/>
    <m/>
    <m/>
    <s v="インターネット販売・検品"/>
    <s v="③販売力の向上"/>
    <s v="仕入れ商品を増やし、販売回数を増やしていく。"/>
    <s v="袋製品"/>
    <s v="⑤他事業所とのネットワークの構築"/>
    <s v="連携を強化し、作業量の増加を目指す"/>
    <s v="施設外就労"/>
    <s v="①商品企画力の向上"/>
    <s v="作業アイテムの増加や技術力の向上を行う"/>
    <s v="インターネット販売の取り組みを特に強化し、販売力を向上させていく_x000a_製作作業技術をあげ、作業量の増加を行っていく。"/>
    <s v="インターネット販売の取り組みを特に強化し、販売力を向上させていく_x000a_製作作業技術をあげ、作業量の増加を行っていく。_x000a_そのうえで自社製品の開発なども取り組んでいきたい。"/>
    <s v="インターネット販売の取り組みを特に強化し、販売力を向上させていく_x000a_製作作業技術をあげ、作業量の増加を行っていく。_x000a_取組んだ自社製品の拡大を行う。"/>
    <s v="共有した"/>
    <s v="共有した"/>
    <s v="統括責任者"/>
    <s v="勝見　華恵"/>
    <s v="管理者"/>
    <s v="個別支援計画の作成"/>
    <s v="勝見　華恵"/>
    <s v="サービス管理責任者"/>
    <s v="技術指導や職業訓練"/>
    <s v="香口　理恵"/>
    <s v="職業指導員"/>
    <s v="技術指導や職業訓練"/>
    <s v="前藤　定義"/>
    <s v="職業指導員"/>
    <s v="技術指導や職業訓練"/>
    <s v="三好　貴子"/>
    <s v="職業指導員"/>
    <s v="技術指導や職業訓練"/>
    <s v="新田　彩里"/>
    <s v="職業指導員"/>
    <s v="日常生活の相談・指導"/>
    <s v="勝見　哲守"/>
    <s v="生活支援員"/>
    <s v="価格交渉・作業工程管理"/>
    <s v="髙下　加代子"/>
    <s v="目標工賃達成指導員"/>
    <m/>
    <m/>
    <m/>
    <m/>
    <m/>
    <m/>
    <x v="6"/>
    <n v="6"/>
    <n v="2"/>
    <n v="13"/>
    <m/>
    <m/>
    <n v="21"/>
    <x v="101"/>
    <x v="173"/>
    <x v="171"/>
    <x v="0"/>
    <x v="0"/>
    <n v="8"/>
    <n v="13"/>
    <n v="0"/>
    <n v="21"/>
    <n v="0"/>
    <n v="1"/>
    <n v="3"/>
    <n v="0"/>
    <n v="0"/>
    <n v="0"/>
    <n v="17"/>
    <n v="21"/>
    <n v="0"/>
    <n v="0"/>
    <n v="5"/>
    <n v="1"/>
    <n v="6"/>
    <n v="3"/>
    <n v="6"/>
    <n v="21"/>
    <n v="15"/>
    <n v="3"/>
    <n v="0"/>
    <n v="18"/>
    <n v="0.83333333333333337"/>
    <n v="14"/>
    <n v="3"/>
    <n v="1"/>
    <n v="18"/>
    <n v="0.77777777777777779"/>
    <n v="16"/>
    <n v="2"/>
    <n v="0"/>
    <n v="18"/>
    <n v="0.88888888888888884"/>
    <n v="16"/>
    <n v="2"/>
    <n v="0"/>
    <n v="18"/>
    <n v="0.88888888888888884"/>
    <n v="14"/>
    <n v="4"/>
    <n v="0"/>
    <n v="18"/>
    <n v="0.77777777777777779"/>
    <n v="16"/>
    <n v="1"/>
    <n v="1"/>
    <n v="18"/>
    <x v="76"/>
    <n v="91"/>
    <n v="15"/>
    <n v="2"/>
    <n v="108"/>
    <n v="0.84259259259259256"/>
  </r>
  <r>
    <d v="2024-04-18T00:00:00"/>
    <n v="421"/>
    <x v="4"/>
    <s v="株式会社ｃｏｍ－ｍａｔｅ"/>
    <s v="角田　くみ子"/>
    <n v="3410216018"/>
    <s v="なぎ作業所"/>
    <n v="7330033"/>
    <x v="2"/>
    <s v="〒733-0033 広島市西区観音本町二丁目７番２９号"/>
    <x v="0"/>
    <s v="河本　富恵"/>
    <s v="河本　富恵"/>
    <s v="082-295-8772"/>
    <s v="naginagi-n@outlook.jp"/>
    <s v="月額"/>
    <n v="15000"/>
    <x v="293"/>
    <n v="589"/>
    <n v="15710"/>
    <n v="16052"/>
    <n v="16393"/>
    <n v="2990349"/>
    <n v="2582849"/>
    <n v="0"/>
    <n v="0"/>
    <n v="407500"/>
    <n v="2990349"/>
    <x v="293"/>
    <n v="764309"/>
    <n v="0"/>
    <n v="0"/>
    <n v="0"/>
    <n v="211"/>
    <n v="2904"/>
    <x v="288"/>
    <n v="246"/>
    <n v="12"/>
    <n v="2226040"/>
    <x v="290"/>
    <x v="293"/>
    <n v="210"/>
    <n v="3100000"/>
    <n v="2650000"/>
    <n v="0"/>
    <n v="0"/>
    <n v="450000"/>
    <n v="3100000"/>
    <n v="2300000"/>
    <n v="800000"/>
    <n v="0"/>
    <n v="0"/>
    <n v="0"/>
    <n v="3000"/>
    <n v="11000"/>
    <n v="246"/>
    <n v="12"/>
    <n v="2300000"/>
    <n v="15710"/>
    <n v="209"/>
    <n v="3200000"/>
    <n v="2750000"/>
    <n v="0"/>
    <n v="0"/>
    <n v="450000"/>
    <n v="3200000"/>
    <n v="2350000"/>
    <n v="850000"/>
    <n v="0"/>
    <n v="0"/>
    <n v="0"/>
    <n v="3000"/>
    <n v="11000"/>
    <n v="246"/>
    <n v="12"/>
    <n v="2350000"/>
    <n v="16052"/>
    <n v="214"/>
    <n v="3300000"/>
    <n v="2850000"/>
    <n v="0"/>
    <n v="0"/>
    <n v="450000"/>
    <n v="3300000"/>
    <n v="2400000"/>
    <n v="900000"/>
    <n v="0"/>
    <n v="0"/>
    <n v="0"/>
    <n v="3000"/>
    <n v="11000"/>
    <n v="246"/>
    <n v="12"/>
    <n v="2400000"/>
    <n v="16393"/>
    <n v="218"/>
    <m/>
    <m/>
    <s v="○"/>
    <m/>
    <m/>
    <m/>
    <s v="○"/>
    <m/>
    <m/>
    <m/>
    <m/>
    <m/>
    <s v="○"/>
    <m/>
    <m/>
    <m/>
    <m/>
    <m/>
    <x v="4"/>
    <n v="1310649"/>
    <s v="内職（箱折、部品の組み立て、パウチ貼りなどのいろいろな手作業）"/>
    <s v="－"/>
    <x v="13"/>
    <n v="1004200"/>
    <s v="作業所内にて飲食業を営む。ラーメン、定食などを提供している"/>
    <s v="－"/>
    <x v="15"/>
    <n v="268000"/>
    <s v="作業所内で弁当の製造、作業所外で対面販売"/>
    <s v="－"/>
    <x v="1"/>
    <s v=""/>
    <x v="0"/>
    <x v="0"/>
    <s v=""/>
    <x v="0"/>
    <m/>
    <m/>
    <m/>
    <x v="0"/>
    <s v="内職の仕事がない時があり生産性な低下に繋がり受注先の新規開拓や自社製品の開発販売等を行い売り上げにつなげていく必要がある。食堂や弁当販売等も行っているのでもっと力を入れて顧客の確保へとつなげていきたい。利用者の確保も必要である。"/>
    <s v="○"/>
    <s v="○"/>
    <m/>
    <s v="○"/>
    <s v="○"/>
    <s v="○"/>
    <m/>
    <s v="○"/>
    <m/>
    <m/>
    <m/>
    <m/>
    <s v="食堂や弁当の販売に関しては顧客が増えたが仕入れの高騰もあり思った以上には売上向上に至っていない。食材の見直しや価格の見直しを考える必要がいると思われる。食堂や弁当の販売をやっているという認知度も必要で、その取り組みもしていく必要あり。内職に関しては色々な仕事を受注し誰もが関わることができるようにしていく必要がいる。仕事も必要だが、生産性を高めるために利用者の確保に努めなければ生産が生まれない。"/>
    <s v="○"/>
    <s v="○"/>
    <s v="○"/>
    <s v="○"/>
    <s v="○"/>
    <s v="○"/>
    <m/>
    <m/>
    <s v="○"/>
    <s v="○"/>
    <m/>
    <m/>
    <s v="弁当の販売"/>
    <s v="②販路開拓"/>
    <s v="販売ルートの確保、販売個数の増量、販売日数を増やしていくことができるように企画していく"/>
    <s v="食堂"/>
    <s v="④販売価格の見直し"/>
    <s v="メニューの見直し、材料費を抑えれるような工夫をした上で販売価格の見直しをしていく必要あり"/>
    <s v="内職"/>
    <s v="②販路開拓"/>
    <s v="仕事を頂ける企業の開拓をしていく。利用者の生産性の向上となるような作業工程の見直しや労働日数、労働時間を増やすことができるような取り組みをしていく。"/>
    <s v="イベント等に参加させてもらい弁当販売の機会を増やしていく。食堂においては店の認知度を高め客数を増やして売り上げを伸ばしていく。弁当のメニューも飽きないようにいろいろ考えていく。内職は仕事の受注が難しいところもある為自社製品の取り組みをしていく"/>
    <s v="販売ルートを増やして食堂より弁当の販売に力を入れていけたらと思う。ネットで予約注文を受けたりするなどして販売量を増やしていく。イベント等で弁当や自社の製品も売っていけたらと思う"/>
    <s v="販路の拡大や売り上げ増加に取り組む。自社製品の拡大において職員のスキルアップしていくように取り組んでいく"/>
    <s v="共有した"/>
    <s v="共有した"/>
    <s v="統括責任者"/>
    <s v="河本　富恵"/>
    <s v="管理者兼サービス管理責任者"/>
    <m/>
    <s v="角田　泰記"/>
    <s v="職業指導員兼調理員"/>
    <m/>
    <s v="中岡　咲乃"/>
    <s v="生活支援員兼サービス管理責任者"/>
    <m/>
    <s v="佐々木　亜沙美"/>
    <s v="生活支援員"/>
    <m/>
    <s v="角田　充男"/>
    <s v="生活支援員（パート）"/>
    <m/>
    <m/>
    <m/>
    <m/>
    <m/>
    <m/>
    <m/>
    <m/>
    <m/>
    <m/>
    <m/>
    <m/>
    <m/>
    <m/>
    <m/>
    <x v="1"/>
    <n v="4"/>
    <n v="3"/>
    <n v="13"/>
    <n v="3"/>
    <m/>
    <n v="23"/>
    <x v="102"/>
    <x v="177"/>
    <x v="172"/>
    <x v="43"/>
    <x v="0"/>
    <n v="11"/>
    <n v="9"/>
    <n v="3"/>
    <n v="23"/>
    <n v="0"/>
    <n v="4"/>
    <n v="4"/>
    <n v="4"/>
    <n v="1"/>
    <n v="0"/>
    <n v="10"/>
    <n v="23"/>
    <n v="0"/>
    <n v="1"/>
    <n v="5"/>
    <n v="2"/>
    <n v="4"/>
    <n v="8"/>
    <n v="3"/>
    <n v="23"/>
    <n v="12"/>
    <n v="1"/>
    <n v="4"/>
    <n v="17"/>
    <n v="0.70588235294117652"/>
    <n v="12"/>
    <n v="1"/>
    <n v="4"/>
    <n v="17"/>
    <n v="0.70588235294117652"/>
    <n v="10"/>
    <n v="1"/>
    <n v="6"/>
    <n v="17"/>
    <n v="0.58823529411764708"/>
    <n v="11"/>
    <n v="1"/>
    <n v="5"/>
    <n v="17"/>
    <n v="0.6470588235294118"/>
    <n v="12"/>
    <n v="1"/>
    <n v="4"/>
    <n v="17"/>
    <n v="0.70588235294117652"/>
    <n v="14"/>
    <n v="0"/>
    <n v="3"/>
    <n v="17"/>
    <x v="92"/>
    <n v="71"/>
    <n v="5"/>
    <n v="26"/>
    <n v="102"/>
    <n v="0.69607843137254899"/>
  </r>
  <r>
    <d v="2024-04-16T00:00:00"/>
    <n v="422"/>
    <x v="4"/>
    <s v="株式会社アテンティブ"/>
    <s v="中島　将則"/>
    <n v="3410115996"/>
    <s v="みらい’ｓ"/>
    <n v="7340034"/>
    <x v="2"/>
    <s v="〒734-0034 広島市南区丹那町５番５号"/>
    <x v="0"/>
    <s v="中島　将則"/>
    <s v="花田　勝治"/>
    <s v="082-207-3831"/>
    <s v="nakataka1001@yahoo.co.jp"/>
    <s v="月額"/>
    <n v="6000"/>
    <x v="294"/>
    <n v="615"/>
    <n v="7523"/>
    <n v="8076"/>
    <n v="8609"/>
    <n v="1643190"/>
    <n v="1643190"/>
    <n v="0"/>
    <n v="0"/>
    <n v="0"/>
    <n v="1643190"/>
    <x v="294"/>
    <n v="0"/>
    <n v="0"/>
    <n v="0"/>
    <n v="0"/>
    <n v="319"/>
    <n v="5552"/>
    <x v="289"/>
    <n v="269"/>
    <n v="12"/>
    <n v="1643190"/>
    <x v="291"/>
    <x v="294"/>
    <n v="102"/>
    <n v="1950000"/>
    <n v="1950000"/>
    <n v="0"/>
    <n v="0"/>
    <n v="0"/>
    <n v="1950000"/>
    <n v="1950000"/>
    <n v="0"/>
    <n v="0"/>
    <n v="0"/>
    <n v="0"/>
    <n v="5800"/>
    <n v="17000"/>
    <n v="269"/>
    <n v="12"/>
    <n v="1950000"/>
    <n v="7523"/>
    <n v="115"/>
    <n v="2200000"/>
    <n v="2200000"/>
    <n v="0"/>
    <n v="0"/>
    <n v="0"/>
    <n v="2200000"/>
    <n v="2200000"/>
    <n v="0"/>
    <n v="0"/>
    <n v="0"/>
    <n v="0"/>
    <n v="6100"/>
    <n v="18000"/>
    <n v="269"/>
    <n v="12"/>
    <n v="2200000"/>
    <n v="8076"/>
    <n v="122"/>
    <n v="2500000"/>
    <n v="2500000"/>
    <n v="0"/>
    <n v="0"/>
    <n v="0"/>
    <n v="2500000"/>
    <n v="2500000"/>
    <n v="0"/>
    <n v="0"/>
    <n v="0"/>
    <n v="0"/>
    <n v="6500"/>
    <n v="19500"/>
    <n v="269"/>
    <n v="12"/>
    <n v="2500000"/>
    <n v="8609"/>
    <n v="128"/>
    <m/>
    <m/>
    <m/>
    <m/>
    <m/>
    <m/>
    <m/>
    <m/>
    <s v="○"/>
    <m/>
    <m/>
    <m/>
    <s v="○"/>
    <m/>
    <m/>
    <s v="○"/>
    <s v="○"/>
    <s v="広告ポスティング作業"/>
    <x v="0"/>
    <n v="998240"/>
    <s v="会社社宅、アパート共用部分の清掃業務_x000a_（週2回程度）"/>
    <s v="－"/>
    <x v="3"/>
    <n v="249370"/>
    <s v="学校用リッパー仮刺し、キャップ付け作業"/>
    <s v="－"/>
    <x v="0"/>
    <n v="226200"/>
    <s v="粗品、販売用等のタオル折りたたみ袋詰め作業"/>
    <s v="－"/>
    <x v="1"/>
    <n v="1"/>
    <x v="1"/>
    <x v="24"/>
    <s v=""/>
    <x v="0"/>
    <m/>
    <m/>
    <m/>
    <x v="0"/>
    <s v="現在取り組んでいる業務は、継続取引先があり、安定した売り上げが確保できている。_x000a_しかし、高単価の作業に取り組みたいが、生産性が見込めない利用者様が多く難しい状況。_x000a_受注単価の低さによる事で工賃向上につながりにくい状況となっています。_x000a_"/>
    <m/>
    <m/>
    <m/>
    <s v="○"/>
    <m/>
    <s v="○"/>
    <m/>
    <m/>
    <m/>
    <m/>
    <m/>
    <m/>
    <s v="新たに利用者様の取り組みやすい作業を取り入れる。_x000a_作業面では全員取り組めているが、単価の低さから目標工賃には及ばない課題もあります_x000a_PC関係の業務の売上が上がってないため、新たな販路開拓に取り組む必要もある。_x000a_ただ全体の作業効率は上がっており、前年比では109％で実績は上回ている。"/>
    <m/>
    <s v="○"/>
    <m/>
    <m/>
    <m/>
    <m/>
    <m/>
    <m/>
    <m/>
    <s v="○"/>
    <m/>
    <m/>
    <s v="清掃活動"/>
    <s v="⑩市町・企業、他事業所との連携"/>
    <s v="提携業者からの発注の促進、新規受注の依頼を実施。_x000a_作業頻度を増やし、安定した売上を見込む"/>
    <s v="PC作業による受注"/>
    <s v="⑦利用者のためのICT機器の導入"/>
    <s v="既存のPCを増やし専門機器、ソフトなど作業効率が上がるように改善する。_x000a_職員にもPCスキル向上する様に指導"/>
    <s v="軽作業（リッパー仮刺し、タオル折りたたみ袋詰め作業）"/>
    <s v="⑩市町・企業、他事業所との連携"/>
    <s v="新規販路の開拓。_x000a_既存企業からも新しい仕事を取り入れて、作業内容を充実させる"/>
    <s v="提携企業と連携し新たな清掃活動の実施、ポスティング作業も増やし積極的に取り組む。_x000a_作業環境を整え、パソコン業務の新たな販路開拓。"/>
    <s v="_x000a_既存店に行き、PCのスキルアップと共に入力作業等の業務もこなし売上増につなげる。_x000a_利用者の作業効率が上がるようにマニュアル等を作成。職員のスキルアップ研修も検討_x000a__x000a_"/>
    <s v="既存店からの入力業務、名刺作成等の仕事を取り入れ、売上増加に取り組む。　　　　　　　　_x000a_効率的に作業が出来る様に機器も導入し、PC関係の作業を拡大。　　　　　　　　　　　　　　_x000a_営業活動で軽作業の受注先を確保、売上増につなげる　　　　　　　　　　　　　　　"/>
    <s v="共有した"/>
    <s v="共有した"/>
    <s v="統括責任者"/>
    <s v="中島　将則"/>
    <s v="管理者"/>
    <s v="個別支援計画の作成"/>
    <s v="保田　悠輔"/>
    <s v="サービス管理責任者"/>
    <s v="営業、作業工程管理"/>
    <s v="谷敷　裕行"/>
    <s v="目標工賃達成指導員"/>
    <s v="日常生活の相談、指導"/>
    <s v="岡田　恵美"/>
    <s v="生活支援員"/>
    <s v="日常生活の相談、指導"/>
    <s v="花田　勝治"/>
    <s v="生活支援員"/>
    <m/>
    <m/>
    <m/>
    <m/>
    <m/>
    <m/>
    <m/>
    <m/>
    <m/>
    <m/>
    <m/>
    <m/>
    <m/>
    <m/>
    <m/>
    <x v="1"/>
    <n v="7"/>
    <n v="7"/>
    <n v="15"/>
    <m/>
    <n v="1"/>
    <n v="30"/>
    <x v="103"/>
    <x v="178"/>
    <x v="1"/>
    <x v="0"/>
    <x v="6"/>
    <n v="8"/>
    <n v="22"/>
    <n v="0"/>
    <n v="30"/>
    <n v="1"/>
    <n v="4"/>
    <n v="5"/>
    <n v="1"/>
    <n v="1"/>
    <n v="0"/>
    <n v="18"/>
    <n v="30"/>
    <n v="0"/>
    <n v="3"/>
    <n v="3"/>
    <n v="1"/>
    <n v="6"/>
    <n v="13"/>
    <n v="4"/>
    <n v="30"/>
    <n v="13"/>
    <n v="0"/>
    <n v="2"/>
    <n v="15"/>
    <n v="0.8666666666666667"/>
    <n v="11"/>
    <n v="0"/>
    <n v="4"/>
    <n v="15"/>
    <n v="0.73333333333333328"/>
    <n v="14"/>
    <n v="0"/>
    <n v="1"/>
    <n v="15"/>
    <n v="0.93333333333333335"/>
    <n v="13"/>
    <n v="0"/>
    <n v="2"/>
    <n v="15"/>
    <n v="0.8666666666666667"/>
    <n v="12"/>
    <n v="0"/>
    <n v="3"/>
    <n v="15"/>
    <n v="0.8"/>
    <n v="11"/>
    <n v="0"/>
    <n v="4"/>
    <n v="15"/>
    <x v="46"/>
    <n v="74"/>
    <n v="0"/>
    <n v="16"/>
    <n v="90"/>
    <n v="0.82222222222222219"/>
  </r>
  <r>
    <d v="2024-04-24T00:00:00"/>
    <n v="423"/>
    <x v="4"/>
    <s v="呉原プランニング株式会社"/>
    <s v="呉原　史子"/>
    <n v="3410216000"/>
    <s v="ひなたぼっこ立町"/>
    <n v="7300032"/>
    <x v="2"/>
    <s v="〒730-0032 広島市中区立町６番１２号　立町ビル４０２号"/>
    <x v="0"/>
    <s v="呉原史子"/>
    <s v="呉原裕司"/>
    <s v="082-245-1577"/>
    <s v="tsunagu888@gmail.com"/>
    <s v="月額"/>
    <n v="10000"/>
    <x v="295"/>
    <n v="3825"/>
    <n v="16405"/>
    <n v="17000"/>
    <n v="17901"/>
    <n v="3200501"/>
    <n v="767293"/>
    <n v="0"/>
    <n v="0"/>
    <n v="2433208"/>
    <n v="3200501"/>
    <x v="295"/>
    <n v="330360"/>
    <n v="0"/>
    <n v="0"/>
    <n v="0"/>
    <n v="288"/>
    <n v="4495"/>
    <x v="290"/>
    <n v="260"/>
    <n v="12"/>
    <n v="2870141"/>
    <x v="292"/>
    <x v="295"/>
    <n v="180"/>
    <n v="3775400"/>
    <n v="800000"/>
    <n v="0"/>
    <n v="0"/>
    <n v="2975400"/>
    <n v="3775400"/>
    <n v="3425400"/>
    <n v="350000"/>
    <n v="0"/>
    <n v="0"/>
    <n v="0"/>
    <n v="4500"/>
    <n v="16000"/>
    <n v="260"/>
    <n v="12"/>
    <n v="3425400"/>
    <n v="16405"/>
    <n v="214"/>
    <n v="3970800"/>
    <n v="820000"/>
    <n v="0"/>
    <n v="0"/>
    <n v="3150800"/>
    <n v="3970800"/>
    <n v="3610800"/>
    <n v="360000"/>
    <n v="0"/>
    <n v="0"/>
    <n v="0"/>
    <n v="4600"/>
    <n v="16100"/>
    <n v="260"/>
    <n v="12"/>
    <n v="3610800"/>
    <n v="17000"/>
    <n v="224"/>
    <n v="4258000"/>
    <n v="850000"/>
    <n v="0"/>
    <n v="0"/>
    <n v="3408000"/>
    <n v="4258000"/>
    <n v="3888000"/>
    <n v="370000"/>
    <n v="0"/>
    <n v="0"/>
    <n v="0"/>
    <n v="4700"/>
    <n v="16200"/>
    <n v="260"/>
    <n v="12"/>
    <n v="3888000"/>
    <n v="17901"/>
    <n v="240"/>
    <m/>
    <m/>
    <m/>
    <m/>
    <m/>
    <m/>
    <m/>
    <m/>
    <m/>
    <m/>
    <m/>
    <m/>
    <s v="○"/>
    <m/>
    <m/>
    <m/>
    <m/>
    <m/>
    <x v="4"/>
    <n v="767293"/>
    <s v="シール貼り、紙袋作成、紙袋検品、紙袋紐結び、紙袋底ボール入れ、ガチャ玉入れ、チラシのセット等"/>
    <s v="－"/>
    <x v="2"/>
    <m/>
    <m/>
    <m/>
    <x v="2"/>
    <m/>
    <m/>
    <m/>
    <x v="1"/>
    <s v=""/>
    <x v="0"/>
    <x v="0"/>
    <s v=""/>
    <x v="0"/>
    <m/>
    <m/>
    <m/>
    <x v="0"/>
    <s v="各受注先から継続敵に仕事を頂いているが、利用者人数、利用時間、作業能力が限られているので、受注量に制限がある。"/>
    <m/>
    <s v="○"/>
    <m/>
    <s v="○"/>
    <m/>
    <s v="○"/>
    <m/>
    <m/>
    <m/>
    <m/>
    <m/>
    <m/>
    <s v="作業を十分に入れない利用者が増加している。利用者の仕事を増やすため、低単価受注量が増加している。"/>
    <s v="○"/>
    <s v="○"/>
    <s v="○"/>
    <s v="○"/>
    <m/>
    <m/>
    <m/>
    <m/>
    <m/>
    <m/>
    <m/>
    <m/>
    <s v="軽作業①"/>
    <s v="④販売価格の見直し"/>
    <s v="受注単価の向上できる受注先を増やす。"/>
    <s v="軽作業② "/>
    <s v="②販路開拓"/>
    <s v="紙袋作成量を増やす"/>
    <s v="軽作業③"/>
    <s v="③販売力の向上"/>
    <s v="紙袋底ボール入れ、検品を増やす。"/>
    <s v="受注単価向上できる受注先を増やす。受注量を増やす。"/>
    <s v="販路拡大、売上増加、受注量増加に取り組む。"/>
    <s v="新規事業に取り組む。営業活動で新規受注先を目指し売上増へ取り組む。。"/>
    <s v="共有した"/>
    <s v="共有した"/>
    <s v="統括責任者"/>
    <s v="呉原史子"/>
    <s v="管理者"/>
    <s v="個別支援計画の作成"/>
    <s v="呉原史子"/>
    <s v="サービス管理責任者"/>
    <s v="技術指導や職業訓練"/>
    <s v="岩村隆雄"/>
    <s v="職業指導員"/>
    <s v="日常生活の相談・指導"/>
    <s v="呉原善哉"/>
    <s v="生活指導員"/>
    <s v="技術指導や職業訓練"/>
    <s v="呉原裕司"/>
    <s v="職業指導員"/>
    <m/>
    <m/>
    <m/>
    <m/>
    <m/>
    <m/>
    <m/>
    <m/>
    <m/>
    <m/>
    <m/>
    <m/>
    <m/>
    <m/>
    <m/>
    <x v="1"/>
    <n v="2"/>
    <n v="2"/>
    <n v="16"/>
    <m/>
    <m/>
    <n v="20"/>
    <x v="31"/>
    <x v="153"/>
    <x v="32"/>
    <x v="0"/>
    <x v="0"/>
    <n v="10"/>
    <n v="9"/>
    <n v="1"/>
    <n v="20"/>
    <n v="0"/>
    <n v="5"/>
    <n v="0"/>
    <n v="0"/>
    <n v="0"/>
    <n v="0"/>
    <n v="15"/>
    <n v="20"/>
    <n v="0"/>
    <n v="1"/>
    <n v="3"/>
    <n v="2"/>
    <n v="6"/>
    <n v="6"/>
    <n v="2"/>
    <n v="20"/>
    <n v="18"/>
    <n v="2"/>
    <n v="0"/>
    <n v="20"/>
    <n v="0.9"/>
    <n v="15"/>
    <n v="5"/>
    <n v="0"/>
    <n v="20"/>
    <n v="0.75"/>
    <n v="16"/>
    <n v="4"/>
    <n v="0"/>
    <n v="20"/>
    <n v="0.8"/>
    <n v="18"/>
    <n v="2"/>
    <n v="0"/>
    <n v="20"/>
    <n v="0.9"/>
    <n v="17"/>
    <n v="3"/>
    <n v="0"/>
    <n v="20"/>
    <n v="0.85"/>
    <n v="18"/>
    <n v="2"/>
    <n v="0"/>
    <n v="20"/>
    <x v="2"/>
    <n v="102"/>
    <n v="18"/>
    <n v="0"/>
    <n v="120"/>
    <n v="0.85"/>
  </r>
  <r>
    <d v="2024-04-15T00:00:00"/>
    <n v="424"/>
    <x v="4"/>
    <s v="株式会社ＷＩＳＨ"/>
    <s v="山田　賢治"/>
    <n v="3410900611"/>
    <s v="就労継続支援B型事業所ＭＥＴＥＯＲ"/>
    <n v="7230017"/>
    <x v="5"/>
    <s v="〒723-0017 三原市港町３丁目21-17"/>
    <x v="0"/>
    <s v="永井　尚子"/>
    <s v="永井　尚子"/>
    <s v="0848-38-2677"/>
    <s v="qqua4wy9k@basil.ocn.ne.jp"/>
    <s v="月額"/>
    <n v="17000"/>
    <x v="296"/>
    <n v="11615"/>
    <n v="28736"/>
    <n v="29083"/>
    <n v="29605"/>
    <n v="4772940"/>
    <n v="4306572"/>
    <n v="466368"/>
    <n v="0"/>
    <n v="0"/>
    <n v="4772940"/>
    <x v="296"/>
    <n v="0"/>
    <n v="0"/>
    <n v="0"/>
    <n v="0"/>
    <n v="238"/>
    <n v="3849"/>
    <x v="291"/>
    <n v="278"/>
    <n v="12"/>
    <n v="4772940"/>
    <x v="293"/>
    <x v="296"/>
    <n v="426"/>
    <n v="5000000"/>
    <n v="5000000"/>
    <n v="0"/>
    <n v="0"/>
    <n v="0"/>
    <n v="5000000"/>
    <n v="5000000"/>
    <n v="0"/>
    <n v="0"/>
    <n v="0"/>
    <n v="0"/>
    <n v="3900"/>
    <n v="11350"/>
    <n v="270"/>
    <n v="12"/>
    <n v="5000000"/>
    <n v="28736"/>
    <n v="441"/>
    <n v="5200000"/>
    <n v="5200000"/>
    <n v="0"/>
    <n v="0"/>
    <n v="0"/>
    <n v="5200000"/>
    <n v="5200000"/>
    <n v="0"/>
    <n v="0"/>
    <n v="0"/>
    <n v="0"/>
    <n v="4000"/>
    <n v="11600"/>
    <n v="270"/>
    <n v="12"/>
    <n v="5200000"/>
    <n v="29083"/>
    <n v="448"/>
    <n v="5400000"/>
    <n v="5400000"/>
    <n v="0"/>
    <n v="0"/>
    <n v="0"/>
    <n v="5400000"/>
    <n v="5400000"/>
    <n v="0"/>
    <n v="0"/>
    <n v="0"/>
    <n v="0"/>
    <n v="4100"/>
    <n v="11900"/>
    <n v="270"/>
    <n v="12"/>
    <n v="5400000"/>
    <n v="29605"/>
    <n v="454"/>
    <m/>
    <m/>
    <m/>
    <m/>
    <s v="○"/>
    <m/>
    <m/>
    <m/>
    <s v="○"/>
    <m/>
    <m/>
    <m/>
    <s v="○"/>
    <s v="○"/>
    <s v="○"/>
    <s v="○"/>
    <m/>
    <m/>
    <x v="5"/>
    <n v="757500"/>
    <s v="水耕栽培補助（スポンジへ苗の植替え、苗を植えるボード洗い、清掃）週２回"/>
    <s v="○"/>
    <x v="4"/>
    <n v="706200"/>
    <s v="会社の事務所、トイレ、休憩室の掃除、建物周りの草取り　週５回"/>
    <s v="○"/>
    <x v="3"/>
    <n v="362700"/>
    <s v="高齢者施設の洗濯業務　週２回"/>
    <s v="○"/>
    <x v="0"/>
    <s v=""/>
    <x v="0"/>
    <x v="0"/>
    <n v="1"/>
    <x v="1"/>
    <m/>
    <s v="令和3年度"/>
    <n v="1214136"/>
    <x v="51"/>
    <s v="・中作業しか出来ない利用者がいるが、中作業だけでは工賃が上がらない。_x000a_・中作業でも、出来る事が少ない人やスピードが遅い人が作業すると、収入より工賃がだいぶ高くなる。_x000a_・職員の人数に限りがあるので、外作業を増やせない。_x000a_・作業を多くすると納期に追われ、職員の負担が増える。"/>
    <m/>
    <s v="○"/>
    <m/>
    <s v="○"/>
    <s v="○"/>
    <s v="○"/>
    <s v="○"/>
    <s v="○"/>
    <s v="○"/>
    <m/>
    <m/>
    <m/>
    <s v="・職員の人数に限りがある中、シフトを調整し施設外作業を増やした。_x000a_・来所日数を徐々に増やしたり、来所が安定した利用者に単価の高い施設外作業を提供した。　　　　　　・農業部門の年数が経過してきたので、生産性、四季の野菜のルーティンの確率、販路の開拓を進めた。"/>
    <m/>
    <s v="○"/>
    <m/>
    <s v="○"/>
    <s v="○"/>
    <s v="○"/>
    <s v="○"/>
    <m/>
    <s v="○"/>
    <s v="○"/>
    <m/>
    <m/>
    <s v="施設内作業"/>
    <s v="⑪その他"/>
    <s v="企業との関係を構築し、新規開拓を行い、より高単価、単純作業の受注を検討する。利用者の出勤率の向上、勤務できる時間を増やせるように、声掛けや情報の発信、作業工程の分解などを行っていく。"/>
    <s v="パソコン作業の受注"/>
    <s v="⑦利用者のためのICT機器の導入"/>
    <s v="作業工程を見直し、出来る作業を増やせるようにする。"/>
    <s v="業務委託作業"/>
    <s v="④販売価格の見直し"/>
    <s v="業務委託費用の単価の見直しや、交渉を行っていく。"/>
    <s v="企業連携をより強化し、新規開拓や新たな作業の開拓を行いつつ、業務委託費用の単価の見直しや交渉を行っていく。パソコン作業の受注を行う。動画編集作業の業務委託を開始。作業工程を見直し、出来る作業を増やしていく。利用者の出勤率の向上、勤務できる時間を増やせるように、声掛けや情報の発信、作業工程の分解などを行っていく。"/>
    <s v="令和6年度を継続しつつ、動画編集などのパソコン作業の業務を軌道に乗せ、委託量を増やし、より工程を細分化する。利用者の出勤率の向上、勤務できる時間を増やせるように、声掛けや情報の発信、作業工程の分解などを行っていく。"/>
    <s v="令和7年度を継続しつつ、パソコン作業の業務を誰でもできるようにマニュアル化し、パソコンの台数も増やしていく。利用者の出勤率の向上、勤務できる時間を増やせるように、声掛けや情報の発信、作業工程の分解などを行っていく。"/>
    <s v="共有した"/>
    <s v="共有した"/>
    <s v="統括責任者"/>
    <s v="永井　尚子"/>
    <s v="管理者"/>
    <s v="個別支援計画の作成"/>
    <s v="永井　尚子"/>
    <s v="サービス管理責任者"/>
    <s v="日常生活の相談・指導"/>
    <s v="倉谷　香織"/>
    <s v="生活支援員"/>
    <s v="作業指導"/>
    <s v="河崎　有香"/>
    <s v="職業指導員"/>
    <s v="価格交渉・営業"/>
    <s v="山田　賢治"/>
    <s v="代表取締役"/>
    <m/>
    <m/>
    <m/>
    <m/>
    <m/>
    <m/>
    <m/>
    <m/>
    <m/>
    <m/>
    <m/>
    <m/>
    <m/>
    <m/>
    <m/>
    <x v="1"/>
    <m/>
    <n v="5"/>
    <n v="22"/>
    <m/>
    <m/>
    <n v="27"/>
    <x v="2"/>
    <x v="179"/>
    <x v="173"/>
    <x v="0"/>
    <x v="0"/>
    <n v="5"/>
    <n v="22"/>
    <n v="0"/>
    <n v="27"/>
    <n v="1"/>
    <n v="1"/>
    <n v="1"/>
    <n v="1"/>
    <n v="0"/>
    <n v="0"/>
    <n v="23"/>
    <n v="27"/>
    <n v="0"/>
    <n v="1"/>
    <n v="4"/>
    <n v="7"/>
    <n v="8"/>
    <n v="4"/>
    <n v="3"/>
    <n v="27"/>
    <n v="15"/>
    <n v="0"/>
    <n v="7"/>
    <n v="22"/>
    <n v="0.68181818181818177"/>
    <n v="19"/>
    <n v="2"/>
    <n v="1"/>
    <n v="22"/>
    <n v="0.86363636363636365"/>
    <n v="19"/>
    <n v="0"/>
    <n v="3"/>
    <n v="22"/>
    <n v="0.86363636363636365"/>
    <n v="22"/>
    <n v="0"/>
    <n v="0"/>
    <n v="22"/>
    <n v="1"/>
    <n v="16"/>
    <n v="1"/>
    <n v="5"/>
    <n v="22"/>
    <n v="0.72727272727272729"/>
    <n v="21"/>
    <n v="0"/>
    <n v="1"/>
    <n v="22"/>
    <x v="129"/>
    <n v="112"/>
    <n v="3"/>
    <n v="17"/>
    <n v="132"/>
    <n v="0.84848484848484851"/>
  </r>
  <r>
    <d v="2024-04-24T00:00:00"/>
    <n v="425"/>
    <x v="4"/>
    <s v="株式会社Ｔｕｒｎ"/>
    <s v="羽白　浩樹"/>
    <n v="3410116184"/>
    <s v="ディーセント高陽"/>
    <n v="7391742"/>
    <x v="2"/>
    <s v="〒739-1742 広島市安佐北区亀崎一丁目２番２６号"/>
    <x v="0"/>
    <s v="小田　絵馬"/>
    <s v="小田　絵馬"/>
    <s v="082-576-4992"/>
    <s v="decentk@turn-hiroshima.com"/>
    <s v="月額"/>
    <n v="16000"/>
    <x v="297"/>
    <n v="3063"/>
    <n v="21538"/>
    <n v="21667"/>
    <n v="21795"/>
    <n v="3362630"/>
    <n v="3362630"/>
    <n v="0"/>
    <n v="0"/>
    <n v="0"/>
    <n v="3362630"/>
    <x v="297"/>
    <n v="0"/>
    <n v="0"/>
    <n v="0"/>
    <n v="0"/>
    <n v="306"/>
    <n v="3717"/>
    <x v="292"/>
    <n v="253"/>
    <n v="12"/>
    <n v="3362630"/>
    <x v="294"/>
    <x v="297"/>
    <n v="301"/>
    <n v="3360000"/>
    <n v="3360000"/>
    <n v="0"/>
    <n v="0"/>
    <n v="0"/>
    <n v="3360000"/>
    <n v="3360000"/>
    <n v="0"/>
    <n v="0"/>
    <n v="0"/>
    <n v="0"/>
    <n v="4000"/>
    <n v="12000"/>
    <n v="310"/>
    <n v="12"/>
    <n v="3360000"/>
    <n v="21538"/>
    <n v="280"/>
    <n v="3380000"/>
    <n v="3380000"/>
    <n v="0"/>
    <n v="0"/>
    <n v="0"/>
    <n v="3380000"/>
    <n v="3380000"/>
    <n v="0"/>
    <n v="0"/>
    <n v="0"/>
    <n v="0"/>
    <n v="4000"/>
    <n v="12000"/>
    <n v="310"/>
    <n v="12"/>
    <n v="3380000"/>
    <n v="21667"/>
    <n v="282"/>
    <n v="3400000"/>
    <n v="3400000"/>
    <n v="0"/>
    <n v="0"/>
    <n v="0"/>
    <n v="3400000"/>
    <n v="3400000"/>
    <n v="0"/>
    <n v="0"/>
    <n v="0"/>
    <n v="0"/>
    <n v="4000"/>
    <n v="12000"/>
    <n v="310"/>
    <n v="12"/>
    <n v="3400000"/>
    <n v="21795"/>
    <n v="283"/>
    <m/>
    <m/>
    <m/>
    <m/>
    <m/>
    <m/>
    <m/>
    <m/>
    <s v="○"/>
    <m/>
    <m/>
    <m/>
    <s v="○"/>
    <m/>
    <m/>
    <s v="○"/>
    <m/>
    <m/>
    <x v="4"/>
    <n v="3207038"/>
    <s v="バリ取り、シール貼り、ネジ入れ等"/>
    <s v="－"/>
    <x v="17"/>
    <n v="72560"/>
    <s v="レシートスキャン"/>
    <s v="－"/>
    <x v="7"/>
    <n v="83032"/>
    <s v="清掃、受付業務"/>
    <s v="○"/>
    <x v="1"/>
    <s v=""/>
    <x v="0"/>
    <x v="0"/>
    <s v=""/>
    <x v="0"/>
    <m/>
    <m/>
    <m/>
    <x v="0"/>
    <s v="内職的な作業は単価が低く、工賃向上になかなか繋がらない。また、納品や引き取りで職員の時間が取られ非効率的である。"/>
    <m/>
    <m/>
    <m/>
    <s v="○"/>
    <m/>
    <m/>
    <m/>
    <s v="○"/>
    <s v="○"/>
    <m/>
    <m/>
    <m/>
    <s v="内職的な作業が中心だったため、数をこなしても工賃の向上は難しかった。事業所内での工賃向上に対する意識が低かった。"/>
    <s v="○"/>
    <s v="○"/>
    <s v="○"/>
    <s v="○"/>
    <m/>
    <s v="○"/>
    <m/>
    <m/>
    <s v="○"/>
    <s v="○"/>
    <m/>
    <m/>
    <s v="施設外就労"/>
    <s v="⑩市町・企業、他事業所との連携"/>
    <s v="・最低賃金の保証を確約していただける企業様との提携_x000a_・携わる利用者様を増やしていく"/>
    <s v="自社製品販売"/>
    <s v="②販路開拓"/>
    <s v="・作家さん監修によるデザインや制作過程、販路の開拓を行う"/>
    <s v="新事業"/>
    <s v="⑩市町・企業、他事業所との連携"/>
    <s v="・新事業としてスタートしているパソコン解体に関して、賛同、提携いただける企業様を増やしていく。"/>
    <s v="・利用者様の能力、強みをさらにアップできるように作業を細分化する。_x000a_・生産性向上に関して職員の意識を啓蒙する研修等を定期的に実施する。_x000a_・事業所全体で、利用者様の生産活動を効率よくマネジメントできるよう定期的にチェックする。_x000a_・生産効率の低い作業は撤退する。"/>
    <s v="・令和６年度の方針について細分化した評価を行い、低評価の部分はさらなる落とし込み作業をしていく。"/>
    <s v="・同上_x000a_・生産活動の柱をそれぞれ見直し、継続・撤退・新規開拓等を検討していく。"/>
    <s v="共有した"/>
    <s v="共有した"/>
    <s v="統括責任者"/>
    <s v="羽白浩樹"/>
    <s v="代表"/>
    <s v="管理者"/>
    <s v="小田絵馬"/>
    <s v="管理者"/>
    <s v="指導員"/>
    <s v="岩戸佳代子"/>
    <s v="職業指導員"/>
    <s v="指導員"/>
    <s v="兼丸育子"/>
    <s v="生活支援員"/>
    <s v="指導員"/>
    <s v="池田美和子"/>
    <s v="職業指導員"/>
    <m/>
    <m/>
    <m/>
    <m/>
    <m/>
    <m/>
    <m/>
    <m/>
    <m/>
    <m/>
    <m/>
    <m/>
    <m/>
    <m/>
    <m/>
    <x v="1"/>
    <n v="5"/>
    <n v="5"/>
    <n v="22"/>
    <n v="1"/>
    <n v="2"/>
    <n v="35"/>
    <x v="81"/>
    <x v="180"/>
    <x v="174"/>
    <x v="60"/>
    <x v="39"/>
    <n v="4"/>
    <n v="28"/>
    <n v="3"/>
    <n v="35"/>
    <n v="0"/>
    <n v="2"/>
    <n v="1"/>
    <n v="1"/>
    <n v="1"/>
    <n v="0"/>
    <n v="30"/>
    <n v="35"/>
    <n v="0"/>
    <n v="8"/>
    <n v="5"/>
    <n v="9"/>
    <n v="6"/>
    <n v="4"/>
    <n v="3"/>
    <n v="35"/>
    <n v="19"/>
    <n v="1"/>
    <n v="4"/>
    <n v="24"/>
    <n v="0.79166666666666663"/>
    <n v="12"/>
    <n v="4"/>
    <n v="8"/>
    <n v="24"/>
    <n v="0.5"/>
    <n v="22"/>
    <n v="0"/>
    <n v="2"/>
    <n v="24"/>
    <n v="0.91666666666666663"/>
    <n v="20"/>
    <n v="0"/>
    <n v="4"/>
    <n v="24"/>
    <n v="0.83333333333333337"/>
    <n v="21"/>
    <n v="0"/>
    <n v="3"/>
    <n v="24"/>
    <n v="0.875"/>
    <n v="24"/>
    <n v="0"/>
    <n v="0"/>
    <n v="24"/>
    <x v="8"/>
    <n v="118"/>
    <n v="5"/>
    <n v="21"/>
    <n v="144"/>
    <n v="0.81944444444444442"/>
  </r>
  <r>
    <d v="2024-04-15T00:00:00"/>
    <n v="426"/>
    <x v="4"/>
    <s v="マルシモ株式会社"/>
    <s v="下村　浩太郎"/>
    <n v="3410216307"/>
    <s v="Ｓ．Ｒ．Ａ．横川南"/>
    <n v="7330011"/>
    <x v="2"/>
    <s v="〒733-0011 広島市西区横川町二丁目９番１号　マツモトビル６階　６０２号"/>
    <x v="0"/>
    <s v="菅近　隆"/>
    <s v="菅近　隆"/>
    <s v="082-299-9960"/>
    <s v="s.r.a.yokogawaminami@gmail.com"/>
    <s v="月額"/>
    <n v="12000"/>
    <x v="298"/>
    <n v="8635"/>
    <n v="21219"/>
    <n v="21798"/>
    <n v="22377"/>
    <n v="5373289"/>
    <n v="5373289"/>
    <n v="0"/>
    <n v="0"/>
    <n v="0"/>
    <n v="5373289"/>
    <x v="298"/>
    <n v="0"/>
    <n v="0"/>
    <n v="0"/>
    <n v="0"/>
    <n v="391"/>
    <n v="5398"/>
    <x v="293"/>
    <n v="249"/>
    <n v="12"/>
    <n v="5373289"/>
    <x v="295"/>
    <x v="298"/>
    <n v="409"/>
    <n v="5500000"/>
    <n v="5500000"/>
    <n v="0"/>
    <n v="0"/>
    <n v="0"/>
    <n v="5500000"/>
    <n v="5500000"/>
    <n v="0"/>
    <n v="0"/>
    <n v="0"/>
    <n v="0"/>
    <n v="5400"/>
    <n v="13000"/>
    <n v="251"/>
    <n v="12"/>
    <n v="5500000"/>
    <n v="21219"/>
    <n v="423"/>
    <n v="5650000"/>
    <n v="5650000"/>
    <n v="0"/>
    <n v="0"/>
    <n v="0"/>
    <n v="5650000"/>
    <n v="5650000"/>
    <n v="0"/>
    <n v="0"/>
    <n v="0"/>
    <n v="0"/>
    <n v="5400"/>
    <n v="13000"/>
    <n v="251"/>
    <n v="12"/>
    <n v="5650000"/>
    <n v="21798"/>
    <n v="435"/>
    <n v="5800000"/>
    <n v="5800000"/>
    <n v="0"/>
    <n v="0"/>
    <n v="0"/>
    <n v="5800000"/>
    <n v="5800000"/>
    <n v="0"/>
    <n v="0"/>
    <n v="0"/>
    <n v="0"/>
    <n v="5400"/>
    <n v="13000"/>
    <n v="251"/>
    <n v="12"/>
    <n v="5800000"/>
    <n v="22377"/>
    <n v="446"/>
    <m/>
    <m/>
    <m/>
    <m/>
    <m/>
    <s v="○"/>
    <m/>
    <m/>
    <m/>
    <m/>
    <m/>
    <m/>
    <s v="○"/>
    <m/>
    <s v="○"/>
    <s v="○"/>
    <s v="○"/>
    <s v="バックオフィス業務（社内請負）"/>
    <x v="6"/>
    <n v="5048859"/>
    <s v="法人内の別事業のバックオフィス業務（社内請負）"/>
    <s v="－"/>
    <x v="3"/>
    <n v="258210"/>
    <s v="自動車部品の組立、手芸用品のパッケージ詰め、折り紙製品の製作。（請負）"/>
    <s v="－"/>
    <x v="8"/>
    <n v="66220"/>
    <s v="ハンドメイド商品（アクセサリー、雑貨類）の製作、ネットやイベントでの販売。店舗運営（請負、施設外就労）。"/>
    <s v="○"/>
    <x v="0"/>
    <n v="1"/>
    <x v="1"/>
    <x v="25"/>
    <s v=""/>
    <x v="0"/>
    <m/>
    <m/>
    <m/>
    <x v="0"/>
    <s v="・軽作業の受注単価が低い。_x000a_  受注量も先方の都合で変動するため計画を立てづらい。_x000a__x000a_・商品製作ができる利用者は限られる。_x000a_　在庫リスクのため活動を制限せざるを得ないこともある。"/>
    <s v="○"/>
    <s v="○"/>
    <s v="○"/>
    <s v="○"/>
    <m/>
    <m/>
    <m/>
    <m/>
    <m/>
    <s v="○"/>
    <m/>
    <m/>
    <s v="・開所したばかりの時期に策定した３か年計画だったこと、また、工賃算出方式が変更されたことによって目標と実績が大きく乖離した。本計画以降は目標工賃達成加算の要件に合う様に目標値を設定していく。_x000a_・売上先が偏っているためこの解消が課題となる。_x000a_・請負業務の量は先方の都合により左右するため、Ｂ型事業所内で完結できる仕事（作業）を開拓する必要がある。"/>
    <m/>
    <s v="○"/>
    <s v="○"/>
    <m/>
    <m/>
    <m/>
    <m/>
    <m/>
    <s v="○"/>
    <s v="○"/>
    <s v="○"/>
    <s v="新たな生産活動(新規事業)の開拓"/>
    <s v="新規事業の開拓"/>
    <s v="⑪その他"/>
    <s v="営業活動、市場調査を実施する。"/>
    <s v="ハンドメイド商品の売上向上"/>
    <s v="⑩市町・企業、他事業所との連携"/>
    <s v="広島市就労支援センターとの協力を継続し、販路拡大とニーズの調査をすすめる。"/>
    <s v="軽作業の安定化"/>
    <s v="⑪その他"/>
    <s v="仕事量を確保するため、受注先を複数用意しておく。"/>
    <s v="・販売商品の販路拡大を目指す。広島市就労支援センターを中心に連携して取り組む。_x000a_・軽作業の受注先を確保する。_x000a_・売上の多角化を目指す。そのために令和６年度中に新たな事業（生産活動）を策定し実施する。"/>
    <s v="・販売商品の販路拡大を目指す。広島市就労支援センターを中心に連携して取り組む。_x000a_・軽作業の受注先を確保しつつ、単価からみたリソース配分の最適化を目指す。_x000a_・新規事業の安定化。利用者の訓練に力を入れる。"/>
    <s v="・販売商品の販路拡大を目指す。広島市就労支援センターを中心に連携して取り組む。_x000a_・軽作業から、より売上の高い作業に移行できるように支援する。_x000a_・事業の売り上げ拡大を目指す。"/>
    <s v="共有した"/>
    <s v="共有した"/>
    <s v="統括責任者・職業指導"/>
    <s v="菅近 隆"/>
    <s v="管理者・職業指導員"/>
    <s v="個別支援計画の作成"/>
    <s v="藤井 百合"/>
    <s v="サービス管理責任者"/>
    <s v="事業計画策定・営業活動"/>
    <s v="下村 浩太郎"/>
    <s v="法人代表・目標工賃達成指導員"/>
    <s v="販売・販路拡大"/>
    <s v="下村 美紗"/>
    <s v="目標工賃達成指導員"/>
    <s v="日常生活の相談・作業のサポート"/>
    <s v="松岡 恵"/>
    <s v="生活支援員"/>
    <s v="日常生活の相談・作業のサポート"/>
    <s v="平野 雅子"/>
    <s v="生活支援員"/>
    <s v="日常生活の相談・作業のサポート"/>
    <s v="三分一 茜"/>
    <s v="生活支援員"/>
    <s v="日常生活の相談・作業のサポート"/>
    <s v="梅硲 晃子"/>
    <s v="生活支援員"/>
    <m/>
    <m/>
    <m/>
    <m/>
    <m/>
    <m/>
    <x v="6"/>
    <n v="6"/>
    <n v="4"/>
    <n v="33"/>
    <m/>
    <n v="1"/>
    <n v="44"/>
    <x v="73"/>
    <x v="127"/>
    <x v="147"/>
    <x v="0"/>
    <x v="40"/>
    <n v="23"/>
    <n v="18"/>
    <n v="3"/>
    <n v="44"/>
    <n v="0"/>
    <n v="5"/>
    <n v="7"/>
    <n v="1"/>
    <n v="0"/>
    <n v="0"/>
    <n v="31"/>
    <n v="44"/>
    <n v="0"/>
    <n v="1"/>
    <n v="4"/>
    <n v="10"/>
    <n v="13"/>
    <n v="12"/>
    <n v="4"/>
    <n v="44"/>
    <n v="12"/>
    <n v="1"/>
    <n v="5"/>
    <n v="18"/>
    <n v="0.66666666666666663"/>
    <n v="5"/>
    <n v="5"/>
    <n v="8"/>
    <n v="18"/>
    <n v="0.27777777777777779"/>
    <n v="8"/>
    <n v="2"/>
    <n v="8"/>
    <n v="18"/>
    <n v="0.44444444444444442"/>
    <n v="10"/>
    <n v="2"/>
    <n v="6"/>
    <n v="18"/>
    <n v="0.55555555555555558"/>
    <n v="7"/>
    <n v="1"/>
    <n v="10"/>
    <n v="18"/>
    <n v="0.3888888888888889"/>
    <n v="8"/>
    <n v="2"/>
    <n v="8"/>
    <n v="18"/>
    <x v="130"/>
    <n v="50"/>
    <n v="13"/>
    <n v="45"/>
    <n v="108"/>
    <n v="0.46296296296296297"/>
  </r>
  <r>
    <d v="2024-04-30T00:00:00"/>
    <n v="427"/>
    <x v="5"/>
    <s v="一般社団法人ＨＡＰ－ｌａｂ"/>
    <s v="牧　成代"/>
    <n v="3410216406"/>
    <s v="多機能型ＨＡＰ－Ｂ"/>
    <n v="7300015"/>
    <x v="2"/>
    <s v="〒730-0015 広島市中区橋本町４番１号村岡ビル２階"/>
    <x v="23"/>
    <s v="川野　あや"/>
    <s v="川野　あや"/>
    <s v="０８２－５５４－００９８"/>
    <s v="hapb@artspace-hap.com"/>
    <s v="月額"/>
    <n v="6500"/>
    <x v="299"/>
    <n v="3891"/>
    <n v="11111"/>
    <n v="11538"/>
    <n v="11905"/>
    <n v="1366628"/>
    <n v="1366628"/>
    <n v="0"/>
    <n v="0"/>
    <n v="0"/>
    <n v="1366628"/>
    <x v="299"/>
    <n v="0"/>
    <n v="0"/>
    <n v="0"/>
    <n v="668328"/>
    <n v="105"/>
    <n v="1341"/>
    <x v="294"/>
    <n v="242"/>
    <n v="12"/>
    <n v="698300"/>
    <x v="296"/>
    <x v="299"/>
    <n v="260"/>
    <n v="1500000"/>
    <n v="1500000"/>
    <n v="0"/>
    <n v="0"/>
    <n v="0"/>
    <n v="1500000"/>
    <n v="800000"/>
    <n v="0"/>
    <n v="0"/>
    <n v="0"/>
    <n v="700000"/>
    <n v="1452"/>
    <n v="2904"/>
    <n v="242"/>
    <n v="12"/>
    <n v="800000"/>
    <n v="11111"/>
    <n v="275"/>
    <n v="1600000"/>
    <n v="1600000"/>
    <n v="0"/>
    <n v="0"/>
    <n v="0"/>
    <n v="1600000"/>
    <n v="900000"/>
    <n v="0"/>
    <n v="0"/>
    <n v="0"/>
    <n v="700000"/>
    <n v="1573"/>
    <n v="3146"/>
    <n v="242"/>
    <n v="12"/>
    <n v="900000"/>
    <n v="11538"/>
    <n v="286"/>
    <n v="1700000"/>
    <n v="1700000"/>
    <n v="0"/>
    <n v="0"/>
    <n v="0"/>
    <n v="1700000"/>
    <n v="1000000"/>
    <n v="0"/>
    <n v="0"/>
    <n v="0"/>
    <n v="700000"/>
    <n v="1694"/>
    <n v="3388"/>
    <n v="242"/>
    <n v="12"/>
    <n v="1000000"/>
    <n v="11905"/>
    <n v="295"/>
    <m/>
    <m/>
    <m/>
    <m/>
    <m/>
    <s v="○"/>
    <m/>
    <m/>
    <m/>
    <m/>
    <m/>
    <m/>
    <s v="○"/>
    <m/>
    <s v="○"/>
    <s v="○"/>
    <m/>
    <m/>
    <x v="1"/>
    <n v="670250"/>
    <s v="放課後等デイサービスの掃除、準備等"/>
    <s v="○"/>
    <x v="6"/>
    <n v="589913"/>
    <s v="さき織、缶バッチ、クリアファイルなどのオリジナルグッズの制作販売"/>
    <s v="－"/>
    <x v="0"/>
    <n v="106465"/>
    <s v="着物解体"/>
    <s v="－"/>
    <x v="0"/>
    <n v="1"/>
    <x v="1"/>
    <x v="26"/>
    <s v=""/>
    <x v="0"/>
    <m/>
    <m/>
    <m/>
    <x v="0"/>
    <s v="販路は拡大してきたが、それに対応する人材が不足をしている。"/>
    <m/>
    <m/>
    <m/>
    <m/>
    <m/>
    <m/>
    <s v="○"/>
    <s v="○"/>
    <m/>
    <m/>
    <m/>
    <m/>
    <s v="利用者が意欲的に仕事に取り組めるように振り返りシートなどを導入して利用者が仕事の達成感が分かるように工夫をしている"/>
    <m/>
    <m/>
    <m/>
    <m/>
    <m/>
    <s v="○"/>
    <s v="○"/>
    <s v="○"/>
    <m/>
    <m/>
    <m/>
    <m/>
    <s v="放課後等デイサービスの清掃、準備"/>
    <s v="④販売価格の見直し"/>
    <s v="短時間で仕事ができるように工夫し、仕事の項目を増やし単価を上げていく。"/>
    <s v="おりつるアクセサリーの制作"/>
    <s v="⑤他事業所とのネットワークの構築"/>
    <s v="一事業所だけでは難しいので他事業所と連携を取って仕事をこなしていきたい"/>
    <s v="オリジナルグッズの販売拡大"/>
    <s v="③販売力の向上"/>
    <s v="ネットショッピング、SNSなどを活用して収益を上げる"/>
    <s v="利用者、スタッフのスキルアップ"/>
    <s v="利用者が休みなく通所できるように年間の延べ利用者数を上げる"/>
    <s v="年間の延べ利用者数を上げるとともに仕事の工賃内容を見直す"/>
    <s v="共有した"/>
    <s v="共有していない"/>
    <s v="統括責任者"/>
    <s v="川野　あや"/>
    <s v="管理者"/>
    <m/>
    <s v="石河　尚子"/>
    <s v="職業指導員"/>
    <m/>
    <s v="吉村　美佳"/>
    <s v="目標工賃達成指導員"/>
    <m/>
    <s v="魚次　祐子"/>
    <s v="目標工賃達成指導員"/>
    <m/>
    <s v="MISIRLI ESMANUR ZAHRA"/>
    <s v="生活支援員"/>
    <m/>
    <m/>
    <m/>
    <m/>
    <m/>
    <m/>
    <m/>
    <m/>
    <m/>
    <m/>
    <m/>
    <m/>
    <m/>
    <m/>
    <m/>
    <x v="1"/>
    <m/>
    <n v="5"/>
    <n v="5"/>
    <m/>
    <m/>
    <n v="10"/>
    <x v="2"/>
    <x v="76"/>
    <x v="1"/>
    <x v="0"/>
    <x v="0"/>
    <n v="0"/>
    <n v="10"/>
    <n v="0"/>
    <n v="10"/>
    <n v="0"/>
    <n v="2"/>
    <n v="5"/>
    <n v="2"/>
    <n v="0"/>
    <n v="0"/>
    <n v="1"/>
    <n v="10"/>
    <n v="0"/>
    <n v="7"/>
    <n v="2"/>
    <n v="0"/>
    <n v="1"/>
    <n v="0"/>
    <n v="0"/>
    <n v="10"/>
    <n v="5"/>
    <n v="0"/>
    <n v="5"/>
    <n v="10"/>
    <n v="0.5"/>
    <n v="5"/>
    <n v="0"/>
    <n v="5"/>
    <n v="10"/>
    <n v="0.5"/>
    <n v="5"/>
    <n v="2"/>
    <n v="3"/>
    <n v="10"/>
    <n v="0.5"/>
    <n v="2"/>
    <n v="0"/>
    <n v="8"/>
    <n v="10"/>
    <n v="0.2"/>
    <n v="1"/>
    <n v="1"/>
    <n v="8"/>
    <n v="10"/>
    <n v="0.1"/>
    <n v="7"/>
    <n v="2"/>
    <n v="1"/>
    <n v="10"/>
    <x v="16"/>
    <n v="25"/>
    <n v="5"/>
    <n v="30"/>
    <n v="60"/>
    <n v="0.41666666666666669"/>
  </r>
  <r>
    <d v="2024-04-27T00:00:00"/>
    <n v="428"/>
    <x v="4"/>
    <s v="株式会社DIGITALbutter"/>
    <s v="泉　拳夫"/>
    <n v="3413200118"/>
    <s v="DIGITAL ART CENTER"/>
    <n v="7350021"/>
    <x v="19"/>
    <s v="〒735-0021 安芸郡府中町大須１丁目17-14シンバタビル1F"/>
    <x v="0"/>
    <s v="中西　千景"/>
    <s v="中西千景　・　末成亦衣子　"/>
    <s v="0120-574-664"/>
    <s v="dac.hiroshima.@gmail.com"/>
    <s v="月額"/>
    <n v="43000"/>
    <x v="300"/>
    <n v="16502"/>
    <n v="59676"/>
    <n v="59685"/>
    <n v="59693"/>
    <n v="28353993"/>
    <n v="28353993"/>
    <n v="0"/>
    <n v="0"/>
    <n v="0"/>
    <n v="28353993"/>
    <x v="300"/>
    <n v="2577635"/>
    <n v="0"/>
    <n v="0"/>
    <n v="0"/>
    <n v="645"/>
    <n v="9721"/>
    <x v="295"/>
    <n v="270"/>
    <n v="12"/>
    <n v="25776358"/>
    <x v="297"/>
    <x v="300"/>
    <n v="908"/>
    <n v="29145993"/>
    <n v="29145993"/>
    <n v="0"/>
    <n v="0"/>
    <n v="0"/>
    <n v="29145993"/>
    <n v="26496358"/>
    <n v="2649635"/>
    <n v="0"/>
    <n v="0"/>
    <n v="0"/>
    <n v="9953"/>
    <n v="29062"/>
    <n v="269"/>
    <n v="12"/>
    <n v="26496358"/>
    <n v="59676"/>
    <n v="912"/>
    <n v="29937993"/>
    <n v="29937993"/>
    <n v="0"/>
    <n v="0"/>
    <n v="0"/>
    <n v="29937993"/>
    <n v="27216358"/>
    <n v="2721635"/>
    <n v="0"/>
    <n v="0"/>
    <n v="0"/>
    <n v="10222"/>
    <n v="29848"/>
    <n v="269"/>
    <n v="12"/>
    <n v="27216358"/>
    <n v="59685"/>
    <n v="912"/>
    <n v="30729993"/>
    <n v="30729993"/>
    <n v="0"/>
    <n v="0"/>
    <n v="0"/>
    <n v="30729993"/>
    <n v="27936358"/>
    <n v="2793635"/>
    <n v="0"/>
    <n v="0"/>
    <n v="0"/>
    <n v="10491"/>
    <n v="30633"/>
    <n v="269"/>
    <n v="12"/>
    <n v="27936358"/>
    <n v="59693"/>
    <n v="912"/>
    <m/>
    <m/>
    <m/>
    <m/>
    <m/>
    <s v="○"/>
    <m/>
    <m/>
    <s v="○"/>
    <m/>
    <m/>
    <m/>
    <m/>
    <m/>
    <s v="○"/>
    <s v="○"/>
    <s v="○"/>
    <s v="イラスト制作、動画制作、楽曲制作、SNSマーケティング、キャラクター制作、外部講師、教材制作、広告制作、写真"/>
    <x v="6"/>
    <n v="6614000"/>
    <s v="イラスト"/>
    <s v="－"/>
    <x v="0"/>
    <n v="3165840"/>
    <s v="アバター用キャラクターデザイン"/>
    <s v="－"/>
    <x v="5"/>
    <n v="503200"/>
    <s v="漫画"/>
    <s v="－"/>
    <x v="0"/>
    <n v="1"/>
    <x v="1"/>
    <x v="27"/>
    <s v=""/>
    <x v="0"/>
    <m/>
    <m/>
    <m/>
    <x v="0"/>
    <s v="・生産活動(イラスト、キャラクターデザイン、漫画、等)に関しては継続取引先があるが利用者さんの体調や特性により出来る事に限りがあったり技術指導や支援に時間を要するため無理のない範囲で計画的に作業が行えるように改善が必要な部分も見られる。_x000a_・施設外就労に関しては請負作業や継続性が見込めており、利用者さんの体調含め安定した作業を行っていけるよう支援していく事が必要である。_x000a_・作品の販売経路の見直しや拡充などが必要である。_x000a_・納期に間に合うように、や完成度をあげるために一人一人に合った作業や計画の定期的見直しや検討を継続していく。"/>
    <m/>
    <s v="○"/>
    <s v="○"/>
    <m/>
    <m/>
    <s v="○"/>
    <m/>
    <s v="○"/>
    <m/>
    <m/>
    <m/>
    <m/>
    <s v="・目標工賃を上回ることは出来ているが安定性がないので継続できるよう計画的に対策を立てていく事が必要である。_x000a_・体調不良等で作業が予定通りにいかない場合がある。販売個数や売上に変動があるため目標工賃を維持、向上していくためには更に日常生活の相談や指導、技術訓練や作業指導に力を入れていく必要がある。_x000a_・必要機材や必要なソフト等も今後見込まれるため故障なども踏まえ先を見込んだ対策が必要である。"/>
    <s v="○"/>
    <s v="○"/>
    <s v="○"/>
    <m/>
    <s v="○"/>
    <s v="○"/>
    <s v="○"/>
    <s v="○"/>
    <s v="○"/>
    <s v="○"/>
    <m/>
    <m/>
    <s v="イラスト、動画、漫画、キャラクターデザイン、モデリング、ハンドメイド等制作・販売"/>
    <s v="②販路開拓"/>
    <s v="情報収集をしながら営業を行ったり地域参加や町との連携を深め販路を増やし利用者に無理のないよう作業時間の確保も含め内容や納品期間、数等企業と相談し交渉していく。"/>
    <s v="イラスト、動画、漫画、キャラクターデザイン、モデリング、ハンドメイド等制作・販売"/>
    <s v="⑩市町・企業、他事業所との連携"/>
    <s v="地域や企業、他事業所等との繋がりを深めていけるよう、地域参加や事業所紹介、町との連携を含め関り、活動を増やしていく。"/>
    <s v="パソコン作業による受注"/>
    <s v="⑦利用者のためのICT機器の導入"/>
    <s v="作業効率や生産性を高めるためにICT機器やソフトの導入、追加を検討し職員のスキルアップ研修や利用者への技術訓練、指導を行っていく。"/>
    <s v="・販路拡大の為に情報収集や地域参加、企業との連携を深め販売個数や売上を維持、向上出来るよう生活支援や技術指導を強化する。またそのために職員にも必要な研修を行う、又は研修に参加する等の機会を設けていく。_x000a_・機材やソフト等作業を行う為の環境整備を行う。"/>
    <s v="・利用者が作業をしやすいように作業工程の検討や、作業効率の為のマニュアルを作成し活用し、定期的に検討や見直しを行っていく。_x000a_・企業との連携を図り販路拡大や売上向上を目指す。"/>
    <s v="・営業活動や宣伝活動を行い新規の受注先の開拓や販売経路の拡大により作業の幅を広げ売上増加を目指す。_x000a_・利用者が新たな事にもチャレンジしていけるよう定期的な面談やヒヤリング、作業の見直しを行いながら必要に応じて技術訓練や研修等を行っていく。"/>
    <s v="共有した"/>
    <s v="共有した"/>
    <s v="統括責任者"/>
    <s v="中西　千景"/>
    <s v="管理者"/>
    <s v="個別支援計画の作成"/>
    <s v="中西　千景"/>
    <s v="サービス管理責任者"/>
    <s v="技術指導や職業訓練"/>
    <s v="加藤　麻由"/>
    <s v="職業指導員"/>
    <s v="技術指導や職業訓練"/>
    <s v="佐々木　聖子"/>
    <s v="職業指導員"/>
    <s v="技術指導や職業訓練"/>
    <s v="佐々木　輝"/>
    <s v="職業指導員"/>
    <s v="技術指導や職業訓練"/>
    <s v="武田　花帆"/>
    <s v="職業指導員"/>
    <s v="日常生活の相談・指導"/>
    <s v="井野川　菜々"/>
    <s v="生活支援員"/>
    <s v="日常生活の相談・指導"/>
    <s v="吉田　妃七野"/>
    <s v="生活支援員"/>
    <s v="日常生活の相談・指導"/>
    <s v="小畑　勝巳"/>
    <s v="生活支援員"/>
    <s v="価格交渉・営業・作業工程管理"/>
    <s v="末成　亦衣子"/>
    <s v="目標工賃達成指導員"/>
    <x v="5"/>
    <n v="5"/>
    <n v="9"/>
    <n v="96"/>
    <m/>
    <n v="1"/>
    <n v="111"/>
    <x v="104"/>
    <x v="163"/>
    <x v="175"/>
    <x v="0"/>
    <x v="41"/>
    <n v="29"/>
    <n v="76"/>
    <n v="6"/>
    <n v="111"/>
    <n v="0"/>
    <n v="3"/>
    <n v="6"/>
    <n v="0"/>
    <n v="0"/>
    <n v="0"/>
    <n v="102"/>
    <n v="111"/>
    <n v="0"/>
    <n v="28"/>
    <n v="38"/>
    <n v="25"/>
    <n v="15"/>
    <n v="4"/>
    <n v="1"/>
    <n v="111"/>
    <n v="39"/>
    <n v="1"/>
    <n v="9"/>
    <n v="49"/>
    <n v="0.79591836734693877"/>
    <n v="29"/>
    <n v="2"/>
    <n v="18"/>
    <n v="49"/>
    <n v="0.59183673469387754"/>
    <n v="37"/>
    <n v="3"/>
    <n v="9"/>
    <n v="49"/>
    <n v="0.75510204081632648"/>
    <n v="38"/>
    <n v="4"/>
    <n v="7"/>
    <n v="49"/>
    <n v="0.77551020408163263"/>
    <n v="38"/>
    <n v="2"/>
    <n v="9"/>
    <n v="49"/>
    <n v="0.77551020408163263"/>
    <n v="36"/>
    <n v="2"/>
    <n v="11"/>
    <n v="49"/>
    <x v="131"/>
    <n v="217"/>
    <n v="14"/>
    <n v="63"/>
    <n v="294"/>
    <n v="0.73809523809523814"/>
  </r>
  <r>
    <d v="2024-04-22T00:00:00"/>
    <n v="429"/>
    <x v="1"/>
    <s v="社会福祉法人いもせ聚楽会"/>
    <s v="正留　律雄"/>
    <n v="3412700530"/>
    <s v="障害福祉サービス事業所ｐａｓ ａ　ｐａｓ"/>
    <n v="7390488"/>
    <x v="9"/>
    <s v="〒739-0488 廿日市市大野４２８２番地の１"/>
    <x v="1"/>
    <s v="中村　一也"/>
    <s v="中村　一也"/>
    <s v="080-3897-5356"/>
    <s v="imose-seikatukaigo@bird.ocn.ne.jp"/>
    <s v="月額"/>
    <n v="7000"/>
    <x v="301"/>
    <n v="9145"/>
    <n v="16369"/>
    <n v="16523"/>
    <n v="16667"/>
    <n v="1465767"/>
    <n v="1465767"/>
    <n v="0"/>
    <n v="0"/>
    <n v="0"/>
    <n v="1465767"/>
    <x v="301"/>
    <n v="42159"/>
    <n v="150000"/>
    <n v="246808"/>
    <n v="0"/>
    <n v="116"/>
    <n v="1323"/>
    <x v="296"/>
    <n v="252"/>
    <n v="12"/>
    <n v="1026800"/>
    <x v="298"/>
    <x v="301"/>
    <n v="172"/>
    <n v="1500000"/>
    <n v="1300000"/>
    <n v="100000"/>
    <n v="100000"/>
    <n v="0"/>
    <n v="1500000"/>
    <n v="1100000"/>
    <n v="100000"/>
    <n v="100000"/>
    <n v="200000"/>
    <n v="0"/>
    <n v="1400"/>
    <n v="6300"/>
    <n v="251"/>
    <n v="12"/>
    <n v="1100000"/>
    <n v="16369"/>
    <n v="175"/>
    <n v="1550000"/>
    <n v="1350000"/>
    <n v="100000"/>
    <n v="100000"/>
    <n v="0"/>
    <n v="1550000"/>
    <n v="1150000"/>
    <n v="100000"/>
    <n v="100000"/>
    <n v="200000"/>
    <n v="0"/>
    <n v="1450"/>
    <n v="6525"/>
    <n v="251"/>
    <n v="12"/>
    <n v="1150000"/>
    <n v="16523"/>
    <n v="176"/>
    <n v="1600000"/>
    <n v="1400000"/>
    <n v="100000"/>
    <n v="100000"/>
    <n v="0"/>
    <n v="1600000"/>
    <n v="1200000"/>
    <n v="100000"/>
    <n v="100000"/>
    <n v="200000"/>
    <n v="0"/>
    <n v="1500"/>
    <n v="6750"/>
    <n v="251"/>
    <n v="12"/>
    <n v="1200000"/>
    <n v="16667"/>
    <n v="178"/>
    <m/>
    <m/>
    <m/>
    <m/>
    <s v="○"/>
    <s v="○"/>
    <m/>
    <m/>
    <m/>
    <m/>
    <s v="○"/>
    <m/>
    <s v="○"/>
    <m/>
    <m/>
    <m/>
    <m/>
    <m/>
    <x v="4"/>
    <n v="527800"/>
    <s v="紙製品織+シール張り"/>
    <s v="－"/>
    <x v="3"/>
    <n v="211412"/>
    <s v="段ボール組み立て＋枠はめ"/>
    <s v="－"/>
    <x v="8"/>
    <n v="173165"/>
    <s v="手芸品・季節の手芸品やレジン製品"/>
    <s v="－"/>
    <x v="1"/>
    <s v=""/>
    <x v="0"/>
    <x v="0"/>
    <s v=""/>
    <x v="0"/>
    <m/>
    <m/>
    <m/>
    <x v="0"/>
    <s v="新規発注業者から仕事を受けるが継続性がなく数回の発注で休止中"/>
    <m/>
    <m/>
    <m/>
    <m/>
    <m/>
    <m/>
    <m/>
    <s v="○"/>
    <m/>
    <m/>
    <m/>
    <m/>
    <s v="目標以上の工賃は支払えたが新規発注業者の開拓が不十分だった"/>
    <s v="○"/>
    <m/>
    <m/>
    <m/>
    <m/>
    <s v="○"/>
    <m/>
    <m/>
    <s v="○"/>
    <m/>
    <m/>
    <m/>
    <s v="雑貨作成・販売"/>
    <s v="①商品企画力の向上"/>
    <s v="利用者・職員共に話し合い、デザインの一新・季節感など取り組む"/>
    <s v="軽作業"/>
    <s v="⑥作業工程の見直し"/>
    <s v="作業効率化為、補助具の開発など検討する"/>
    <s v="農作物"/>
    <s v="⑪その他"/>
    <s v="畑（作業地の開拓）"/>
    <s v="作業効率化・負担軽減の為、補助具立案・作成や作業工程の見直しを行う"/>
    <s v="新規発注業者・既存の業者から新しい仕事を取り入れ工賃向上に繋げていく"/>
    <s v="新規利用者さんの獲得・作業効率アップに繋げる"/>
    <s v="共有した"/>
    <s v="共有した"/>
    <s v="統括責任者"/>
    <s v="中村一也"/>
    <s v="管理者"/>
    <s v="現場責任者"/>
    <s v="井上香織"/>
    <s v="職業指導員"/>
    <s v="発注業者連絡責任者"/>
    <s v="木村真由美"/>
    <s v="総務"/>
    <s v="指導員"/>
    <s v="植野直美"/>
    <s v="生活支援員"/>
    <m/>
    <m/>
    <m/>
    <m/>
    <m/>
    <m/>
    <m/>
    <m/>
    <m/>
    <m/>
    <m/>
    <m/>
    <m/>
    <m/>
    <m/>
    <m/>
    <m/>
    <m/>
    <x v="0"/>
    <n v="2"/>
    <n v="6"/>
    <n v="5"/>
    <m/>
    <m/>
    <n v="13"/>
    <x v="62"/>
    <x v="181"/>
    <x v="35"/>
    <x v="0"/>
    <x v="0"/>
    <n v="1"/>
    <n v="10"/>
    <n v="2"/>
    <n v="13"/>
    <n v="0"/>
    <n v="2"/>
    <n v="2"/>
    <n v="0"/>
    <n v="0"/>
    <n v="0"/>
    <n v="9"/>
    <n v="13"/>
    <n v="0"/>
    <n v="2"/>
    <n v="4"/>
    <n v="2"/>
    <n v="1"/>
    <n v="4"/>
    <n v="0"/>
    <n v="13"/>
    <n v="4"/>
    <n v="1"/>
    <n v="3"/>
    <n v="8"/>
    <n v="0.5"/>
    <n v="6"/>
    <n v="0"/>
    <n v="2"/>
    <n v="8"/>
    <n v="0.75"/>
    <n v="8"/>
    <n v="0"/>
    <n v="0"/>
    <n v="8"/>
    <n v="1"/>
    <n v="7"/>
    <n v="0"/>
    <n v="1"/>
    <n v="8"/>
    <n v="0.875"/>
    <n v="3"/>
    <n v="0"/>
    <n v="5"/>
    <n v="8"/>
    <n v="0.375"/>
    <n v="7"/>
    <n v="0"/>
    <n v="1"/>
    <n v="8"/>
    <x v="65"/>
    <n v="35"/>
    <n v="1"/>
    <n v="12"/>
    <n v="48"/>
    <n v="0.72916666666666663"/>
  </r>
  <r>
    <d v="2024-04-23T00:00:00"/>
    <n v="430"/>
    <x v="1"/>
    <s v="社会福祉法人翠庄会"/>
    <s v="井田　由也"/>
    <n v="3412100244"/>
    <s v="障害福祉サービス事業所あんだんて"/>
    <n v="7293721"/>
    <x v="12"/>
    <s v="〒729-3721 庄原市総領町稲草1005番１"/>
    <x v="1"/>
    <s v="松田　久恵"/>
    <s v="松田　久恵"/>
    <s v="0824-74-6677"/>
    <s v="office@andante.suisho-kai.or.jp"/>
    <s v="月額"/>
    <n v="9000"/>
    <x v="302"/>
    <n v="2114"/>
    <n v="11215"/>
    <n v="11259"/>
    <n v="11348"/>
    <n v="2348409"/>
    <n v="2348409"/>
    <n v="0"/>
    <n v="0"/>
    <n v="0"/>
    <n v="2348409"/>
    <x v="302"/>
    <n v="1094709"/>
    <n v="0"/>
    <n v="0"/>
    <n v="0"/>
    <n v="139"/>
    <n v="2525"/>
    <x v="297"/>
    <n v="270"/>
    <n v="12"/>
    <n v="1253700"/>
    <x v="299"/>
    <x v="302"/>
    <n v="102"/>
    <n v="2405000"/>
    <n v="2405000"/>
    <n v="0"/>
    <n v="0"/>
    <n v="0"/>
    <n v="2405000"/>
    <n v="1265000"/>
    <n v="1140000"/>
    <n v="0"/>
    <n v="0"/>
    <n v="0"/>
    <n v="2525"/>
    <n v="12750"/>
    <n v="269"/>
    <n v="12"/>
    <n v="1265000"/>
    <n v="11215"/>
    <n v="99"/>
    <n v="2410000"/>
    <n v="2410000"/>
    <n v="0"/>
    <n v="0"/>
    <n v="0"/>
    <n v="2410000"/>
    <n v="1270000"/>
    <n v="1140000"/>
    <n v="0"/>
    <n v="0"/>
    <n v="0"/>
    <n v="2525"/>
    <n v="13000"/>
    <n v="269"/>
    <n v="12"/>
    <n v="1270000"/>
    <n v="11259"/>
    <n v="98"/>
    <n v="2420000"/>
    <n v="2420000"/>
    <n v="0"/>
    <n v="0"/>
    <n v="0"/>
    <n v="2420000"/>
    <n v="1280000"/>
    <n v="1140000"/>
    <n v="0"/>
    <n v="0"/>
    <n v="0"/>
    <n v="2525"/>
    <n v="13150"/>
    <n v="269"/>
    <n v="12"/>
    <n v="1280000"/>
    <n v="11348"/>
    <n v="97"/>
    <s v="○"/>
    <m/>
    <m/>
    <m/>
    <s v="○"/>
    <m/>
    <m/>
    <m/>
    <s v="○"/>
    <m/>
    <s v="○"/>
    <m/>
    <s v="○"/>
    <m/>
    <m/>
    <m/>
    <s v="○"/>
    <s v="絵画（包装紙デザイン）"/>
    <x v="9"/>
    <n v="1081315"/>
    <s v="・どら焼きの製造（週2回程度）　　　　　　　　　　　　・定期的に2か所の道の駅にて販売　　　　　　　　　　　・イベント等で直接販売（年4回から5回）"/>
    <s v="－"/>
    <x v="3"/>
    <n v="747808"/>
    <s v="・食洗器の部品の組み立て、企業の段ボール箱折、天然石の選別作業、カカオの皮むき、お菓子の箱のシールはり、紙折、耳栓セット等"/>
    <s v="－"/>
    <x v="10"/>
    <n v="134860"/>
    <s v="・地域住民などから頂くアルミ缶を納品（年5回程度）"/>
    <s v="－"/>
    <x v="1"/>
    <n v="1"/>
    <x v="1"/>
    <x v="28"/>
    <s v=""/>
    <x v="0"/>
    <m/>
    <m/>
    <m/>
    <x v="0"/>
    <s v="・どら焼きの製造、販売については定期的に2か所の販売販路は確保できているが、今後販路の拡大及び商品開発の必要性を感じている。季節に応じた商品の販売もしているが、今後検討がさらに必要となる。　　　・下請け作業については地元企業からの受注がコンスタントに始まり売り上げが伸びてきた。在宅支援者も含めて下請け作業に取り組める利用者が増え、少し余力もあるため今後も企業への相談を継続していく必要がある。　　　　　　　　　　　　　　　　　　　　　　　　　　　　　　　　　　　　　　　　　・農業については近年の暑い夏を考慮し作物の植え付けについて検討した。結果、夏に収穫するものをさけ、秋に収穫できるものを植え付け加工食品である味噌づくりに転換した。"/>
    <s v="○"/>
    <s v="○"/>
    <m/>
    <s v="○"/>
    <m/>
    <m/>
    <m/>
    <m/>
    <m/>
    <m/>
    <m/>
    <m/>
    <s v="・新型コロナウイルス感染症が5類になったことが影響しているのか下請け作業収入が前年度の200パーセントを超える実績となった。製品については不良製品が出ないように作業工程の見直しも含め徹底し安定した受注を目指した。売り上げも大きく伸びたことから目標工賃を上げることができた。　　　　　　　　　・どら焼きの販売についてもイベントの再開に伴い販売の機会も増え売り上げは目標程度にはあった。"/>
    <s v="○"/>
    <s v="○"/>
    <s v="○"/>
    <s v="○"/>
    <m/>
    <s v="○"/>
    <m/>
    <m/>
    <m/>
    <s v="○"/>
    <m/>
    <m/>
    <s v="どら焼き製造、販売"/>
    <s v="③販売力の向上"/>
    <s v="販売販路の拡大のためイベントへの参加や、企業、外部機関との連携を密にし販売につなげていく。受注先拡大の営業活動をしていく。"/>
    <s v="どら焼き製造、販売"/>
    <s v="①商品企画力の向上"/>
    <s v="商品開発を目的として公的な機関の事業又は専門知識を持っている団体等に企画についてのノウハウを学ぶ。"/>
    <s v="部品組み立て"/>
    <s v="⑥作業工程の見直し"/>
    <s v="ミス製品が出ないように作業工程の見直しの強化をし、企業との連携を図ることで作業効率の上昇を目指す。"/>
    <s v="・新たな販売販路の確保のため、公的機関等への相談をし営業活動を強化する。　　　　　　　　　　　　　・商品企画については、公的事業や専門機関への相談をしていく。　　　　　　　　　　　　　　　　　　　・定期に受注をしている下請け作業については、価格交渉が必要になれば交渉していく。"/>
    <s v="・現在ある設備を活用して新しい製造食品の開発に取り組む。　　　　　　　　　　　　　　　　　　　　　・味噌の製造量を増産できるように畑での収穫量を増やす。　　　　　　　　　　　　　　　　　　　　　　　"/>
    <s v="・新規製造食品の販売販路の拡大。　　　　　　　　　　　　　　　　　　　　　　　　　　　　　　　　　・地域での休耕田などを活用し、大豆の耕作面積を増やす。"/>
    <s v="共有した"/>
    <s v="共有していない"/>
    <s v="統括責任者"/>
    <s v="松田　久恵"/>
    <s v="管理者"/>
    <s v="個別支援計画作成"/>
    <s v="松田　久恵"/>
    <s v="サービス管理責任者"/>
    <s v="個別支援計画作成、日常の相談"/>
    <s v="壽山　和美"/>
    <s v="サービス管理責任者/生活支援員"/>
    <s v="技術指導/価格交渉"/>
    <s v="石田　幸浩"/>
    <s v="職業指導員"/>
    <s v="技術指導"/>
    <s v="松田　明美"/>
    <s v="職業指導員"/>
    <s v="技術指導"/>
    <s v="高橋　奈緒美"/>
    <s v="職業指導員"/>
    <s v="作業工程管理"/>
    <s v="森永　景子"/>
    <s v="生活支援員"/>
    <m/>
    <m/>
    <m/>
    <m/>
    <m/>
    <m/>
    <m/>
    <m/>
    <m/>
    <x v="3"/>
    <m/>
    <n v="8"/>
    <n v="4"/>
    <m/>
    <m/>
    <n v="12"/>
    <x v="2"/>
    <x v="88"/>
    <x v="95"/>
    <x v="0"/>
    <x v="0"/>
    <n v="1"/>
    <n v="8"/>
    <n v="3"/>
    <n v="12"/>
    <n v="1"/>
    <n v="4"/>
    <n v="3"/>
    <n v="2"/>
    <n v="0"/>
    <n v="0"/>
    <n v="2"/>
    <n v="12"/>
    <n v="0"/>
    <n v="0"/>
    <n v="3"/>
    <n v="1"/>
    <n v="5"/>
    <n v="1"/>
    <n v="2"/>
    <n v="12"/>
    <n v="12"/>
    <n v="0"/>
    <n v="0"/>
    <n v="12"/>
    <n v="1"/>
    <n v="11"/>
    <n v="0"/>
    <n v="1"/>
    <n v="12"/>
    <n v="0.91666666666666663"/>
    <n v="12"/>
    <n v="0"/>
    <n v="0"/>
    <n v="12"/>
    <n v="1"/>
    <n v="11"/>
    <n v="0"/>
    <n v="1"/>
    <n v="12"/>
    <n v="0.91666666666666663"/>
    <n v="12"/>
    <n v="0"/>
    <n v="0"/>
    <n v="12"/>
    <n v="1"/>
    <n v="12"/>
    <n v="0"/>
    <n v="0"/>
    <n v="12"/>
    <x v="8"/>
    <n v="70"/>
    <n v="0"/>
    <n v="2"/>
    <n v="72"/>
    <n v="0.97222222222222221"/>
  </r>
  <r>
    <d v="2024-04-26T00:00:00"/>
    <n v="431"/>
    <x v="1"/>
    <s v="社会福祉法人東城有栖会"/>
    <s v="高原　淳尚"/>
    <n v="3414600076"/>
    <s v="神石高原よつば工房"/>
    <n v="7201812"/>
    <x v="21"/>
    <s v="〒720-1812 神石郡神石高原町油木5071番地１"/>
    <x v="0"/>
    <s v="田中　瑞穂"/>
    <s v="藤井　義弘"/>
    <s v="0847-82-2788"/>
    <s v="yukisagyousyo@wing.ocn.ne.jp"/>
    <s v="月額"/>
    <n v="35500"/>
    <x v="303"/>
    <n v="805"/>
    <n v="36657"/>
    <n v="36806"/>
    <n v="36954"/>
    <n v="11459702"/>
    <n v="11459702"/>
    <n v="0"/>
    <n v="0"/>
    <n v="0"/>
    <n v="11459702"/>
    <x v="303"/>
    <n v="2794444"/>
    <n v="1302657"/>
    <n v="0"/>
    <n v="0"/>
    <n v="355"/>
    <n v="5125"/>
    <x v="298"/>
    <n v="305"/>
    <n v="12"/>
    <n v="7362601"/>
    <x v="300"/>
    <x v="303"/>
    <n v="309"/>
    <n v="11000000"/>
    <n v="11000000"/>
    <n v="0"/>
    <n v="0"/>
    <n v="0"/>
    <n v="11000000"/>
    <n v="7390000"/>
    <n v="3610000"/>
    <n v="0"/>
    <n v="0"/>
    <n v="0"/>
    <n v="5100"/>
    <n v="23000"/>
    <n v="305"/>
    <n v="12"/>
    <n v="7390000"/>
    <n v="36657"/>
    <n v="321"/>
    <n v="11050000"/>
    <n v="11050000"/>
    <n v="0"/>
    <n v="0"/>
    <n v="0"/>
    <n v="11050000"/>
    <n v="7420000"/>
    <n v="3630000"/>
    <n v="0"/>
    <n v="0"/>
    <n v="0"/>
    <n v="5100"/>
    <n v="23000"/>
    <n v="305"/>
    <n v="12"/>
    <n v="7420000"/>
    <n v="36806"/>
    <n v="323"/>
    <n v="11100000"/>
    <n v="11100000"/>
    <n v="0"/>
    <n v="0"/>
    <n v="0"/>
    <n v="11100000"/>
    <n v="7450000"/>
    <n v="3650000"/>
    <n v="0"/>
    <n v="0"/>
    <n v="0"/>
    <n v="5100"/>
    <n v="23000"/>
    <n v="305"/>
    <n v="12"/>
    <n v="7450000"/>
    <n v="36954"/>
    <n v="324"/>
    <s v="○"/>
    <m/>
    <m/>
    <s v="○"/>
    <m/>
    <s v="○"/>
    <m/>
    <m/>
    <m/>
    <m/>
    <s v="○"/>
    <m/>
    <s v="○"/>
    <m/>
    <m/>
    <m/>
    <s v="○"/>
    <s v="アドブルーの製造と専門業者に納品"/>
    <x v="9"/>
    <n v="2506733"/>
    <s v="○野菜入りクッキー・さつまいも焼きかりんとう・焼きかりんとう３種類の製造_x000a_○店舗に納品　○イベント開催者に納品"/>
    <s v="－"/>
    <x v="12"/>
    <n v="2272298"/>
    <s v="○お茶類（健康茶・どくだみ茶・よもぎ茶・どくだみ茶・杜仲茶など）の製造　○味噌の製造_x000a_○店舗に納品　○イベント開催者に納品"/>
    <s v="－"/>
    <x v="5"/>
    <n v="3719121"/>
    <s v="○受託事業でアドブルーの製造と専門業者に納品"/>
    <s v="－"/>
    <x v="1"/>
    <s v=""/>
    <x v="0"/>
    <x v="0"/>
    <s v=""/>
    <x v="0"/>
    <m/>
    <m/>
    <m/>
    <x v="0"/>
    <s v="○お菓子の製造を行っているが販路が限られており，売上の増額には限界がある。原材料の高騰が影響して収益の増額に繋がっていない。（現在は，店舗に納品している。イベント開催者に納品している。）新たな商品の開発も課題となっている。_x000a_○お茶の製造を行っているが販路が限らており，売上の増額に限界がある。（現在は，店舗に納品している。イベント開催者に納品している。）お茶の原材料の確保が難しくなっていため，安定的な製造の維持が課題である。_x000a_○受託事業（軽作業）を受けている会社の関係で軽作業の受注量が激減している。"/>
    <m/>
    <s v="○"/>
    <m/>
    <s v="○"/>
    <m/>
    <s v="○"/>
    <m/>
    <s v="○"/>
    <m/>
    <s v="○"/>
    <m/>
    <m/>
    <s v="○目標工賃は上回っているが，お菓子の販売先が限定されているため販路の拡大が課題である。_x000a_○手芸品の製造・販売を行っているが，原材料が高騰しているため収益に繋がっていない。製造の中止を検討している。。_x000a_○軽作業の受注量が激減しているため，利用者が携われる作業内容が減少している。作業内容の見直しが課題である。"/>
    <m/>
    <s v="○"/>
    <s v="○"/>
    <s v="○"/>
    <m/>
    <s v="○"/>
    <m/>
    <m/>
    <m/>
    <s v="○"/>
    <m/>
    <m/>
    <s v="お菓子の製造販売"/>
    <s v="②販路開拓"/>
    <s v="○販路を拡大するために原材料の確保と生産性を高めるために作業工程の見直しに取り組む。"/>
    <s v="その他の食品の製造販売"/>
    <s v="②販路開拓"/>
    <s v="○販路を拡大するために原材料の確保と生産性を高めるために作業工程の見直しに取り組む。"/>
    <s v="軽作業の受注"/>
    <s v="⑩市町・企業、他事業所との連携"/>
    <s v="○軽作業の受注量が激減しているため，他企業と連携を図り利用者が携われる作業の獲得に務める。"/>
    <s v="○菓子製造に必要な原材料を確保するために地域の高校と連携を図り，野菜（さつまいもなど）の育成を依頼する。市町や同法人内の施設のイベントに納品依頼をして売上の増加に務める。_x000a_○お茶の製造に必要な原材料を確保するために地域住民や同施設の職員に依頼して，安定した収穫ができるように努める。市町や同法人内の施設のイベントに納品依頼をして売上の増加に務める。"/>
    <s v="○自社製品の品質の向上と安定供給に努め，商品の値上げを検討して，売上の増加に務める。_x000a_○車の排気ガスを減少させるアドブルーの製造と納品に力を注ぎ，受託作業の売上増加に務める。"/>
    <s v="○定番商品（お菓子）の製造を安定供給するとともに季節限定商品の開発をおこない，販路の拡大に務め売上増加に取り組む。_x000a_○車の排気ガスを減少させるアドブルーの製造と納品を行うために作業工程の見直し，安定供給ができるよう取り組む。受注作業の売上増加に務める。"/>
    <s v="共有した"/>
    <s v="共有した"/>
    <s v="統括責任者"/>
    <s v="田中　瑞穂"/>
    <s v="管理者"/>
    <s v="個別支援計画の作成"/>
    <s v="大崎　ルミ子"/>
    <s v="サービス管理責任者"/>
    <s v="技術指導・所長"/>
    <s v="藤井　義弘"/>
    <s v="職業指導員"/>
    <s v="技術指導"/>
    <s v="細川　みゆき"/>
    <s v="職業指導員"/>
    <s v="日常生活の指導と技術指導"/>
    <s v="杉迫　春香"/>
    <s v="生活支援員"/>
    <s v="日常生活の指導と技術指導"/>
    <s v="赤木　小居"/>
    <s v="生活支援員"/>
    <s v="日常生活の指導と技術指導"/>
    <s v="三宅　淳"/>
    <s v="生活支援員"/>
    <s v="日常生活の指導と技術指導"/>
    <s v="西城　浩昭"/>
    <s v="生活支援員"/>
    <s v="農作物の育成と技術指導"/>
    <s v="廣田　賢"/>
    <s v="目標工賃達成指導員"/>
    <s v="農作物の育成と技術指導"/>
    <s v="天川　定信"/>
    <s v="目標工賃達成指導員"/>
    <x v="5"/>
    <n v="6"/>
    <n v="18"/>
    <n v="11"/>
    <m/>
    <m/>
    <n v="35"/>
    <x v="105"/>
    <x v="182"/>
    <x v="176"/>
    <x v="0"/>
    <x v="0"/>
    <n v="9"/>
    <n v="22"/>
    <n v="4"/>
    <n v="35"/>
    <n v="0"/>
    <n v="11"/>
    <n v="5"/>
    <n v="5"/>
    <n v="0"/>
    <n v="0"/>
    <n v="14"/>
    <n v="35"/>
    <n v="0"/>
    <n v="2"/>
    <n v="6"/>
    <n v="6"/>
    <n v="10"/>
    <n v="7"/>
    <n v="4"/>
    <n v="35"/>
    <n v="10"/>
    <n v="1"/>
    <n v="19"/>
    <n v="30"/>
    <n v="0.33333333333333331"/>
    <n v="18"/>
    <n v="3"/>
    <n v="9"/>
    <n v="30"/>
    <n v="0.6"/>
    <n v="20"/>
    <n v="0"/>
    <n v="10"/>
    <n v="30"/>
    <n v="0.66666666666666663"/>
    <n v="13"/>
    <n v="4"/>
    <n v="13"/>
    <n v="30"/>
    <n v="0.43333333333333335"/>
    <n v="13"/>
    <n v="0"/>
    <n v="17"/>
    <n v="30"/>
    <n v="0.43333333333333335"/>
    <n v="18"/>
    <n v="0"/>
    <n v="12"/>
    <n v="30"/>
    <x v="29"/>
    <n v="92"/>
    <n v="8"/>
    <n v="80"/>
    <n v="180"/>
    <n v="0.51111111111111107"/>
  </r>
  <r>
    <d v="2024-04-18T00:00:00"/>
    <n v="432"/>
    <x v="4"/>
    <s v="株式会社エンピュア"/>
    <s v="前田　雄飛"/>
    <n v="3410216620"/>
    <s v="にじげんふぁくとりー皆賀"/>
    <n v="7315124"/>
    <x v="2"/>
    <s v="〒731-5124 広島市佐伯区皆賀三丁目２番２３号"/>
    <x v="0"/>
    <s v="三浦　真年香"/>
    <s v="野村　雅美"/>
    <s v="082-923-9461"/>
    <s v="iws@empure.co.jp"/>
    <s v="月額"/>
    <n v="27705"/>
    <x v="304"/>
    <n v="11495"/>
    <n v="39653"/>
    <n v="40614"/>
    <n v="41811"/>
    <n v="20566303"/>
    <n v="20566303"/>
    <n v="0"/>
    <n v="0"/>
    <n v="0"/>
    <n v="20566303"/>
    <x v="304"/>
    <n v="8430000"/>
    <n v="0"/>
    <n v="0"/>
    <n v="0"/>
    <n v="439"/>
    <n v="6512"/>
    <x v="299"/>
    <n v="253"/>
    <n v="12"/>
    <n v="12136303"/>
    <x v="301"/>
    <x v="304"/>
    <n v="635"/>
    <n v="21500000"/>
    <n v="21500000"/>
    <n v="0"/>
    <n v="0"/>
    <n v="0"/>
    <n v="21500000"/>
    <n v="12800000"/>
    <n v="8700000"/>
    <n v="0"/>
    <n v="0"/>
    <n v="0"/>
    <n v="6800"/>
    <n v="20000"/>
    <n v="253"/>
    <n v="12"/>
    <n v="12800000"/>
    <n v="39653"/>
    <n v="640"/>
    <n v="22475000"/>
    <n v="22475000"/>
    <n v="0"/>
    <n v="0"/>
    <n v="0"/>
    <n v="22475000"/>
    <n v="13500000"/>
    <n v="8975000"/>
    <n v="0"/>
    <n v="0"/>
    <n v="0"/>
    <n v="7000"/>
    <n v="21000"/>
    <n v="253"/>
    <n v="12"/>
    <n v="13500000"/>
    <n v="40614"/>
    <n v="643"/>
    <n v="23700000"/>
    <n v="23700000"/>
    <n v="0"/>
    <n v="0"/>
    <n v="0"/>
    <n v="23700000"/>
    <n v="14500000"/>
    <n v="9200000"/>
    <n v="0"/>
    <n v="0"/>
    <n v="0"/>
    <n v="7300"/>
    <n v="22000"/>
    <n v="253"/>
    <n v="12"/>
    <n v="14500000"/>
    <n v="41811"/>
    <n v="659"/>
    <m/>
    <m/>
    <m/>
    <m/>
    <m/>
    <m/>
    <m/>
    <m/>
    <m/>
    <m/>
    <m/>
    <m/>
    <s v="○"/>
    <m/>
    <m/>
    <s v="○"/>
    <s v="○"/>
    <s v="洗剤の製造_x000a_除菌水の製造_x000a__x000a_"/>
    <x v="6"/>
    <n v="13300000"/>
    <s v="洗剤の製造・除菌水の製造"/>
    <s v="－"/>
    <x v="3"/>
    <n v="500000"/>
    <s v="自動車部品の検品・シール貼り"/>
    <s v="－"/>
    <x v="17"/>
    <n v="20000"/>
    <s v="データ入力・WEB・デザイン等"/>
    <s v="○"/>
    <x v="0"/>
    <n v="1"/>
    <x v="1"/>
    <x v="29"/>
    <s v=""/>
    <x v="0"/>
    <m/>
    <m/>
    <m/>
    <x v="0"/>
    <s v="内職作業は継続して取引はあるが、物量は安定しない。ケミカル商品に関しては、大きめの閑散期が年に2度程あり、その間は内職作業を強化してきた。内職業者の閑散期と重なることも想定し、他の作業も検討しながら作業充実に努めていきたい。"/>
    <m/>
    <s v="○"/>
    <s v="○"/>
    <m/>
    <m/>
    <m/>
    <s v="○"/>
    <m/>
    <s v="○"/>
    <m/>
    <m/>
    <m/>
    <s v="目標工賃は上回っているが、今後も生産活動を提供するため現状維持をしながら進めていく。また単価の高い作業を提供してもらうために、地域企業との連携を深め作業を取り入れる。"/>
    <m/>
    <s v="○"/>
    <m/>
    <m/>
    <m/>
    <m/>
    <s v="○"/>
    <m/>
    <m/>
    <s v="○"/>
    <s v="○"/>
    <s v="新たな事業"/>
    <s v="他企業との受注・拡大"/>
    <s v="⑪その他"/>
    <s v="ケミカル商品製造も継続し、それ以外の商品製造と受注を増やすことで多様化を図る"/>
    <s v="施設外就労"/>
    <s v="⑩市町・企業、他事業所との連携"/>
    <s v="市町・企業・他事業所との連携_x000a_多様な作業内容を提供し、一般就労に向けて地域との関りを持って行く"/>
    <s v="製造した物の展示・販売"/>
    <s v="②販路開拓"/>
    <s v="クリエイティブ作業で製作した物を地域のイベントやフェスティバルで展示し、知名度向上に取り組む"/>
    <s v="ケミカル商品以外で製造・生産を増やしていく。_x000a_他企業と連携し新しい商品作業に少しずつ取り組んでいるが、これを拡大し受注量を増加していく。_x000a_地域との連携を図り施設外就労も行っていきたい。"/>
    <s v="企業との協力を強化し、信頼関係を築いていく。_x000a_生産活動の安定を保つため、年単位での作業を受注。職員の安定を保つため、年単位での作業を受注。職員のスキルアップの研修を行うことで、サービスの向上を目指す。製作物などは販路拡大を考え、出展先を広げていく。ネット販売なども並行していく。"/>
    <s v="安定した取引きは継続していき、生産や作業手順の見直しを行い生産性を向上させる。必要に応じて利用者がスキルを磨くためにニーズに合った作業提供をしていくため、営業活動を行い増やしていく。"/>
    <s v="共有した"/>
    <s v="共有した"/>
    <s v="統括責任者"/>
    <s v="三浦　真年香"/>
    <s v="管理者"/>
    <s v="技術指導や職業訓練"/>
    <s v="三島　隆史"/>
    <s v="職業指導員"/>
    <s v="日常生活や相談・指導"/>
    <s v="片上　智博"/>
    <s v="生活指導員"/>
    <s v="技術指導や職業訓練"/>
    <s v="中島　和歩"/>
    <s v="職業指導員"/>
    <s v="日常生活や相談・指導"/>
    <s v="沖田　幹男"/>
    <s v="生活指導員"/>
    <s v="日常生活や相談・指導"/>
    <s v="森田　晃史"/>
    <s v="生活指導員"/>
    <s v="技術指導や職業訓練"/>
    <s v="豊島　克志"/>
    <s v="職業指導員"/>
    <s v="技術指導や職業訓練"/>
    <s v="平岡　一美"/>
    <s v="職業指導員"/>
    <s v="技術指導や職業訓練"/>
    <s v="辛島　紗来"/>
    <s v="職業指導員"/>
    <s v="日常生活や相談・指導"/>
    <s v="野村　雅美"/>
    <s v="生活指導員"/>
    <x v="5"/>
    <n v="8"/>
    <n v="4"/>
    <n v="38"/>
    <m/>
    <n v="2"/>
    <n v="52"/>
    <x v="62"/>
    <x v="162"/>
    <x v="177"/>
    <x v="0"/>
    <x v="30"/>
    <n v="6"/>
    <n v="42"/>
    <n v="4"/>
    <n v="52"/>
    <n v="0"/>
    <n v="4"/>
    <n v="9"/>
    <n v="2"/>
    <n v="0"/>
    <n v="0"/>
    <n v="37"/>
    <n v="52"/>
    <n v="0"/>
    <n v="8"/>
    <n v="9"/>
    <n v="11"/>
    <n v="11"/>
    <n v="8"/>
    <n v="5"/>
    <n v="52"/>
    <n v="24"/>
    <n v="0"/>
    <n v="12"/>
    <n v="36"/>
    <n v="0.66666666666666663"/>
    <n v="16"/>
    <n v="2"/>
    <n v="18"/>
    <n v="36"/>
    <n v="0.44444444444444442"/>
    <n v="26"/>
    <n v="1"/>
    <n v="9"/>
    <n v="36"/>
    <n v="0.72222222222222221"/>
    <n v="32"/>
    <n v="1"/>
    <n v="3"/>
    <n v="36"/>
    <n v="0.88888888888888884"/>
    <n v="29"/>
    <n v="0"/>
    <n v="7"/>
    <n v="36"/>
    <n v="0.80555555555555558"/>
    <n v="30"/>
    <n v="0"/>
    <n v="6"/>
    <n v="36"/>
    <x v="37"/>
    <n v="157"/>
    <n v="4"/>
    <n v="55"/>
    <n v="216"/>
    <n v="0.72685185185185186"/>
  </r>
  <r>
    <d v="2024-04-15T00:00:00"/>
    <n v="433"/>
    <x v="1"/>
    <s v="社会福祉法人八丁堀福祉会"/>
    <s v="中村　義文"/>
    <n v="3410216612"/>
    <s v="アイリス八丁堀"/>
    <n v="7300013"/>
    <x v="2"/>
    <s v="〒730-0013 広島市中区八丁堀６番１１号　グレイスビル５０５"/>
    <x v="0"/>
    <s v="倉本　渉"/>
    <s v="倉本　渉"/>
    <s v="０８２‐５０２－６６８０"/>
    <s v="w-kuramoto@hatchobori.or.jp"/>
    <s v="月額"/>
    <n v="12000"/>
    <x v="305"/>
    <n v="288"/>
    <n v="13889"/>
    <n v="14245"/>
    <n v="15333"/>
    <n v="1533588"/>
    <n v="1533588"/>
    <n v="0"/>
    <n v="0"/>
    <n v="0"/>
    <n v="1533588"/>
    <x v="305"/>
    <n v="0"/>
    <n v="0"/>
    <n v="0"/>
    <n v="0"/>
    <n v="329"/>
    <n v="2464"/>
    <x v="300"/>
    <n v="239"/>
    <n v="12"/>
    <n v="1533588"/>
    <x v="302"/>
    <x v="305"/>
    <n v="243"/>
    <n v="1750000"/>
    <n v="1750000"/>
    <n v="0"/>
    <n v="0"/>
    <n v="0"/>
    <n v="1750000"/>
    <n v="1750000"/>
    <n v="0"/>
    <n v="0"/>
    <n v="0"/>
    <n v="0"/>
    <n v="2500"/>
    <n v="6500"/>
    <n v="240"/>
    <n v="12"/>
    <n v="1750000"/>
    <n v="13889"/>
    <n v="269"/>
    <n v="2000000"/>
    <n v="2000000"/>
    <n v="0"/>
    <n v="0"/>
    <n v="0"/>
    <n v="2000000"/>
    <n v="2000000"/>
    <n v="0"/>
    <n v="0"/>
    <n v="0"/>
    <n v="0"/>
    <n v="2800"/>
    <n v="7000"/>
    <n v="240"/>
    <n v="12"/>
    <n v="2000000"/>
    <n v="14245"/>
    <n v="286"/>
    <n v="2300000"/>
    <n v="2300000"/>
    <n v="0"/>
    <n v="0"/>
    <n v="0"/>
    <n v="2300000"/>
    <n v="2300000"/>
    <n v="0"/>
    <n v="0"/>
    <n v="0"/>
    <n v="0"/>
    <n v="3000"/>
    <n v="8000"/>
    <n v="240"/>
    <n v="12"/>
    <n v="2300000"/>
    <n v="15333"/>
    <n v="288"/>
    <m/>
    <m/>
    <m/>
    <m/>
    <m/>
    <m/>
    <m/>
    <m/>
    <m/>
    <m/>
    <m/>
    <s v="○"/>
    <s v="○"/>
    <m/>
    <m/>
    <s v="○"/>
    <m/>
    <m/>
    <x v="16"/>
    <n v="746540"/>
    <s v="データ入力・名刺作成・DTP作業"/>
    <s v="－"/>
    <x v="17"/>
    <n v="375275"/>
    <s v="レシート仕分け入力作業"/>
    <s v="－"/>
    <x v="17"/>
    <n v="208105"/>
    <s v="出品代行作業"/>
    <s v="－"/>
    <x v="1"/>
    <n v="1"/>
    <x v="1"/>
    <x v="30"/>
    <s v=""/>
    <x v="0"/>
    <m/>
    <m/>
    <m/>
    <x v="0"/>
    <s v="PC作業がメインの作業となるが、個々の能力差でできる作業の幅は大きい。複雑な作業ほど単価は高いが、慣れてきたメンバーさんがA型や一般就労等卒業されるため、一時的ではあるが、請負作業の数が低下してしまう。_x000a_マニュアル化等もしているが、一人で作業ができるようになるまで個々の差がある。"/>
    <m/>
    <m/>
    <m/>
    <m/>
    <m/>
    <s v="○"/>
    <s v="○"/>
    <m/>
    <s v="○"/>
    <m/>
    <m/>
    <m/>
    <s v="PC作業の請負受注のため企業に営業をかけるが、単発の仕事は受注できるが継続的な仕事を受けることが難しい。"/>
    <m/>
    <m/>
    <m/>
    <m/>
    <m/>
    <s v="○"/>
    <s v="○"/>
    <m/>
    <m/>
    <m/>
    <m/>
    <m/>
    <s v="レシート仕分け作業"/>
    <s v="⑥作業工程の見直し"/>
    <s v="作業工程の見直しとマニュアル化を進めて、誰が作業をしても同じ作業のスピードと質を担保できるようにしていく。"/>
    <s v="PC作業"/>
    <s v="⑦利用者のためのICT機器の導入"/>
    <s v="PC作業については、チャットGTPなどIT技術を取り入れながら、作業効率の見直しとメンバーさん個々のスキルアップを目指して受注できる作業内容を増やしていく。"/>
    <m/>
    <m/>
    <m/>
    <s v="作業工程の見直しと個々のスキルアップを目指していく。効率化を図ることにより、こなせる作業量を増やしていく。_x000a_現在のメンバーさんのスキルを活かせる新たな仕事を検討していく。（翻訳業務・イラストデザイン）等_x000a_PCサイトより受注し、計画的に進めていけるようになら受注量を増やしていく。"/>
    <s v="事業所として受けれる作業の幅を増やしていきながら、希望するスキル職種の仕事を増やしていく。"/>
    <s v="作業のマニュアル化・効率化を目指していきながら、対応できるメンバーさんのスキルを上げていく。"/>
    <s v="共有した"/>
    <s v="共有した"/>
    <s v="統括責任者"/>
    <s v="倉本　渉"/>
    <s v="管理者"/>
    <s v="PC作業担当"/>
    <s v="黒川　沙綺"/>
    <s v="目標工賃達成指導員"/>
    <s v="内職作業担当"/>
    <s v="渡邊　武士"/>
    <s v="就労支援員"/>
    <m/>
    <m/>
    <m/>
    <m/>
    <m/>
    <m/>
    <m/>
    <m/>
    <m/>
    <m/>
    <m/>
    <m/>
    <m/>
    <m/>
    <m/>
    <m/>
    <m/>
    <m/>
    <m/>
    <m/>
    <m/>
    <x v="8"/>
    <n v="2"/>
    <n v="3"/>
    <n v="28"/>
    <n v="10"/>
    <m/>
    <n v="43"/>
    <x v="89"/>
    <x v="183"/>
    <x v="178"/>
    <x v="61"/>
    <x v="0"/>
    <n v="15"/>
    <n v="28"/>
    <n v="0"/>
    <n v="43"/>
    <n v="0"/>
    <n v="2"/>
    <n v="2"/>
    <n v="1"/>
    <n v="0"/>
    <n v="0"/>
    <n v="38"/>
    <n v="43"/>
    <n v="0"/>
    <n v="4"/>
    <n v="13"/>
    <n v="14"/>
    <n v="7"/>
    <n v="5"/>
    <n v="0"/>
    <n v="43"/>
    <n v="30"/>
    <n v="3"/>
    <n v="10"/>
    <n v="43"/>
    <n v="0.69767441860465118"/>
    <n v="5"/>
    <n v="10"/>
    <n v="28"/>
    <n v="43"/>
    <n v="0.11627906976744186"/>
    <n v="32"/>
    <n v="4"/>
    <n v="7"/>
    <n v="43"/>
    <n v="0.7441860465116279"/>
    <n v="34"/>
    <n v="2"/>
    <n v="7"/>
    <n v="43"/>
    <n v="0.79069767441860461"/>
    <n v="28"/>
    <n v="5"/>
    <n v="10"/>
    <n v="43"/>
    <n v="0.65116279069767447"/>
    <n v="38"/>
    <n v="3"/>
    <n v="2"/>
    <n v="43"/>
    <x v="132"/>
    <n v="167"/>
    <n v="27"/>
    <n v="64"/>
    <n v="258"/>
    <n v="0.6472868217054264"/>
  </r>
  <r>
    <d v="2024-04-30T00:00:00"/>
    <n v="434"/>
    <x v="4"/>
    <s v="株式会社ＥＡＲＴＨ"/>
    <s v="飯田　郁子"/>
    <n v="3410216695"/>
    <s v="ワークシェアポケット"/>
    <n v="7310138"/>
    <x v="2"/>
    <s v="〒731-0138 広島市安佐南区祇園二丁目１番３４号"/>
    <x v="0"/>
    <s v="髙橋　琴美"/>
    <s v="髙橋　一寿"/>
    <s v="０８０－４１８０－３０８７"/>
    <s v="workshare_pocket@orion.ocn.ne.jp"/>
    <s v="月額"/>
    <n v="11000"/>
    <x v="306"/>
    <n v="-372"/>
    <n v="10890"/>
    <n v="11096"/>
    <n v="11151"/>
    <n v="1903594"/>
    <n v="1903594"/>
    <n v="0"/>
    <n v="0"/>
    <n v="0"/>
    <n v="1903594"/>
    <x v="306"/>
    <n v="16069"/>
    <n v="0"/>
    <n v="0"/>
    <n v="0"/>
    <n v="192"/>
    <n v="3456"/>
    <x v="301"/>
    <n v="235"/>
    <n v="12"/>
    <n v="1887525"/>
    <x v="303"/>
    <x v="306"/>
    <n v="182"/>
    <n v="1950000"/>
    <n v="1950000"/>
    <n v="0"/>
    <n v="0"/>
    <n v="0"/>
    <n v="1950000"/>
    <n v="1934000"/>
    <n v="16000"/>
    <n v="0"/>
    <n v="0"/>
    <n v="0"/>
    <n v="3468"/>
    <n v="10404"/>
    <n v="235"/>
    <n v="12"/>
    <n v="1934000"/>
    <n v="10890"/>
    <n v="186"/>
    <n v="2040000"/>
    <n v="2040000"/>
    <n v="0"/>
    <n v="0"/>
    <n v="0"/>
    <n v="2040000"/>
    <n v="2024000"/>
    <n v="16000"/>
    <n v="0"/>
    <n v="0"/>
    <n v="0"/>
    <n v="3570"/>
    <n v="10710"/>
    <n v="235"/>
    <n v="12"/>
    <n v="2024000"/>
    <n v="11096"/>
    <n v="189"/>
    <n v="2090000"/>
    <n v="2090000"/>
    <n v="0"/>
    <n v="0"/>
    <n v="0"/>
    <n v="2090000"/>
    <n v="2074000"/>
    <n v="16000"/>
    <n v="0"/>
    <n v="0"/>
    <n v="0"/>
    <n v="3631"/>
    <n v="10893"/>
    <n v="235"/>
    <n v="12"/>
    <n v="2074000"/>
    <n v="11151"/>
    <n v="190"/>
    <s v="○"/>
    <m/>
    <m/>
    <s v="○"/>
    <m/>
    <m/>
    <m/>
    <m/>
    <m/>
    <m/>
    <m/>
    <m/>
    <s v="○"/>
    <m/>
    <m/>
    <m/>
    <m/>
    <m/>
    <x v="8"/>
    <n v="1254504"/>
    <s v="ヤマヒロ　（砂糖菓子製造）"/>
    <s v="－"/>
    <x v="3"/>
    <n v="277145"/>
    <s v="アルファプロジェクト"/>
    <s v="－"/>
    <x v="12"/>
    <n v="260030"/>
    <s v="ジェリーズポップコーン（製造・販売）"/>
    <s v="－"/>
    <x v="1"/>
    <s v=""/>
    <x v="0"/>
    <x v="0"/>
    <s v=""/>
    <x v="0"/>
    <m/>
    <m/>
    <m/>
    <x v="0"/>
    <s v="コロナが明けて活動の幅が広がってきている。ポップコーンの販売など難しかった部分での販路開拓をしていく。"/>
    <m/>
    <s v="○"/>
    <m/>
    <m/>
    <m/>
    <m/>
    <s v="○"/>
    <m/>
    <m/>
    <m/>
    <m/>
    <m/>
    <s v="利用者様についても作業に取り組む姿勢を考慮し出来る作業の開拓を行っていきたい。参加していける作業を検討する。"/>
    <m/>
    <s v="○"/>
    <m/>
    <m/>
    <m/>
    <s v="○"/>
    <m/>
    <m/>
    <s v="○"/>
    <m/>
    <m/>
    <m/>
    <s v="ヤマヒロ"/>
    <s v="⑥作業工程の見直し"/>
    <s v="作業の効率を考えて作業工程の見直しを行う"/>
    <s v="アルファプロジェクト"/>
    <s v="③販売力の向上"/>
    <s v="生産性とチエック体制の強化を図り個数の増加を図る"/>
    <s v="ジェリーズポップコーン"/>
    <s v="②販路開拓"/>
    <s v="ポップコーンの販路拡大を図り、生産日程の見直しと販売に向けてのグループつくりを検討していく"/>
    <s v="作業の単価や工程を考え直し、効率よく生産でできる環境を整えて作業内容の充実に取り組んでいく"/>
    <s v="地域のイベントに参加していけるよう出店の依頼を行い販路拡大を目指す"/>
    <s v="研修等を活用し職員・利用者様両方のスキルアップを目指し売り上げを伸ばし工賃向上につなげていく"/>
    <s v="共有した"/>
    <s v="共有した"/>
    <s v="統括責任者"/>
    <s v="髙橋　琴美"/>
    <s v="管理者"/>
    <s v="個別支援計画の作成"/>
    <s v="髙橋　一寿"/>
    <s v="サービス管理責任者"/>
    <s v="作業工程管理"/>
    <s v="亀山　久美子"/>
    <s v="目標工賃達成指導員"/>
    <s v="作業工程管理"/>
    <s v="高山　美千子"/>
    <s v="目標工賃達成指導員"/>
    <s v="日常生活の相談指導"/>
    <s v="中越　静香"/>
    <s v="生活支援員"/>
    <s v="日常生活の相談指導"/>
    <s v="田邊　美穂"/>
    <s v="生活支援員"/>
    <s v="技術指導や職業訓練"/>
    <s v="本田　道子"/>
    <s v="職業指導員"/>
    <m/>
    <m/>
    <m/>
    <m/>
    <m/>
    <m/>
    <m/>
    <m/>
    <m/>
    <x v="3"/>
    <n v="2"/>
    <n v="6"/>
    <n v="6"/>
    <n v="2"/>
    <m/>
    <n v="16"/>
    <x v="15"/>
    <x v="19"/>
    <x v="75"/>
    <x v="21"/>
    <x v="0"/>
    <n v="2"/>
    <n v="14"/>
    <n v="0"/>
    <n v="16"/>
    <n v="0"/>
    <n v="0"/>
    <n v="1"/>
    <n v="0"/>
    <n v="0"/>
    <n v="0"/>
    <n v="15"/>
    <n v="16"/>
    <n v="0"/>
    <n v="5"/>
    <n v="5"/>
    <n v="2"/>
    <n v="3"/>
    <n v="0"/>
    <n v="1"/>
    <n v="16"/>
    <n v="13"/>
    <n v="2"/>
    <n v="1"/>
    <n v="16"/>
    <n v="0.8125"/>
    <n v="15"/>
    <n v="0"/>
    <n v="1"/>
    <n v="16"/>
    <n v="0.9375"/>
    <n v="14"/>
    <n v="1"/>
    <n v="1"/>
    <n v="16"/>
    <n v="0.875"/>
    <n v="10"/>
    <n v="3"/>
    <n v="3"/>
    <n v="16"/>
    <n v="0.625"/>
    <n v="11"/>
    <n v="2"/>
    <n v="3"/>
    <n v="16"/>
    <n v="0.6875"/>
    <n v="16"/>
    <n v="0"/>
    <n v="0"/>
    <n v="16"/>
    <x v="8"/>
    <n v="79"/>
    <n v="8"/>
    <n v="9"/>
    <n v="96"/>
    <n v="0.82291666666666663"/>
  </r>
  <r>
    <d v="2024-04-26T00:00:00"/>
    <n v="435"/>
    <x v="4"/>
    <s v="株式会社Ｌｙｋｋｅ"/>
    <s v="佐々木　陽子"/>
    <n v="3410216703"/>
    <s v="Ｓｕｎ"/>
    <n v="7300043"/>
    <x v="2"/>
    <s v="〒730-0043 広島市中区富士見町１３番１３号４Ｆ"/>
    <x v="0"/>
    <s v="佐々木　陽子"/>
    <s v="佐々木　徹也"/>
    <s v="082-541-7778"/>
    <s v="lykke.sun.0601@gmail.com"/>
    <s v="月額"/>
    <n v="41000"/>
    <x v="307"/>
    <n v="-2"/>
    <n v="15000"/>
    <n v="17000"/>
    <n v="17500"/>
    <n v="14641925"/>
    <n v="14641925"/>
    <n v="0"/>
    <n v="0"/>
    <n v="0"/>
    <n v="14641925"/>
    <x v="307"/>
    <n v="432410"/>
    <n v="300000"/>
    <n v="0"/>
    <n v="4315965"/>
    <n v="355"/>
    <n v="5246"/>
    <x v="302"/>
    <n v="270"/>
    <n v="12"/>
    <n v="9593550"/>
    <x v="304"/>
    <x v="307"/>
    <n v="550"/>
    <n v="5100000"/>
    <n v="4800000"/>
    <n v="300000"/>
    <n v="0"/>
    <n v="0"/>
    <n v="5100000"/>
    <n v="4500000"/>
    <n v="400000"/>
    <n v="200000"/>
    <n v="0"/>
    <n v="0"/>
    <n v="6725"/>
    <n v="23537"/>
    <n v="269"/>
    <n v="12"/>
    <n v="4500000"/>
    <n v="15000"/>
    <n v="191"/>
    <n v="5700000"/>
    <n v="5500000"/>
    <n v="200000"/>
    <n v="0"/>
    <n v="0"/>
    <n v="5700000"/>
    <n v="5100000"/>
    <n v="500000"/>
    <n v="100000"/>
    <n v="0"/>
    <n v="0"/>
    <n v="6725"/>
    <n v="23537"/>
    <n v="269"/>
    <n v="12"/>
    <n v="5100000"/>
    <n v="17000"/>
    <n v="217"/>
    <n v="6800000"/>
    <n v="6700000"/>
    <n v="100000"/>
    <n v="0"/>
    <n v="0"/>
    <n v="6800000"/>
    <n v="6300000"/>
    <n v="500000"/>
    <n v="0"/>
    <n v="0"/>
    <n v="0"/>
    <n v="8070"/>
    <n v="28245"/>
    <n v="269"/>
    <n v="12"/>
    <n v="6300000"/>
    <n v="17500"/>
    <n v="223"/>
    <m/>
    <m/>
    <m/>
    <m/>
    <m/>
    <s v="○"/>
    <m/>
    <m/>
    <m/>
    <m/>
    <m/>
    <m/>
    <s v="○"/>
    <m/>
    <s v="○"/>
    <s v="○"/>
    <s v="○"/>
    <s v="エステ業"/>
    <x v="6"/>
    <n v="7589954"/>
    <s v="エステ業（施術、接客等）"/>
    <s v="－"/>
    <x v="9"/>
    <n v="6628600"/>
    <s v="飲食店（調理補助、清掃、接客等）"/>
    <s v="○"/>
    <x v="0"/>
    <n v="582371"/>
    <s v="内職、雑貨づくり（部品組み立て、シールはり、雑貨販売等）"/>
    <s v="－"/>
    <x v="0"/>
    <n v="1"/>
    <x v="1"/>
    <x v="31"/>
    <s v=""/>
    <x v="0"/>
    <m/>
    <m/>
    <m/>
    <x v="0"/>
    <s v="・内職作業の受注は以前より受注できるようになってきているが作業当たりの単価が低く想定より伸びていない。_x000a_・エステ業において新規顧客が現状増えていない。_x000a_・施設外先の飲食店が移転及び経営方針変更のため令和6年度より売り上げ及び就労人数の減少が予想されている。_x000a_・身体に不自由はあったり、人と接することが難しい利用者が増えてきており生産性が低下している。"/>
    <m/>
    <s v="○"/>
    <s v="○"/>
    <s v="○"/>
    <m/>
    <s v="○"/>
    <m/>
    <s v="○"/>
    <m/>
    <s v="○"/>
    <m/>
    <m/>
    <s v="令和5年度はさらなる生産性の向上、工賃の向上を目標としていたが利用者さんの可能な作業に偏りが出たことや利用者さんの特性により生産性が低下したことなどが重なり目標工賃を達成することができなかった。"/>
    <m/>
    <s v="○"/>
    <m/>
    <s v="○"/>
    <m/>
    <s v="○"/>
    <m/>
    <m/>
    <m/>
    <m/>
    <m/>
    <m/>
    <s v="エステ業の新規顧客の開拓"/>
    <s v="②販路開拓"/>
    <s v="SNSやキャンペーンなど新規顧客が興味を引きやすいような取組を行う"/>
    <s v="エステ業の回転率の向上"/>
    <s v="③販売力の向上"/>
    <s v="施術、接客のできる利用者が限られており一部に負担がかかっている為、新たに施術、接客等のできる利用者を育成し、回転率を上げていけるよう取り組んでいく"/>
    <s v="新たな生産活動及び施設外就労先の開拓"/>
    <s v="①商品企画力の向上"/>
    <s v="現在提携中の施設外先の飲食店が移転及び経営方針変更のため令和6年度より売り上げ及び就労人数の減少が予想されている。そのため新たな施設外先の開拓を検討していく。また、自社での生産性向上のために新たにできる生産活動なども検討しながら取組を行う。"/>
    <s v="・雑貨、商品等の販路拡大のためマルシェ等への出店回数を増やして行く_x000a_・内職取引先企業との関係をより高めていき、信頼を得たうえで新たな内職の受注や内職の単価を上げていけるよう努める_x000a_・エステ業の販売価格の見直し、販路開拓（マルシェ等への出店）を行い集客につなげていく"/>
    <s v="・エステ業の回転率向上のため接客・施術の行える利用者を育成していく_x000a_・自社での生産活動向上のため、新たな商品・製品の開発を行う_x000a_・利用者の能力にあった新たな施設外先の開拓を行う_x000a_"/>
    <s v="・エステ業の回転率向上のため接客・施術の行える利用者を育成していく_x000a_・自社での生産活動向上のため、新たな商品・製品の開発を行う_x000a_・利用者の能力にあった新たな施設外先の開拓を行う_x000a_"/>
    <s v="共有した"/>
    <s v="共有した"/>
    <s v="統括責任者"/>
    <s v="佐々木"/>
    <s v="サービス管理責任者"/>
    <s v="エステ業責任者"/>
    <s v="野本"/>
    <s v="管理者"/>
    <s v="内職・雑貨責任者"/>
    <s v="大多和"/>
    <s v="目標工賃達成指導員"/>
    <m/>
    <m/>
    <m/>
    <m/>
    <m/>
    <m/>
    <m/>
    <m/>
    <m/>
    <m/>
    <m/>
    <m/>
    <m/>
    <m/>
    <m/>
    <m/>
    <m/>
    <m/>
    <m/>
    <m/>
    <m/>
    <x v="8"/>
    <n v="3"/>
    <n v="8"/>
    <n v="46"/>
    <m/>
    <n v="1"/>
    <n v="58"/>
    <x v="106"/>
    <x v="10"/>
    <x v="179"/>
    <x v="0"/>
    <x v="42"/>
    <n v="23"/>
    <n v="35"/>
    <n v="0"/>
    <n v="58"/>
    <n v="1"/>
    <n v="4"/>
    <n v="1"/>
    <n v="2"/>
    <n v="0"/>
    <n v="0"/>
    <n v="50"/>
    <n v="58"/>
    <n v="0"/>
    <n v="7"/>
    <n v="15"/>
    <n v="12"/>
    <n v="12"/>
    <n v="5"/>
    <n v="7"/>
    <n v="58"/>
    <n v="11"/>
    <n v="4"/>
    <n v="13"/>
    <n v="28"/>
    <n v="0.39285714285714285"/>
    <n v="21"/>
    <n v="3"/>
    <n v="4"/>
    <n v="28"/>
    <n v="0.75"/>
    <n v="25"/>
    <n v="0"/>
    <n v="3"/>
    <n v="28"/>
    <n v="0.8928571428571429"/>
    <n v="20"/>
    <n v="0"/>
    <n v="8"/>
    <n v="28"/>
    <n v="0.7142857142857143"/>
    <n v="17"/>
    <n v="3"/>
    <n v="8"/>
    <n v="28"/>
    <n v="0.6071428571428571"/>
    <n v="12"/>
    <n v="7"/>
    <n v="9"/>
    <n v="28"/>
    <x v="103"/>
    <n v="106"/>
    <n v="17"/>
    <n v="45"/>
    <n v="168"/>
    <n v="0.63095238095238093"/>
  </r>
  <r>
    <d v="2024-04-30T00:00:00"/>
    <n v="436"/>
    <x v="4"/>
    <s v="株式会社ピーセス"/>
    <s v="山根　秀幸"/>
    <n v="3412500856"/>
    <s v="めだか"/>
    <n v="7390042"/>
    <x v="8"/>
    <s v="〒739-0042 東広島市西条町西条東８０２―１ＨＹビル２０１"/>
    <x v="0"/>
    <s v="丸野　実女"/>
    <s v="津久井"/>
    <s v="080-3888-2567"/>
    <s v="tsukui@daieiunyu.co.jp"/>
    <s v="月額"/>
    <n v="8000"/>
    <x v="308"/>
    <n v="1044"/>
    <n v="9314"/>
    <n v="9524"/>
    <n v="10417"/>
    <n v="368980"/>
    <n v="368980"/>
    <n v="0"/>
    <n v="0"/>
    <n v="0"/>
    <n v="368980"/>
    <x v="308"/>
    <n v="0"/>
    <n v="0"/>
    <n v="0"/>
    <n v="0"/>
    <n v="78"/>
    <n v="802"/>
    <x v="303"/>
    <n v="241"/>
    <n v="12"/>
    <n v="368980"/>
    <x v="305"/>
    <x v="308"/>
    <n v="165"/>
    <n v="380000"/>
    <n v="380000"/>
    <n v="0"/>
    <n v="0"/>
    <n v="0"/>
    <n v="380000"/>
    <n v="380000"/>
    <n v="0"/>
    <n v="0"/>
    <n v="0"/>
    <n v="0"/>
    <n v="800"/>
    <n v="2300"/>
    <n v="241"/>
    <n v="12"/>
    <n v="380000"/>
    <n v="9314"/>
    <n v="165"/>
    <n v="400000"/>
    <n v="400000"/>
    <n v="0"/>
    <n v="0"/>
    <n v="0"/>
    <n v="400000"/>
    <n v="400000"/>
    <n v="0"/>
    <n v="0"/>
    <n v="0"/>
    <n v="0"/>
    <n v="820"/>
    <n v="2400"/>
    <n v="241"/>
    <n v="12"/>
    <n v="400000"/>
    <n v="9524"/>
    <n v="167"/>
    <n v="450000"/>
    <n v="450000"/>
    <n v="0"/>
    <n v="0"/>
    <n v="0"/>
    <n v="450000"/>
    <n v="450000"/>
    <n v="0"/>
    <n v="0"/>
    <n v="0"/>
    <n v="0"/>
    <n v="850"/>
    <n v="2500"/>
    <n v="241"/>
    <n v="12"/>
    <n v="450000"/>
    <n v="10417"/>
    <n v="180"/>
    <m/>
    <m/>
    <m/>
    <m/>
    <m/>
    <m/>
    <m/>
    <m/>
    <m/>
    <m/>
    <m/>
    <m/>
    <m/>
    <m/>
    <m/>
    <m/>
    <s v="○"/>
    <s v="水槽リース及び水槽管理"/>
    <x v="6"/>
    <n v="24000"/>
    <s v="委託先に訪問し、水槽内の掃除、水質管理、生体確認、水草確認"/>
    <s v="○"/>
    <x v="2"/>
    <m/>
    <m/>
    <m/>
    <x v="2"/>
    <m/>
    <m/>
    <m/>
    <x v="0"/>
    <s v=""/>
    <x v="0"/>
    <x v="0"/>
    <s v=""/>
    <x v="0"/>
    <m/>
    <m/>
    <m/>
    <x v="0"/>
    <s v="水槽リース先の新規営業活動、新規契約先をふやす_x000a_めだかだけでなく、他の業務を検討する"/>
    <m/>
    <m/>
    <m/>
    <m/>
    <m/>
    <m/>
    <m/>
    <m/>
    <s v="○"/>
    <s v="○"/>
    <m/>
    <m/>
    <s v="目標工賃の達成状況の点検について実施できていなかった。"/>
    <m/>
    <s v="○"/>
    <s v="○"/>
    <m/>
    <m/>
    <m/>
    <m/>
    <m/>
    <s v="○"/>
    <m/>
    <m/>
    <m/>
    <s v="水槽リース及び水槽管理"/>
    <s v="②販路開拓"/>
    <s v="新規契約をめざし、営業開拓を行う。"/>
    <s v="めだか物品等販売"/>
    <s v="⑥作業工程の見直し"/>
    <s v="めだか物品の作成_x000a_・産床　・ミドリムシ_x000a_などの施設で製作し物販を行う"/>
    <s v="販売力・イベント実施"/>
    <s v="⑪その他"/>
    <s v="イベントを実施し販売することを目標としていることを再認識する。_x000a_また、通常時の来客対応も実践していく"/>
    <s v="・イベント実施_x000a_・通常時でも購入可能　の宣伝_x000a_・新規の水槽設置企業を増やす"/>
    <s v="・イベント実施_x000a_・通常時でも購入可能　の宣伝_x000a_・新規の水槽設置企業を増やす_x000a_・利用者さんフォロー（休みが増えた方など）"/>
    <s v="・イベント実施_x000a_・通常時でも購入可能　の宣伝_x000a_・新規の水槽設置企業を増やす_x000a_・利用者さんフォロー（休みが増えた方など）"/>
    <s v="共有した"/>
    <s v="共有した"/>
    <s v="統括責任者"/>
    <s v="丸野　実女"/>
    <s v="管理者"/>
    <s v="技術指導や職業訓練"/>
    <s v="久保田　彩乃"/>
    <s v="職業指導員"/>
    <m/>
    <m/>
    <m/>
    <m/>
    <m/>
    <m/>
    <m/>
    <m/>
    <m/>
    <m/>
    <m/>
    <m/>
    <m/>
    <m/>
    <m/>
    <m/>
    <m/>
    <m/>
    <m/>
    <m/>
    <m/>
    <m/>
    <m/>
    <m/>
    <x v="2"/>
    <n v="1"/>
    <n v="3"/>
    <n v="4"/>
    <m/>
    <m/>
    <n v="8"/>
    <x v="15"/>
    <x v="19"/>
    <x v="1"/>
    <x v="0"/>
    <x v="0"/>
    <n v="2"/>
    <n v="3"/>
    <n v="3"/>
    <n v="8"/>
    <n v="0"/>
    <n v="1"/>
    <n v="1"/>
    <n v="1"/>
    <n v="0"/>
    <n v="0"/>
    <n v="5"/>
    <n v="8"/>
    <n v="0"/>
    <n v="1"/>
    <n v="2"/>
    <n v="4"/>
    <n v="0"/>
    <n v="0"/>
    <n v="1"/>
    <n v="8"/>
    <n v="3"/>
    <n v="1"/>
    <n v="2"/>
    <n v="6"/>
    <n v="0.5"/>
    <n v="4"/>
    <n v="0"/>
    <n v="2"/>
    <n v="6"/>
    <n v="0.66666666666666663"/>
    <n v="2"/>
    <n v="0"/>
    <n v="4"/>
    <n v="6"/>
    <n v="0.33333333333333331"/>
    <n v="2"/>
    <n v="1"/>
    <n v="3"/>
    <n v="6"/>
    <n v="0.33333333333333331"/>
    <n v="1"/>
    <n v="4"/>
    <n v="1"/>
    <n v="6"/>
    <n v="0.16666666666666666"/>
    <n v="2"/>
    <n v="3"/>
    <n v="1"/>
    <n v="6"/>
    <x v="119"/>
    <n v="14"/>
    <n v="9"/>
    <n v="13"/>
    <n v="36"/>
    <n v="0.3888888888888889"/>
  </r>
  <r>
    <d v="2024-04-25T00:00:00"/>
    <n v="437"/>
    <x v="1"/>
    <s v="社会福祉法人フェニックス"/>
    <s v="沼田　裕子"/>
    <n v="3410116689"/>
    <s v="多機能型事業所かんべ"/>
    <n v="7310221"/>
    <x v="2"/>
    <s v="〒731-0221 広島市安佐北区可部七丁目１３番１５－１－９号"/>
    <x v="0"/>
    <s v="日野　義一"/>
    <s v="日野　義一"/>
    <s v="082-554-8801"/>
    <s v="minori@kanbemura.jp"/>
    <s v="月額"/>
    <n v="8000"/>
    <x v="309"/>
    <n v="3400"/>
    <n v="11450"/>
    <n v="11538"/>
    <n v="11642"/>
    <n v="2090973"/>
    <n v="2090973"/>
    <n v="0"/>
    <n v="0"/>
    <n v="0"/>
    <n v="2090973"/>
    <x v="309"/>
    <n v="408276"/>
    <n v="0"/>
    <n v="0"/>
    <n v="0"/>
    <n v="256"/>
    <n v="3036"/>
    <x v="304"/>
    <n v="247"/>
    <n v="12"/>
    <n v="1682697"/>
    <x v="306"/>
    <x v="309"/>
    <n v="139"/>
    <n v="2300000"/>
    <n v="2300000"/>
    <n v="0"/>
    <n v="0"/>
    <n v="0"/>
    <n v="2300000"/>
    <n v="1800000"/>
    <n v="500000"/>
    <n v="0"/>
    <n v="0"/>
    <n v="0"/>
    <n v="3150"/>
    <n v="12600"/>
    <n v="241"/>
    <n v="12"/>
    <n v="1800000"/>
    <n v="11450"/>
    <n v="143"/>
    <n v="2300000"/>
    <n v="2300000"/>
    <n v="0"/>
    <n v="0"/>
    <n v="0"/>
    <n v="2300000"/>
    <n v="1800000"/>
    <n v="500000"/>
    <n v="0"/>
    <n v="0"/>
    <n v="0"/>
    <n v="3100"/>
    <n v="12400"/>
    <n v="239"/>
    <n v="12"/>
    <n v="1800000"/>
    <n v="11538"/>
    <n v="145"/>
    <n v="2400000"/>
    <n v="2400000"/>
    <n v="0"/>
    <n v="0"/>
    <n v="0"/>
    <n v="2400000"/>
    <n v="1900000"/>
    <n v="500000"/>
    <n v="0"/>
    <n v="0"/>
    <n v="0"/>
    <n v="3250"/>
    <n v="13000"/>
    <n v="240"/>
    <n v="12"/>
    <n v="1900000"/>
    <n v="11642"/>
    <n v="146"/>
    <m/>
    <m/>
    <m/>
    <m/>
    <m/>
    <m/>
    <m/>
    <m/>
    <s v="○"/>
    <s v="○"/>
    <m/>
    <m/>
    <s v="○"/>
    <m/>
    <s v="○"/>
    <m/>
    <m/>
    <m/>
    <x v="3"/>
    <n v="1771610"/>
    <s v="事業所からの洗濯やクリーニングを請け負う"/>
    <s v="－"/>
    <x v="4"/>
    <n v="424000"/>
    <s v="マンション等に行き、清掃業務を行う"/>
    <s v="○"/>
    <x v="0"/>
    <n v="374033"/>
    <s v="部品の組立を行う"/>
    <s v="－"/>
    <x v="0"/>
    <s v=""/>
    <x v="0"/>
    <x v="0"/>
    <s v=""/>
    <x v="0"/>
    <m/>
    <m/>
    <m/>
    <x v="0"/>
    <s v="新しい作業を提供するも、利用者の得手不得手があり工賃向上に繋がらない作業がある。"/>
    <m/>
    <m/>
    <m/>
    <s v="○"/>
    <m/>
    <s v="○"/>
    <s v="○"/>
    <s v="○"/>
    <m/>
    <m/>
    <m/>
    <m/>
    <s v="達成しているものの、現状単価の安い作業が多い。"/>
    <m/>
    <s v="○"/>
    <m/>
    <s v="○"/>
    <s v="○"/>
    <m/>
    <m/>
    <m/>
    <m/>
    <s v="○"/>
    <m/>
    <m/>
    <s v="組立作業"/>
    <s v="⑩市町・企業、他事業所との連携"/>
    <s v="企業と連携し作業を開拓していく"/>
    <m/>
    <m/>
    <m/>
    <m/>
    <n v="0"/>
    <n v="0"/>
    <s v="他の事業所や企業と情報を共有し、作業の開拓、情報共有をする。"/>
    <s v="企業と連携し高単価の作業を開拓する。"/>
    <s v="作業の効率化を図り、工賃アップを目指す。"/>
    <s v="共有した"/>
    <s v="共有した"/>
    <s v="統括責任者"/>
    <s v="日野　義一"/>
    <s v="管理者"/>
    <m/>
    <s v="中村　由美"/>
    <s v="支援員"/>
    <m/>
    <s v="日高　和美"/>
    <s v="職業指導員"/>
    <m/>
    <s v="阿萬　恵子"/>
    <s v="職業指導員"/>
    <m/>
    <s v="上田　千香子"/>
    <s v="職業指導員"/>
    <m/>
    <s v="番野　幸子"/>
    <s v="職業指導員"/>
    <m/>
    <s v="松尾　美智江"/>
    <s v="生活支援員"/>
    <m/>
    <s v="内野　美由紀"/>
    <s v="生活支援員"/>
    <m/>
    <m/>
    <m/>
    <m/>
    <m/>
    <m/>
    <x v="6"/>
    <n v="3"/>
    <n v="3"/>
    <n v="6"/>
    <n v="7"/>
    <n v="2"/>
    <n v="21"/>
    <x v="81"/>
    <x v="180"/>
    <x v="150"/>
    <x v="62"/>
    <x v="43"/>
    <n v="2"/>
    <n v="15"/>
    <n v="4"/>
    <n v="21"/>
    <n v="0"/>
    <n v="1"/>
    <n v="3"/>
    <n v="2"/>
    <n v="0"/>
    <n v="1"/>
    <n v="14"/>
    <n v="21"/>
    <n v="0"/>
    <n v="5"/>
    <n v="1"/>
    <n v="2"/>
    <n v="2"/>
    <n v="4"/>
    <n v="7"/>
    <n v="21"/>
    <n v="1"/>
    <n v="1"/>
    <n v="20"/>
    <n v="22"/>
    <n v="4.5454545454545456E-2"/>
    <n v="0"/>
    <n v="1"/>
    <n v="21"/>
    <n v="22"/>
    <n v="0"/>
    <n v="2"/>
    <n v="0"/>
    <n v="20"/>
    <n v="22"/>
    <n v="9.0909090909090912E-2"/>
    <n v="0"/>
    <n v="1"/>
    <n v="21"/>
    <n v="22"/>
    <n v="0"/>
    <n v="0"/>
    <n v="0"/>
    <n v="22"/>
    <n v="22"/>
    <n v="0"/>
    <n v="3"/>
    <n v="0"/>
    <n v="19"/>
    <n v="22"/>
    <x v="133"/>
    <n v="6"/>
    <n v="3"/>
    <n v="123"/>
    <n v="132"/>
    <n v="4.5454545454545456E-2"/>
  </r>
  <r>
    <d v="2024-04-30T00:00:00"/>
    <n v="439"/>
    <x v="4"/>
    <s v="株式会社Ｈ２Ｏ"/>
    <s v="谷本　大之"/>
    <n v="3410216794"/>
    <s v="ステラ橋本町"/>
    <n v="7300015"/>
    <x v="2"/>
    <s v="〒730-0015 広島市中区橋本町４番５－２０１号"/>
    <x v="0"/>
    <s v="谷元大之"/>
    <s v="谷元大之"/>
    <s v="082-236-6881"/>
    <s v="stela20210701@gmail.com"/>
    <s v="月額"/>
    <n v="5000"/>
    <x v="310"/>
    <n v="12725"/>
    <n v="17892"/>
    <n v="18382"/>
    <n v="18810"/>
    <n v="758090"/>
    <n v="721290"/>
    <n v="0"/>
    <n v="36800"/>
    <n v="0"/>
    <n v="758090"/>
    <x v="310"/>
    <n v="48965"/>
    <n v="0"/>
    <n v="7225"/>
    <n v="0"/>
    <n v="58"/>
    <n v="780"/>
    <x v="305"/>
    <n v="240"/>
    <n v="12"/>
    <n v="701900"/>
    <x v="307"/>
    <x v="310"/>
    <n v="200"/>
    <n v="767225"/>
    <n v="760000"/>
    <n v="0"/>
    <n v="7225"/>
    <n v="0"/>
    <n v="767225"/>
    <n v="730000"/>
    <n v="27225"/>
    <n v="0"/>
    <n v="10000"/>
    <n v="0"/>
    <n v="810"/>
    <n v="3650"/>
    <n v="240"/>
    <n v="12"/>
    <n v="730000"/>
    <n v="17892"/>
    <n v="200"/>
    <n v="800000"/>
    <n v="790000"/>
    <n v="0"/>
    <n v="10000"/>
    <n v="0"/>
    <n v="800000"/>
    <n v="750000"/>
    <n v="40000"/>
    <n v="0"/>
    <n v="10000"/>
    <n v="0"/>
    <n v="815"/>
    <n v="3750"/>
    <n v="240"/>
    <n v="12"/>
    <n v="750000"/>
    <n v="18382"/>
    <n v="200"/>
    <n v="850000"/>
    <n v="840000"/>
    <n v="0"/>
    <n v="10000"/>
    <n v="0"/>
    <n v="850000"/>
    <n v="790000"/>
    <n v="50000"/>
    <n v="0"/>
    <n v="10000"/>
    <n v="0"/>
    <n v="840"/>
    <n v="3950"/>
    <n v="240"/>
    <n v="12"/>
    <n v="790000"/>
    <n v="18810"/>
    <n v="200"/>
    <m/>
    <m/>
    <m/>
    <m/>
    <m/>
    <m/>
    <m/>
    <m/>
    <m/>
    <m/>
    <m/>
    <m/>
    <m/>
    <m/>
    <m/>
    <s v="○"/>
    <m/>
    <m/>
    <x v="16"/>
    <n v="721290"/>
    <s v="インターネット販売に関する業務の受託。主に打込み、検品、配送作業。"/>
    <s v="－"/>
    <x v="2"/>
    <m/>
    <m/>
    <m/>
    <x v="2"/>
    <m/>
    <m/>
    <m/>
    <x v="1"/>
    <s v=""/>
    <x v="0"/>
    <x v="0"/>
    <s v=""/>
    <x v="0"/>
    <m/>
    <m/>
    <m/>
    <x v="0"/>
    <s v="インターネット販売委託に関しては、今後も成長が期待できる為、継続して取り組んでいく。今後は在庫管理する為の作業空間と、作業可能な利用者の確保が課題となっている。"/>
    <m/>
    <m/>
    <m/>
    <m/>
    <m/>
    <m/>
    <m/>
    <s v="○"/>
    <m/>
    <m/>
    <m/>
    <m/>
    <s v="目標工賃に関しては達成出来ており、今後も利用者への指導を継続していくものであり、販売管理に関して、質の高い作業を目指していただく。"/>
    <m/>
    <m/>
    <m/>
    <m/>
    <m/>
    <m/>
    <s v="○"/>
    <m/>
    <s v="○"/>
    <m/>
    <m/>
    <m/>
    <s v="利用者の作業効率の向上"/>
    <s v="⑦利用者のためのICT機器の導入"/>
    <s v="PCやスマートフォンの導入を進め、負担を減らし、効率化する。"/>
    <s v="社内・社外研修の実施"/>
    <s v="⑨管理者・職員への意識啓発"/>
    <s v="一般企業での取り組みを参考に、社内・社外において研修を実施する。"/>
    <m/>
    <m/>
    <m/>
    <s v="利用者の安定的な利用につなげるための環境整備を実施する。作業備品の拡充、送迎の拡大、利用時間数のフレックス制の導入。"/>
    <s v="一般企業での様子を見学、体験、実習を管理者が積極的に実施する。"/>
    <s v="PCやスマートフォンを活用して、利用者同士が作業取り組みに関して、相談しあいながら、作業の効率化に取り組む。"/>
    <s v="共有した"/>
    <s v="共有した"/>
    <s v="統括責任者"/>
    <s v="谷元大之"/>
    <s v="管理者"/>
    <s v="指導員"/>
    <s v="松木育"/>
    <s v="一般職員"/>
    <s v="指導員"/>
    <s v="高野光枝"/>
    <s v="一般職員"/>
    <m/>
    <m/>
    <m/>
    <m/>
    <m/>
    <m/>
    <m/>
    <m/>
    <m/>
    <m/>
    <m/>
    <m/>
    <m/>
    <m/>
    <m/>
    <m/>
    <m/>
    <m/>
    <m/>
    <m/>
    <m/>
    <x v="8"/>
    <n v="4"/>
    <m/>
    <n v="2"/>
    <m/>
    <m/>
    <n v="6"/>
    <x v="72"/>
    <x v="12"/>
    <x v="95"/>
    <x v="0"/>
    <x v="0"/>
    <n v="4"/>
    <n v="2"/>
    <n v="0"/>
    <n v="6"/>
    <n v="0"/>
    <n v="2"/>
    <n v="1"/>
    <n v="0"/>
    <n v="0"/>
    <n v="0"/>
    <n v="3"/>
    <n v="6"/>
    <n v="0"/>
    <n v="0"/>
    <n v="1"/>
    <n v="0"/>
    <n v="1"/>
    <n v="2"/>
    <n v="2"/>
    <n v="6"/>
    <n v="4"/>
    <n v="0"/>
    <n v="0"/>
    <n v="4"/>
    <n v="1"/>
    <n v="2"/>
    <n v="0"/>
    <n v="2"/>
    <n v="4"/>
    <n v="0.5"/>
    <n v="4"/>
    <n v="0"/>
    <n v="0"/>
    <n v="4"/>
    <n v="1"/>
    <n v="4"/>
    <n v="0"/>
    <n v="0"/>
    <n v="4"/>
    <n v="1"/>
    <n v="4"/>
    <n v="0"/>
    <n v="0"/>
    <n v="4"/>
    <n v="1"/>
    <n v="4"/>
    <n v="0"/>
    <n v="0"/>
    <n v="4"/>
    <x v="8"/>
    <n v="22"/>
    <n v="0"/>
    <n v="2"/>
    <n v="24"/>
    <n v="0.91666666666666663"/>
  </r>
  <r>
    <d v="2024-04-22T00:00:00"/>
    <n v="440"/>
    <x v="0"/>
    <s v="特定非営利活動法人わくわく"/>
    <s v="森本　健治"/>
    <n v="3410216786"/>
    <s v="作業所わくわく小網"/>
    <n v="7300855"/>
    <x v="2"/>
    <s v="〒730-0855 広島市中区小網町２番４号"/>
    <x v="0"/>
    <s v="田中　伴恵"/>
    <s v="田中　伴恵"/>
    <s v="082-233-4418"/>
    <s v="qq2ws4ed5@seagreen.ocn.ne.jp"/>
    <s v="月額"/>
    <n v="10000"/>
    <x v="311"/>
    <n v="189"/>
    <n v="10856"/>
    <n v="11861"/>
    <n v="13598"/>
    <n v="2986704"/>
    <n v="2404978"/>
    <n v="581726"/>
    <n v="0"/>
    <n v="0"/>
    <n v="2986704"/>
    <x v="311"/>
    <n v="776847"/>
    <n v="388057"/>
    <n v="0"/>
    <n v="0"/>
    <n v="228"/>
    <n v="3361"/>
    <x v="306"/>
    <n v="227"/>
    <n v="12"/>
    <n v="1821800"/>
    <x v="308"/>
    <x v="311"/>
    <n v="126"/>
    <n v="3103728"/>
    <n v="2522002"/>
    <n v="581726"/>
    <n v="0"/>
    <n v="0"/>
    <n v="3103728"/>
    <n v="1915000"/>
    <n v="645000"/>
    <n v="543728"/>
    <n v="0"/>
    <n v="0"/>
    <n v="3361"/>
    <n v="14445"/>
    <n v="230"/>
    <n v="12"/>
    <n v="1915000"/>
    <n v="10856"/>
    <n v="133"/>
    <n v="2884200"/>
    <n v="2784200"/>
    <n v="100000"/>
    <n v="0"/>
    <n v="0"/>
    <n v="2884200"/>
    <n v="2106500"/>
    <n v="700000"/>
    <n v="77700"/>
    <n v="0"/>
    <n v="0"/>
    <n v="3400"/>
    <n v="14445"/>
    <n v="230"/>
    <n v="12"/>
    <n v="2106500"/>
    <n v="11861"/>
    <n v="146"/>
    <n v="3140320"/>
    <n v="3062620"/>
    <n v="77700"/>
    <n v="0"/>
    <n v="0"/>
    <n v="3140320"/>
    <n v="2317150"/>
    <n v="700000"/>
    <n v="123170"/>
    <n v="0"/>
    <n v="0"/>
    <n v="3400"/>
    <n v="14445"/>
    <n v="240"/>
    <n v="12"/>
    <n v="2317150"/>
    <n v="13598"/>
    <n v="160"/>
    <m/>
    <m/>
    <m/>
    <m/>
    <m/>
    <s v="○"/>
    <m/>
    <m/>
    <m/>
    <m/>
    <m/>
    <m/>
    <s v="○"/>
    <m/>
    <m/>
    <m/>
    <s v="○"/>
    <s v="物品販売（仕入商品）"/>
    <x v="4"/>
    <n v="1383554"/>
    <s v="菓子箱折り作業・チラシセット・配布作業_x000a_しめ縄・灯篭製作・商品封入作業・清掃道具製作"/>
    <s v="－"/>
    <x v="6"/>
    <n v="507279"/>
    <s v="縫製品雑貨製作・販売"/>
    <s v="－"/>
    <x v="5"/>
    <n v="492850"/>
    <s v="仕入商品販売（物品販売）"/>
    <s v="－"/>
    <x v="1"/>
    <s v=""/>
    <x v="0"/>
    <x v="0"/>
    <s v=""/>
    <x v="0"/>
    <m/>
    <m/>
    <m/>
    <x v="0"/>
    <s v="利用者の工賃を上げるために仕事を行っているが、本人の意思が強くても実際に作業技術が追いつかなかったり、できる作業がほとんどない場合も起きる。新しく作業や仕事を作るにも職員の技術も必要である。また、製品を作っても売る場所も必要であるが、安定して確保することは苦戦しているのが現状である"/>
    <s v="○"/>
    <s v="○"/>
    <m/>
    <s v="○"/>
    <m/>
    <s v="○"/>
    <s v="○"/>
    <s v="○"/>
    <s v="○"/>
    <s v="○"/>
    <m/>
    <m/>
    <s v="新しい算定方法だと、目標は達成している。しかしながら旧方式だと達成出来ていない。_x000a_その理由としては、毎日通所される方が全員ではないこと、安定して通所できない方、介護保険を利用しながら通所されている方など、利用者の生活実態が異なるため金額が変わってくるのであろうと推察できる。収益としては大幅に増えてはいないが、給料と賞与2回期末1回支給出来たことは良かった。"/>
    <m/>
    <s v="○"/>
    <s v="○"/>
    <s v="○"/>
    <m/>
    <s v="○"/>
    <m/>
    <m/>
    <m/>
    <s v="○"/>
    <m/>
    <m/>
    <s v="生産活動（自主製品制作・販売）"/>
    <s v="④販売価格の見直し"/>
    <s v="原価計算と利用者が関わる作業工賃等今の現状と材料費の高騰を踏まえ改めて商品単価を検討、改善していく"/>
    <s v="軽作業（下請け作業）"/>
    <s v="⑥作業工程の見直し"/>
    <s v="発注を受けた作業に関して、利用者の技術に応じて工程を作ることが出来ないかを検討してみる。利用者の技術が向上するために使える治具やICT機器がないかも合わせて検討していく"/>
    <s v="生産活動（自主製品制作・販売）"/>
    <s v="③販売力の向上"/>
    <s v="どのように販売するか、販売場所だけでなく作業所の商品を宣伝する方法など多面的に取り組みが出来るように情報収集を行う。外部研修等にも積極的に参加していく。"/>
    <s v="工賃の向上と安定した利益を出せるように上記の取り組みをおこなう。令和6年度は工賃を50円あげたので、それがきちんと支払えるようにまた、賞与も支払えるように販路先を見つける"/>
    <s v="令和6年度の状況を踏まえて、7年度も工賃が50円上げる、前年度の利益が少ない場合は安定させること、安定して来ているならばあげた工賃分の利益がでる取り組みを行う"/>
    <s v="令和7年度の状況を踏まえて、8年度も工賃が50円上げる、前年度の利益が少ない場合は安定させること、安定して来ているならばあげた工賃分の利益がでる取り組みを行う"/>
    <s v="共有した"/>
    <s v="共有していない"/>
    <s v="統括責任者"/>
    <s v="田中　伴恵"/>
    <s v="管理者"/>
    <s v="販路開拓"/>
    <s v="甲斐絵美"/>
    <s v="職業指導員"/>
    <s v="商品開発"/>
    <s v="合田智子"/>
    <s v="職業指導員"/>
    <s v="自主製品部門リーダー"/>
    <s v="岩西裕実子"/>
    <s v="目標工賃達成職員"/>
    <s v="補助"/>
    <s v="平田邦隆"/>
    <s v="目標工賃達成職員"/>
    <s v="軽作業部門リーダー"/>
    <s v="平本貴子"/>
    <s v="目標工賃達成職員"/>
    <m/>
    <s v="野村佳那"/>
    <s v="生活支援員"/>
    <m/>
    <s v="濱谷美奈"/>
    <s v="生活支援員"/>
    <m/>
    <m/>
    <m/>
    <m/>
    <m/>
    <m/>
    <x v="6"/>
    <n v="1"/>
    <n v="14"/>
    <n v="1"/>
    <n v="1"/>
    <n v="3"/>
    <n v="20"/>
    <x v="80"/>
    <x v="176"/>
    <x v="170"/>
    <x v="12"/>
    <x v="44"/>
    <n v="4"/>
    <n v="14"/>
    <n v="2"/>
    <n v="20"/>
    <n v="0"/>
    <n v="1"/>
    <n v="5"/>
    <n v="5"/>
    <n v="1"/>
    <n v="1"/>
    <n v="7"/>
    <n v="20"/>
    <n v="0"/>
    <n v="3"/>
    <n v="7"/>
    <n v="2"/>
    <n v="2"/>
    <n v="3"/>
    <n v="3"/>
    <n v="20"/>
    <n v="15"/>
    <n v="0"/>
    <n v="5"/>
    <n v="20"/>
    <n v="0.75"/>
    <n v="10"/>
    <n v="0"/>
    <n v="10"/>
    <n v="20"/>
    <n v="0.5"/>
    <n v="15"/>
    <n v="0"/>
    <n v="5"/>
    <n v="20"/>
    <n v="0.75"/>
    <n v="15"/>
    <n v="3"/>
    <n v="2"/>
    <n v="20"/>
    <n v="0.75"/>
    <n v="10"/>
    <n v="3"/>
    <n v="7"/>
    <n v="20"/>
    <n v="0.5"/>
    <n v="10"/>
    <n v="2"/>
    <n v="8"/>
    <n v="20"/>
    <x v="74"/>
    <n v="75"/>
    <n v="8"/>
    <n v="37"/>
    <n v="120"/>
    <n v="0.625"/>
  </r>
  <r>
    <d v="2024-04-24T00:00:00"/>
    <n v="441"/>
    <x v="4"/>
    <s v="インデックス株式会社"/>
    <s v="加納　崇行"/>
    <n v="3410216984"/>
    <s v="ウィル八丁堀"/>
    <n v="7300012"/>
    <x v="2"/>
    <s v="〒730-0012 広島市中区上八丁堀８番６号　長束ビル２階"/>
    <x v="0"/>
    <s v="中川 英乗"/>
    <s v="栗栖 貴徳"/>
    <s v="082-962-3987"/>
    <s v="hatchobori@uil.jp"/>
    <s v="月額"/>
    <n v="15000"/>
    <x v="312"/>
    <n v="11642"/>
    <n v="26786"/>
    <n v="26915"/>
    <n v="27034"/>
    <n v="6263180"/>
    <n v="5932679"/>
    <n v="0"/>
    <n v="0"/>
    <n v="330501"/>
    <n v="6263180"/>
    <x v="312"/>
    <n v="1435680"/>
    <n v="0"/>
    <n v="0"/>
    <n v="0"/>
    <n v="365"/>
    <n v="4243"/>
    <x v="307"/>
    <n v="281"/>
    <n v="12"/>
    <n v="4827500"/>
    <x v="309"/>
    <x v="312"/>
    <n v="483"/>
    <n v="6385680"/>
    <n v="6045680"/>
    <n v="0"/>
    <n v="0"/>
    <n v="340000"/>
    <n v="6385680"/>
    <n v="4950000"/>
    <n v="1435680"/>
    <n v="0"/>
    <n v="0"/>
    <n v="0"/>
    <n v="4300"/>
    <n v="9992"/>
    <n v="281"/>
    <n v="12"/>
    <n v="4950000"/>
    <n v="26786"/>
    <n v="495"/>
    <n v="6635680"/>
    <n v="6285680"/>
    <n v="0"/>
    <n v="0"/>
    <n v="350000"/>
    <n v="6635680"/>
    <n v="5200000"/>
    <n v="1435680"/>
    <n v="0"/>
    <n v="0"/>
    <n v="0"/>
    <n v="4500"/>
    <n v="9992"/>
    <n v="281"/>
    <n v="12"/>
    <n v="5200000"/>
    <n v="26915"/>
    <n v="520"/>
    <n v="6885680"/>
    <n v="6525680"/>
    <n v="0"/>
    <n v="0"/>
    <n v="360000"/>
    <n v="6885680"/>
    <n v="5450000"/>
    <n v="1435680"/>
    <n v="0"/>
    <n v="0"/>
    <n v="0"/>
    <n v="4700"/>
    <n v="9992"/>
    <n v="281"/>
    <n v="12"/>
    <n v="5450000"/>
    <n v="27034"/>
    <n v="545"/>
    <m/>
    <m/>
    <m/>
    <m/>
    <m/>
    <s v="○"/>
    <m/>
    <m/>
    <m/>
    <m/>
    <m/>
    <m/>
    <s v="○"/>
    <m/>
    <m/>
    <s v="○"/>
    <m/>
    <m/>
    <x v="16"/>
    <n v="4339037"/>
    <s v="イラスト・デザイン作成・データ入力・テンプレート作成・文字起こし。"/>
    <s v="－"/>
    <x v="3"/>
    <n v="54654"/>
    <s v="針・キャップ検品作業・箱詰め作業など。"/>
    <s v="－"/>
    <x v="8"/>
    <n v="13500"/>
    <s v="当事業所で開発した一筆箋の製造と販売。"/>
    <s v="－"/>
    <x v="1"/>
    <s v=""/>
    <x v="0"/>
    <x v="0"/>
    <s v=""/>
    <x v="0"/>
    <m/>
    <m/>
    <m/>
    <x v="0"/>
    <s v="クリエイティブ活動を主体とした事業所であるため、利用者の作成されたアート作品をいろいろな形で商品化・社会貢献となるように取り組んでいくことを第一の目標・課題としています。現状では、昨年末に事業所美術館を開催し、広く関係者を招き成功を収めることができた。また、その時に当事業所初となる商品（一筆箋※折り鶴再生紙を使用し、利用者のイラストを掲載したもの。）を作成し、販売をすることに成功しました。今後の課題として、一筆箋の販路拡大とイラスト販売・レンタルと商品開発を進めていきたいと考えています。軽作業に関しては、単価も安く数もこなして行かなければならないが、その作業ができるできないで数量も変化してくる。少しずつでも作業スキルを向上させる必要がある。"/>
    <m/>
    <s v="○"/>
    <m/>
    <m/>
    <m/>
    <m/>
    <m/>
    <s v="○"/>
    <m/>
    <s v="○"/>
    <m/>
    <m/>
    <s v="令和5年度の目標工賃達成状況であるが、事業所で作成されたアート作品を本社へ納品して、その後は企業への営業・販売・提案を実施していくこととなる。作品に関しては、職員が修正を加えることで、より商品として適した物となるよう点検を繰り返している。また一筆箋の開発は評価に値するものと思っています。一筆箋の値段設定も問題であり、（折り鶴再生紙が高価）高めの価格設定となってしまう。今後も日々の点検をすることで、商品の適正化を図る必要がある。軽作業系については、現状では完成品のみの納品となっているが、今後は一つでも多くの物を納品できるように取り組む必要がある。"/>
    <s v="○"/>
    <s v="○"/>
    <s v="○"/>
    <s v="○"/>
    <m/>
    <m/>
    <m/>
    <m/>
    <m/>
    <s v="○"/>
    <m/>
    <m/>
    <s v="イラスト作成"/>
    <s v="①商品企画力の向上"/>
    <s v="当事業所で作成したグッズ（エコバック・Tシャツ・マグカップなど）を就労振興センター主催のマーケットに出店することで、商品の認知度を上げていく。同時に、会社や企業というものが何を求めているかを考えていく必要がある。"/>
    <s v="軽作業"/>
    <s v="⑥作業工程の見直し"/>
    <s v="作業スキルの獲得という点で、軽作業を導入しています。基本は全員が取り組めるものとしているが、長時間できないなどの問題が発生している。スケジュール的なものを、今以上に明確にして、一人ひとりの作業効率を上げていかなければならない。"/>
    <s v="雑貨などの商品開発"/>
    <s v="④販売価格の見直し"/>
    <s v="現在、一筆箋の材料を折り鶴再生紙を使用したものにしている。広島県ならではの物にしていきたかったためである。しかし、折り鶴再生紙は高価なため販売価格も上がってしまう。価格を抑えていくための取り組みを強化していきたい。"/>
    <s v="マーケット的な催しがある時は、積極的に参加していく。当事業所の認知度を高めることと、商品の販売と認知度を高めることに取り組んでいく。また同時に商品開発にも取り組み、定番商品となるものを開発していく。地盤作りの強化を進めていきたい。また、インバウンドをターゲットとしたアウトサイダーアート作品の商品化にも取り組む。"/>
    <s v="今までは、クライアントの希望するアートというよりは、利用者が自由に描いた作品の売り込みばかりであったが、これからは企業が望んでいる作品作りにも取り組んでいく。イメージを大切に、企業とのコラボレーションを図ることで、別の需要が生まれてくるかもしれない。そんな需要にも対応できる事業所力を育てていく。現在、市内に三つある事業所と協力して商品開発もしていく。"/>
    <s v="商品の知名度を上げ、広島県内だけではなく県外へも進出していきたい。県外の企業とも、イメージにあった作品や商品を納品できたらと思う。定番商品が完成していれば、販路を拡大していきさらに利益を生めるよう取り組んでいきたい。"/>
    <s v="共有した"/>
    <s v="共有した"/>
    <s v="統括責任者"/>
    <s v="中川 英乗"/>
    <s v="管理者"/>
    <s v="計画作成者"/>
    <s v="栗栖 貴徳"/>
    <s v="目標工賃達成指導員"/>
    <s v="デザイン指導"/>
    <s v="田川 逸美"/>
    <s v="職業指導員"/>
    <s v="内職指導"/>
    <s v="桐田 正貴"/>
    <s v="職業指導員"/>
    <s v="軽作業指導"/>
    <s v="茅木 えみ"/>
    <s v="生活支援員"/>
    <m/>
    <m/>
    <m/>
    <m/>
    <m/>
    <m/>
    <m/>
    <m/>
    <m/>
    <m/>
    <m/>
    <m/>
    <m/>
    <m/>
    <m/>
    <x v="1"/>
    <m/>
    <m/>
    <n v="47"/>
    <n v="2"/>
    <m/>
    <n v="49"/>
    <x v="2"/>
    <x v="12"/>
    <x v="180"/>
    <x v="63"/>
    <x v="0"/>
    <n v="15"/>
    <n v="34"/>
    <n v="0"/>
    <n v="49"/>
    <n v="0"/>
    <n v="11"/>
    <n v="4"/>
    <n v="0"/>
    <n v="0"/>
    <n v="0"/>
    <n v="34"/>
    <n v="49"/>
    <n v="0"/>
    <n v="5"/>
    <n v="17"/>
    <n v="12"/>
    <n v="10"/>
    <n v="5"/>
    <n v="0"/>
    <n v="49"/>
    <n v="21"/>
    <n v="0"/>
    <n v="3"/>
    <n v="24"/>
    <n v="0.875"/>
    <n v="10"/>
    <n v="5"/>
    <n v="9"/>
    <n v="24"/>
    <n v="0.41666666666666669"/>
    <n v="21"/>
    <n v="0"/>
    <n v="3"/>
    <n v="24"/>
    <n v="0.875"/>
    <n v="22"/>
    <n v="0"/>
    <n v="2"/>
    <n v="24"/>
    <n v="0.91666666666666663"/>
    <n v="19"/>
    <n v="1"/>
    <n v="4"/>
    <n v="24"/>
    <n v="0.79166666666666663"/>
    <n v="18"/>
    <n v="0"/>
    <n v="6"/>
    <n v="24"/>
    <x v="0"/>
    <n v="111"/>
    <n v="6"/>
    <n v="27"/>
    <n v="144"/>
    <n v="0.77083333333333337"/>
  </r>
  <r>
    <d v="2024-04-25T00:00:00"/>
    <n v="443"/>
    <x v="4"/>
    <s v="株式会社メテオライト"/>
    <s v="小林　さゆり"/>
    <n v="3410216554"/>
    <s v="えもんかけ"/>
    <n v="7300842"/>
    <x v="2"/>
    <s v="〒730-0842 広島市中区舟入中町１１番１３号クレール舟入中町２Ｂ号"/>
    <x v="0"/>
    <s v="宮𠮷　かおる"/>
    <s v="宮𠮷　かおる"/>
    <s v="082-231-8111"/>
    <s v="emonkake8111@ninus.ocn.ne.jp"/>
    <s v="月額"/>
    <n v="5949"/>
    <x v="313"/>
    <n v="-44"/>
    <n v="6000"/>
    <n v="6058"/>
    <n v="6200"/>
    <n v="1250625"/>
    <n v="1250625"/>
    <n v="0"/>
    <n v="0"/>
    <n v="0"/>
    <n v="1250625"/>
    <x v="313"/>
    <n v="202943"/>
    <n v="0"/>
    <n v="0"/>
    <n v="197382"/>
    <n v="181"/>
    <n v="3014"/>
    <x v="308"/>
    <n v="253"/>
    <n v="12"/>
    <n v="850300"/>
    <x v="310"/>
    <x v="313"/>
    <n v="79"/>
    <n v="1260000"/>
    <n v="1260000"/>
    <n v="0"/>
    <n v="0"/>
    <n v="0"/>
    <n v="1260000"/>
    <n v="936000"/>
    <n v="250000"/>
    <n v="0"/>
    <n v="0"/>
    <n v="74000"/>
    <n v="3120"/>
    <n v="11000"/>
    <n v="240"/>
    <n v="12"/>
    <n v="936000"/>
    <n v="6000"/>
    <n v="85"/>
    <n v="1270000"/>
    <n v="1270000"/>
    <n v="0"/>
    <n v="0"/>
    <n v="0"/>
    <n v="1270000"/>
    <n v="945000"/>
    <n v="250000"/>
    <n v="0"/>
    <n v="0"/>
    <n v="75000"/>
    <n v="3150"/>
    <n v="11000"/>
    <n v="244"/>
    <n v="12"/>
    <n v="945000"/>
    <n v="6058"/>
    <n v="86"/>
    <n v="1280000"/>
    <n v="1280000"/>
    <n v="0"/>
    <n v="0"/>
    <n v="0"/>
    <n v="1280000"/>
    <n v="967200"/>
    <n v="250000"/>
    <n v="0"/>
    <n v="0"/>
    <n v="62800"/>
    <n v="3120"/>
    <n v="11000"/>
    <n v="240"/>
    <n v="12"/>
    <n v="967200"/>
    <n v="6200"/>
    <n v="88"/>
    <m/>
    <m/>
    <m/>
    <m/>
    <m/>
    <m/>
    <m/>
    <m/>
    <m/>
    <m/>
    <m/>
    <m/>
    <s v="○"/>
    <m/>
    <m/>
    <m/>
    <s v="○"/>
    <s v="ウエス製造"/>
    <x v="6"/>
    <n v="1003369"/>
    <s v="ウエス製作（シーツ・タオル）"/>
    <s v="－"/>
    <x v="3"/>
    <n v="120600"/>
    <s v="車のシートカバー（ナイロン）ゴム通し"/>
    <s v="－"/>
    <x v="0"/>
    <n v="67377"/>
    <s v="菓子箱の組立"/>
    <s v="－"/>
    <x v="1"/>
    <s v=""/>
    <x v="0"/>
    <x v="0"/>
    <s v=""/>
    <x v="0"/>
    <m/>
    <m/>
    <m/>
    <x v="0"/>
    <s v="ウエスの仕入れ根が上がり販売利益が減少している。小売り単価の見直しを検討している"/>
    <m/>
    <m/>
    <m/>
    <m/>
    <s v="○"/>
    <m/>
    <m/>
    <s v="○"/>
    <m/>
    <m/>
    <m/>
    <m/>
    <s v="ホームページを製作したり、DM発送により新規販路の開拓が進んだ。仕入先の確保にも力を入れ一件新規仕入先を確保した。箱折り作業の手順を考え、スピーディな作業ができるよう工夫した。車シートゴム通しの数量を増やしてもらえるよう申出中。全般において令和５年度の取り組むは出来ている。"/>
    <m/>
    <s v="○"/>
    <m/>
    <s v="○"/>
    <m/>
    <s v="○"/>
    <m/>
    <m/>
    <m/>
    <m/>
    <m/>
    <m/>
    <s v="ウエス製作半版"/>
    <s v="④販売価格の見直し"/>
    <s v="取引先企業に対し販売価格の折衝"/>
    <s v="ウエス製作半版"/>
    <s v="②販路開拓"/>
    <s v="DMを発送し販路を開拓する"/>
    <s v="車シートカバー（ナイロン）ゴム通し"/>
    <s v="⑥作業工程の見直し"/>
    <s v="受注量を増やせるように工程を見直す"/>
    <s v="安価で時間と人手がいる内職を辞退し、シートのゴム通しの数量を増やす方向と引き続きウエスの販路拡大を目指しDMを発送、紹介営業等を行う。"/>
    <s v="シートのゴム通し増産と新規内職の開拓をする"/>
    <s v="安定受注の取引先と安定した仕入先の開拓をする"/>
    <s v="共有した"/>
    <s v="共有した"/>
    <s v="統括責任者"/>
    <s v="宮𠮷　かおる"/>
    <s v="管理者・サビ管"/>
    <s v="現場把握"/>
    <s v="森末　利彦"/>
    <s v="職業指導員"/>
    <s v="仕入・納品把握"/>
    <s v="小林　さゆり"/>
    <s v="サビ管・生活支援員"/>
    <m/>
    <m/>
    <m/>
    <m/>
    <m/>
    <m/>
    <m/>
    <m/>
    <m/>
    <m/>
    <m/>
    <m/>
    <m/>
    <m/>
    <m/>
    <m/>
    <m/>
    <m/>
    <m/>
    <m/>
    <m/>
    <x v="8"/>
    <n v="8"/>
    <n v="8"/>
    <n v="3"/>
    <n v="1"/>
    <m/>
    <n v="20"/>
    <x v="33"/>
    <x v="8"/>
    <x v="181"/>
    <x v="12"/>
    <x v="0"/>
    <n v="10"/>
    <n v="9"/>
    <n v="1"/>
    <n v="20"/>
    <n v="0"/>
    <n v="5"/>
    <n v="5"/>
    <n v="1"/>
    <n v="1"/>
    <n v="0"/>
    <n v="8"/>
    <n v="20"/>
    <n v="0"/>
    <n v="0"/>
    <n v="1"/>
    <n v="3"/>
    <n v="7"/>
    <n v="3"/>
    <n v="6"/>
    <n v="20"/>
    <n v="14"/>
    <n v="2"/>
    <n v="4"/>
    <n v="20"/>
    <n v="0.7"/>
    <n v="16"/>
    <n v="2"/>
    <n v="2"/>
    <n v="20"/>
    <n v="0.8"/>
    <n v="14"/>
    <n v="2"/>
    <n v="4"/>
    <n v="20"/>
    <n v="0.7"/>
    <n v="15"/>
    <n v="2"/>
    <n v="3"/>
    <n v="20"/>
    <n v="0.75"/>
    <n v="16"/>
    <n v="2"/>
    <n v="2"/>
    <n v="20"/>
    <n v="0.8"/>
    <n v="15"/>
    <n v="2"/>
    <n v="3"/>
    <n v="20"/>
    <x v="0"/>
    <n v="90"/>
    <n v="12"/>
    <n v="18"/>
    <n v="120"/>
    <n v="0.75"/>
  </r>
  <r>
    <d v="2024-04-30T00:00:00"/>
    <n v="444"/>
    <x v="4"/>
    <s v="株式会社巣だち"/>
    <s v="梶　勇二郎"/>
    <n v="3410550721"/>
    <s v="すだち　吉浦"/>
    <n v="7370853"/>
    <x v="3"/>
    <s v="〒737-0853 呉市吉浦中町一丁目７番３号"/>
    <x v="0"/>
    <s v="濵本　千夏"/>
    <s v="濵本　千夏"/>
    <s v="0823-31-1255"/>
    <s v="sudachi.yoshiura@wind.ocn.ne.jp"/>
    <s v="月額"/>
    <n v="15500"/>
    <x v="314"/>
    <n v="6342"/>
    <n v="21888"/>
    <n v="21893"/>
    <n v="21898"/>
    <n v="4052856"/>
    <n v="4052856"/>
    <n v="0"/>
    <n v="0"/>
    <n v="0"/>
    <n v="4052856"/>
    <x v="314"/>
    <n v="0"/>
    <n v="0"/>
    <n v="0"/>
    <n v="278547"/>
    <n v="217"/>
    <n v="4228"/>
    <x v="309"/>
    <n v="294"/>
    <n v="12"/>
    <n v="3774309"/>
    <x v="311"/>
    <x v="314"/>
    <n v="255"/>
    <n v="4687000"/>
    <n v="4687000"/>
    <n v="0"/>
    <n v="0"/>
    <n v="0"/>
    <n v="4687000"/>
    <n v="4360000"/>
    <n v="0"/>
    <n v="0"/>
    <n v="0"/>
    <n v="327000"/>
    <n v="4876"/>
    <n v="17066"/>
    <n v="294"/>
    <n v="12"/>
    <n v="4360000"/>
    <n v="21888"/>
    <n v="255"/>
    <n v="4688075"/>
    <n v="4688075"/>
    <n v="0"/>
    <n v="0"/>
    <n v="0"/>
    <n v="4688075"/>
    <n v="4361000"/>
    <n v="0"/>
    <n v="0"/>
    <n v="0"/>
    <n v="327075"/>
    <n v="4876"/>
    <n v="17066"/>
    <n v="294"/>
    <n v="12"/>
    <n v="4361000"/>
    <n v="21893"/>
    <n v="256"/>
    <n v="4689150"/>
    <n v="4689150"/>
    <n v="0"/>
    <n v="0"/>
    <n v="0"/>
    <n v="4689150"/>
    <n v="4362000"/>
    <n v="0"/>
    <n v="0"/>
    <n v="0"/>
    <n v="327150"/>
    <n v="4876"/>
    <n v="17066"/>
    <n v="294"/>
    <n v="12"/>
    <n v="4362000"/>
    <n v="21898"/>
    <n v="256"/>
    <m/>
    <m/>
    <m/>
    <s v="○"/>
    <m/>
    <m/>
    <m/>
    <m/>
    <m/>
    <m/>
    <m/>
    <m/>
    <s v="○"/>
    <m/>
    <s v="○"/>
    <m/>
    <m/>
    <m/>
    <x v="1"/>
    <n v="1825066"/>
    <s v="食肉加工工場での作業請負"/>
    <s v="○"/>
    <x v="3"/>
    <n v="533565"/>
    <s v="自動車部品組立"/>
    <s v="－"/>
    <x v="0"/>
    <n v="199847"/>
    <s v="ペン組立"/>
    <s v="－"/>
    <x v="0"/>
    <s v=""/>
    <x v="0"/>
    <x v="0"/>
    <s v=""/>
    <x v="0"/>
    <m/>
    <m/>
    <m/>
    <x v="0"/>
    <s v="遅刻、早退等が多い利用者が増えているので作業に取り掛かる時間が少なく工賃向上に繋がりにくい。単価が低い。"/>
    <m/>
    <s v="○"/>
    <m/>
    <s v="○"/>
    <m/>
    <s v="○"/>
    <s v="○"/>
    <s v="○"/>
    <s v="○"/>
    <m/>
    <m/>
    <m/>
    <s v="請負作業については単価の見直しをして値上げ交渉が上手くいった。商品の販売については決まったところからの注文しかなく販路が広がらない。スタッフによって1日の出来高が変わる。"/>
    <m/>
    <s v="○"/>
    <m/>
    <s v="○"/>
    <m/>
    <s v="○"/>
    <m/>
    <m/>
    <m/>
    <s v="○"/>
    <m/>
    <m/>
    <s v="食肉加工工場作業"/>
    <s v="⑪その他"/>
    <s v="時給を上げる交渉"/>
    <s v="自動車部品組立"/>
    <s v="⑥作業工程の見直し"/>
    <s v="出来る利用者を増やす"/>
    <s v="松本商店もみのり作業"/>
    <s v="⑥作業工程の見直し"/>
    <s v="出来る利用者を増やす　　効率を考え出来高を増やす"/>
    <s v="単価交渉をする"/>
    <s v="職員のスキルを上げる"/>
    <s v="利用者さんの活動時間を増やしたり能力の向上のための支援をする"/>
    <s v="共有した"/>
    <s v="共有した"/>
    <s v="統括責任者"/>
    <s v="濵本　千夏"/>
    <s v="管理者"/>
    <s v="職業指導員"/>
    <s v="松川　玲子"/>
    <s v="主任"/>
    <s v="目標工賃達成指導員"/>
    <s v="九賀　康祐"/>
    <m/>
    <s v="生活支援員"/>
    <s v="重森　美紀"/>
    <m/>
    <s v="生活支援員"/>
    <s v="植田　浩子"/>
    <m/>
    <s v="生活支援員"/>
    <s v="奥田　愛"/>
    <m/>
    <m/>
    <m/>
    <m/>
    <m/>
    <m/>
    <m/>
    <m/>
    <m/>
    <m/>
    <m/>
    <m/>
    <m/>
    <x v="7"/>
    <n v="2"/>
    <n v="11"/>
    <n v="6"/>
    <n v="5"/>
    <m/>
    <n v="24"/>
    <x v="0"/>
    <x v="184"/>
    <x v="51"/>
    <x v="64"/>
    <x v="0"/>
    <n v="2"/>
    <n v="22"/>
    <n v="0"/>
    <n v="24"/>
    <n v="0"/>
    <n v="2"/>
    <n v="1"/>
    <n v="1"/>
    <n v="0"/>
    <n v="0"/>
    <n v="20"/>
    <n v="24"/>
    <n v="0"/>
    <n v="11"/>
    <n v="5"/>
    <n v="1"/>
    <n v="5"/>
    <n v="2"/>
    <n v="0"/>
    <n v="24"/>
    <n v="17"/>
    <n v="1"/>
    <n v="3"/>
    <n v="21"/>
    <n v="0.80952380952380953"/>
    <n v="16"/>
    <n v="0"/>
    <n v="5"/>
    <n v="21"/>
    <n v="0.76190476190476186"/>
    <n v="19"/>
    <n v="0"/>
    <n v="2"/>
    <n v="21"/>
    <n v="0.90476190476190477"/>
    <n v="17"/>
    <n v="0"/>
    <n v="4"/>
    <n v="21"/>
    <n v="0.80952380952380953"/>
    <n v="17"/>
    <n v="2"/>
    <n v="2"/>
    <n v="21"/>
    <n v="0.80952380952380953"/>
    <n v="17"/>
    <n v="0"/>
    <n v="4"/>
    <n v="21"/>
    <x v="95"/>
    <n v="103"/>
    <n v="3"/>
    <n v="20"/>
    <n v="126"/>
    <n v="0.81746031746031744"/>
  </r>
  <r>
    <d v="2024-04-27T00:00:00"/>
    <n v="445"/>
    <x v="4"/>
    <s v="株式会社DIGITALbutter"/>
    <s v="泉　挙夫"/>
    <n v="3413200134"/>
    <s v="デジタルアートセンタープラス"/>
    <n v="7350022"/>
    <x v="19"/>
    <s v="〒735-0022 安芸郡府中町大通一丁目１番３６号"/>
    <x v="0"/>
    <s v="栗田　美佳"/>
    <s v="栗田美佳　・　斎藤佐和子"/>
    <s v="082-236-8015"/>
    <s v="dac.hiroshima.plus@gmail.com"/>
    <s v="月額"/>
    <n v="35000"/>
    <x v="315"/>
    <n v="13116"/>
    <n v="49120"/>
    <n v="49460"/>
    <n v="49779"/>
    <n v="19307877"/>
    <n v="19307877"/>
    <n v="0"/>
    <n v="0"/>
    <n v="0"/>
    <n v="19307877"/>
    <x v="315"/>
    <n v="1755261"/>
    <n v="0"/>
    <n v="0"/>
    <n v="0"/>
    <n v="520"/>
    <n v="8199"/>
    <x v="310"/>
    <n v="270"/>
    <n v="12"/>
    <n v="17552616"/>
    <x v="312"/>
    <x v="315"/>
    <n v="728"/>
    <n v="20099877"/>
    <n v="20099877"/>
    <n v="0"/>
    <n v="0"/>
    <n v="0"/>
    <n v="20099877"/>
    <n v="18272616"/>
    <n v="1827261"/>
    <n v="0"/>
    <n v="0"/>
    <n v="0"/>
    <n v="8339"/>
    <n v="24600"/>
    <n v="269"/>
    <n v="12"/>
    <n v="18272616"/>
    <n v="49120"/>
    <n v="743"/>
    <n v="20891877"/>
    <n v="20891877"/>
    <n v="0"/>
    <n v="0"/>
    <n v="0"/>
    <n v="20891877"/>
    <n v="18992616"/>
    <n v="1899261"/>
    <n v="0"/>
    <n v="0"/>
    <n v="0"/>
    <n v="8608"/>
    <n v="25393"/>
    <n v="269"/>
    <n v="12"/>
    <n v="18992616"/>
    <n v="49460"/>
    <n v="748"/>
    <n v="21683877"/>
    <n v="21683877"/>
    <n v="0"/>
    <n v="0"/>
    <n v="0"/>
    <n v="21683877"/>
    <n v="19712616"/>
    <n v="1971261"/>
    <n v="0"/>
    <n v="0"/>
    <n v="0"/>
    <n v="8877"/>
    <n v="26187"/>
    <n v="269"/>
    <n v="12"/>
    <n v="19712616"/>
    <n v="49779"/>
    <n v="753"/>
    <m/>
    <m/>
    <m/>
    <m/>
    <m/>
    <s v="○"/>
    <m/>
    <m/>
    <s v="○"/>
    <m/>
    <m/>
    <m/>
    <s v="○"/>
    <m/>
    <s v="○"/>
    <s v="○"/>
    <s v="○"/>
    <s v="イラスト制作、動画制作、楽曲制作、SNSマーケティング、キャラクター制作、外部講師、教材制作、広告制作、写真"/>
    <x v="6"/>
    <n v="3271728"/>
    <s v="イラスト"/>
    <s v="－"/>
    <x v="0"/>
    <n v="1400000"/>
    <s v="美容店舗管理費"/>
    <s v="○"/>
    <x v="5"/>
    <n v="1000000"/>
    <s v="eスポーツ店舗管理費"/>
    <s v="○"/>
    <x v="0"/>
    <n v="1"/>
    <x v="1"/>
    <x v="32"/>
    <s v=""/>
    <x v="0"/>
    <m/>
    <m/>
    <m/>
    <x v="0"/>
    <s v="・生産活動(イラスト、キャラクターデザイン、動画制作、楽曲制作など)に関しては取引先があり継続性が見込めるものの、体調や特性等により作成に時間がかかり、また技術的指導や支援が必要な方も多くみられ、一人一人にあ合った作業の提案や内容方法等の見直し、経験の積み重ねも必要である。_x000a_・工賃向上の為には販売経路の見直しや新規開拓を行いつつ作成数や販売等に向けての技術指導が必要であり計画的に作業が行える必要がある。_x000a_・施設外就労に関しては継続出来るよう企業と連携を図りつつ利用者の負担が大きくならないよう体調管理や安定して作業が行えるよう、創意工夫や改善が必要と思われる。"/>
    <m/>
    <s v="○"/>
    <s v="○"/>
    <m/>
    <m/>
    <s v="○"/>
    <m/>
    <s v="○"/>
    <m/>
    <m/>
    <m/>
    <m/>
    <s v="・工賃は年々伸びつつあるが不安定な為、継続していくためには販売経路の見直しや新規開拓を行ったり施設外就労先企業との連携を図っていく必要がある。_x000a_・利用者の体調不良等で作業が予定通りにいかない場合がある。販売個数や売り上げに変動があるため、目標工賃を維持、向上していくためには更に日常生活の相談や指導、技術訓練や作業指導に力を入れていく必要がある。_x000a_・必要機材や必要なソフトも今後見込めるため故障時対応も含め先を見込んだ対策が必要である。"/>
    <s v="○"/>
    <s v="○"/>
    <s v="○"/>
    <s v="○"/>
    <s v="○"/>
    <s v="○"/>
    <s v="○"/>
    <s v="○"/>
    <s v="○"/>
    <s v="○"/>
    <m/>
    <m/>
    <s v="イラスト、キャラクターデザイン、モデリング、動画制作、楽曲制作、販売"/>
    <s v="①商品企画力の向上"/>
    <s v="販売経路拡大や工賃向上をしてせていくには利用者の技術的指導のみならず生活支援にも力を入れ、商品力を上げていけるよう情報収集や地域参加、工夫を行っていく。"/>
    <s v="施設外就労"/>
    <s v="⑩市町・企業、他事業所との連携"/>
    <s v="利用者の体調等を考慮し作業が行いやすい環境を維持、向上しつつ職員の負担の軽減図っていくためにも企業や地域、他事業所との繋がりを大切に連携を強化していく。"/>
    <s v="パソコン作業による受注"/>
    <s v="⑦利用者のためのICT機器の導入"/>
    <s v="作業効率や生産性を高めるためにICT機器やソフトの導入、追加を検討し職員のスキルアップや利用者への技術訓練、指導を行っていく。"/>
    <s v="・利用者が体調を整えながら自分に合った作業を見つけ技術取得をしながら生産性を高めていけるよう、機材やソフトの導入、職員の研修やスキルアップが図る。_x000a_・情報収集や企業、地域、他事業所との連携を図っていく事を強化する。"/>
    <s v="・営業活動や宣伝活動を行い新規受注先の開拓や作業の選択肢、幅を広げていけるよう、販路拡大や売上向上を目指す。_x000a_・必要な機材やソフトの定期的見直しや検討、追加によりより作業しやすい環境づくりに努める。"/>
    <s v="・利用者が新たな事にもチャレンジしていけるよう定期的な面談やヒヤリング、作業の見直しや提案を行い必要に応じ技術訓練や研修等を行っていく。_x000a_・利用者が作業を行いやすいよう、作業工程の見直しや工夫、マニュアルの作成や活用を行う。"/>
    <s v="共有した"/>
    <s v="共有した"/>
    <s v="統括責任者"/>
    <s v="栗田　美佳"/>
    <s v="管理者"/>
    <s v="個別支援計画の作成"/>
    <s v="栗田　美佳"/>
    <s v="サービス管理責任者"/>
    <s v="技術指導や職業訓練"/>
    <s v="辻　卓也"/>
    <s v="職業指導員"/>
    <s v="技術指導や職業訓練"/>
    <s v="奥永　沙羅"/>
    <s v="職業指導員"/>
    <s v="技術指導や職業訓練"/>
    <s v="木村　太一"/>
    <s v="職業指導員"/>
    <s v="技術指導や職業訓練"/>
    <s v="林　青空"/>
    <s v="職業指導員"/>
    <s v="日常生活の相談・指導"/>
    <s v="香川　浩大"/>
    <s v="生活支援員"/>
    <s v="日常生活の相談・指導"/>
    <s v="坂本　時枝"/>
    <s v="生活支援員"/>
    <s v="日常生活の相談・指導"/>
    <s v="福田　牧子"/>
    <s v="生活支援員"/>
    <s v="価格交渉・営業・作業工程管理"/>
    <s v="斎藤　佐和子"/>
    <s v="目標工賃達成指導員"/>
    <x v="5"/>
    <n v="5"/>
    <n v="4"/>
    <n v="90"/>
    <m/>
    <m/>
    <n v="99"/>
    <x v="107"/>
    <x v="185"/>
    <x v="182"/>
    <x v="0"/>
    <x v="0"/>
    <n v="20"/>
    <n v="78"/>
    <n v="1"/>
    <n v="99"/>
    <n v="0"/>
    <n v="9"/>
    <n v="3"/>
    <n v="0"/>
    <n v="0"/>
    <n v="0"/>
    <n v="87"/>
    <n v="99"/>
    <n v="0"/>
    <n v="26"/>
    <n v="36"/>
    <n v="20"/>
    <n v="13"/>
    <n v="3"/>
    <n v="1"/>
    <n v="99"/>
    <n v="34"/>
    <n v="0"/>
    <n v="4"/>
    <n v="38"/>
    <n v="0.89473684210526316"/>
    <n v="24"/>
    <n v="2"/>
    <n v="12"/>
    <n v="38"/>
    <n v="0.63157894736842102"/>
    <n v="32"/>
    <n v="0"/>
    <n v="6"/>
    <n v="38"/>
    <n v="0.84210526315789469"/>
    <n v="29"/>
    <n v="1"/>
    <n v="8"/>
    <n v="38"/>
    <n v="0.76315789473684215"/>
    <n v="31"/>
    <n v="2"/>
    <n v="5"/>
    <n v="38"/>
    <n v="0.81578947368421051"/>
    <n v="29"/>
    <n v="1"/>
    <n v="8"/>
    <n v="38"/>
    <x v="134"/>
    <n v="179"/>
    <n v="6"/>
    <n v="43"/>
    <n v="228"/>
    <n v="0.78508771929824561"/>
  </r>
  <r>
    <d v="2024-04-23T00:00:00"/>
    <n v="447"/>
    <x v="4"/>
    <s v="株式会社ミッションワーク"/>
    <s v="山根　佑士"/>
    <n v="3410211910"/>
    <s v="キュアシス"/>
    <n v="7310135"/>
    <x v="2"/>
    <s v="〒731-0135 広島市安佐南区長束五丁目３３番１４号"/>
    <x v="0"/>
    <s v="山根　宏美"/>
    <s v="山根　宏美"/>
    <s v="082-237-0909"/>
    <s v="curesis.jp@outlook.jp"/>
    <s v="月額"/>
    <n v="25000"/>
    <x v="316"/>
    <n v="1715"/>
    <n v="27254"/>
    <n v="27946"/>
    <n v="28681"/>
    <n v="9924151"/>
    <n v="9924151"/>
    <n v="0"/>
    <n v="0"/>
    <n v="0"/>
    <n v="9924151"/>
    <x v="316"/>
    <n v="1262195"/>
    <n v="500000"/>
    <n v="500000"/>
    <n v="0"/>
    <n v="351"/>
    <n v="6435"/>
    <x v="311"/>
    <n v="270"/>
    <n v="12"/>
    <n v="7661956"/>
    <x v="313"/>
    <x v="316"/>
    <n v="347"/>
    <n v="11400000"/>
    <n v="11400000"/>
    <n v="0"/>
    <n v="0"/>
    <n v="0"/>
    <n v="11400000"/>
    <n v="10400000"/>
    <n v="1000000"/>
    <n v="0"/>
    <n v="0"/>
    <n v="0"/>
    <n v="8550"/>
    <n v="22320"/>
    <n v="269"/>
    <n v="12"/>
    <n v="10400000"/>
    <n v="27254"/>
    <n v="466"/>
    <n v="12100000"/>
    <n v="12100000"/>
    <n v="0"/>
    <n v="0"/>
    <n v="0"/>
    <n v="12100000"/>
    <n v="11100000"/>
    <n v="1000000"/>
    <n v="0"/>
    <n v="0"/>
    <n v="0"/>
    <n v="8900"/>
    <n v="25344"/>
    <n v="269"/>
    <n v="12"/>
    <n v="11100000"/>
    <n v="27946"/>
    <n v="438"/>
    <n v="13720000"/>
    <n v="13720000"/>
    <n v="0"/>
    <n v="0"/>
    <n v="0"/>
    <n v="13720000"/>
    <n v="12700000"/>
    <n v="1020000"/>
    <n v="0"/>
    <n v="0"/>
    <n v="0"/>
    <n v="9900"/>
    <n v="27648"/>
    <n v="269"/>
    <n v="12"/>
    <n v="12700000"/>
    <n v="28681"/>
    <n v="459"/>
    <m/>
    <m/>
    <m/>
    <m/>
    <m/>
    <s v="○"/>
    <m/>
    <m/>
    <s v="○"/>
    <m/>
    <m/>
    <m/>
    <s v="○"/>
    <m/>
    <s v="○"/>
    <m/>
    <m/>
    <m/>
    <x v="0"/>
    <n v="3098929"/>
    <s v="ビル、施設の定期清掃、ハウスクリーニング"/>
    <s v="○"/>
    <x v="9"/>
    <n v="2575308"/>
    <s v="ポスティング作業"/>
    <s v="○"/>
    <x v="0"/>
    <n v="4249914"/>
    <s v="プラスチック組み立て、折り紙細工"/>
    <s v="－"/>
    <x v="0"/>
    <n v="1"/>
    <x v="1"/>
    <x v="33"/>
    <s v=""/>
    <x v="0"/>
    <m/>
    <m/>
    <m/>
    <x v="0"/>
    <s v="請負の作業の金額が低い。数多く受注して納期を早めたり苦慮するが、金額が高い作業を請け負うと作業工程も複雑になり知的障害の利用者には不向きとなることが多い。精神障害の利用者の利用が不安定で、安定した作業量や生産高が見込めない。"/>
    <s v="○"/>
    <m/>
    <s v="○"/>
    <s v="○"/>
    <m/>
    <s v="○"/>
    <s v="○"/>
    <m/>
    <m/>
    <m/>
    <m/>
    <m/>
    <s v="自社製品を考案することで利用者の特性や得意分野を生かした作業を増やしていく。"/>
    <s v="○"/>
    <s v="○"/>
    <s v="○"/>
    <m/>
    <m/>
    <m/>
    <m/>
    <m/>
    <s v="○"/>
    <s v="○"/>
    <m/>
    <m/>
    <s v="磁気入りブレスレット"/>
    <s v="①商品企画力の向上"/>
    <s v="金額が高めなので、手にしやすい金額の物を提供する"/>
    <s v="清掃作業"/>
    <s v="⑩市町・企業、他事業所との連携"/>
    <s v="定期的に行う清掃作業の契約"/>
    <s v="プラスチック組み立て"/>
    <s v="②販路開拓"/>
    <s v="価格を交渉し、請負金額を上げていく"/>
    <s v="自社製品の見直し、改善"/>
    <s v="自社製品の構築、改良"/>
    <s v="自社製品の広報強化、売り出し"/>
    <s v="共有した"/>
    <s v="共有した"/>
    <s v="統括責任者"/>
    <s v="山根　佑士"/>
    <s v="管理者"/>
    <s v="個別支援計画"/>
    <s v="梅花　ゆきえ"/>
    <s v="サービス管理責任者"/>
    <s v="日常生活の相談・指導"/>
    <s v="湊　久美子"/>
    <s v="生活指導員"/>
    <s v="日常生活の相談・指導"/>
    <s v="平賀　清美"/>
    <s v="生活指導員"/>
    <s v="価格交渉・営業・作業工程管理"/>
    <s v="山根　宏美"/>
    <s v="目標工賃達成指導員"/>
    <m/>
    <m/>
    <m/>
    <m/>
    <m/>
    <m/>
    <m/>
    <m/>
    <m/>
    <m/>
    <m/>
    <m/>
    <m/>
    <m/>
    <m/>
    <x v="1"/>
    <n v="12"/>
    <n v="6"/>
    <n v="16"/>
    <m/>
    <m/>
    <n v="34"/>
    <x v="108"/>
    <x v="93"/>
    <x v="89"/>
    <x v="0"/>
    <x v="0"/>
    <n v="11"/>
    <n v="20"/>
    <n v="3"/>
    <n v="34"/>
    <n v="0"/>
    <n v="4"/>
    <n v="4"/>
    <n v="2"/>
    <n v="1"/>
    <n v="0"/>
    <n v="23"/>
    <n v="34"/>
    <n v="0"/>
    <n v="1"/>
    <n v="8"/>
    <n v="5"/>
    <n v="8"/>
    <n v="9"/>
    <n v="3"/>
    <n v="34"/>
    <n v="15"/>
    <n v="3"/>
    <n v="1"/>
    <n v="19"/>
    <n v="0.78947368421052633"/>
    <n v="14"/>
    <n v="0"/>
    <n v="5"/>
    <n v="19"/>
    <n v="0.73684210526315785"/>
    <n v="18"/>
    <n v="1"/>
    <n v="0"/>
    <n v="19"/>
    <n v="0.94736842105263153"/>
    <n v="12"/>
    <n v="1"/>
    <n v="6"/>
    <n v="19"/>
    <n v="0.63157894736842102"/>
    <n v="14"/>
    <n v="0"/>
    <n v="5"/>
    <n v="19"/>
    <n v="0.73684210526315785"/>
    <n v="13"/>
    <n v="2"/>
    <n v="4"/>
    <n v="19"/>
    <x v="101"/>
    <n v="86"/>
    <n v="7"/>
    <n v="21"/>
    <n v="114"/>
    <n v="0.75438596491228072"/>
  </r>
  <r>
    <d v="2024-04-22T00:00:00"/>
    <n v="448"/>
    <x v="4"/>
    <s v="株式会社スマート・アンド・カンパニー"/>
    <s v="中満　健"/>
    <n v="3412500872"/>
    <s v="エミリィプラス"/>
    <n v="7390007"/>
    <x v="8"/>
    <s v="〒739-0007 東広島市西条土与丸五丁目４－３５慶応ビル３階"/>
    <x v="0"/>
    <s v="木坂久美子"/>
    <s v="木坂久美子"/>
    <s v="082-437-3063"/>
    <s v="info@emiry-p.com"/>
    <s v="月額"/>
    <n v="16000"/>
    <x v="317"/>
    <n v="5069"/>
    <n v="21978"/>
    <n v="22313"/>
    <n v="22645"/>
    <n v="7168779"/>
    <n v="7168779"/>
    <n v="0"/>
    <n v="0"/>
    <n v="0"/>
    <n v="7168779"/>
    <x v="317"/>
    <n v="2466123"/>
    <n v="0"/>
    <n v="0"/>
    <n v="0"/>
    <n v="290"/>
    <n v="4990"/>
    <x v="312"/>
    <n v="269"/>
    <n v="12"/>
    <n v="4702656"/>
    <x v="314"/>
    <x v="317"/>
    <n v="258"/>
    <n v="7300000"/>
    <n v="7300000"/>
    <n v="0"/>
    <n v="0"/>
    <n v="0"/>
    <n v="7300000"/>
    <n v="4800000"/>
    <n v="2500000"/>
    <n v="0"/>
    <n v="0"/>
    <n v="0"/>
    <n v="5004"/>
    <n v="18300"/>
    <n v="276"/>
    <n v="12"/>
    <n v="4800000"/>
    <n v="21978"/>
    <n v="262"/>
    <n v="7400000"/>
    <n v="7400000"/>
    <n v="0"/>
    <n v="0"/>
    <n v="0"/>
    <n v="7400000"/>
    <n v="4900000"/>
    <n v="2500000"/>
    <n v="0"/>
    <n v="0"/>
    <n v="0"/>
    <n v="5040"/>
    <n v="18360"/>
    <n v="276"/>
    <n v="12"/>
    <n v="4900000"/>
    <n v="22313"/>
    <n v="267"/>
    <n v="7500000"/>
    <n v="7500000"/>
    <n v="0"/>
    <n v="0"/>
    <n v="0"/>
    <n v="7500000"/>
    <n v="5000000"/>
    <n v="2500000"/>
    <n v="0"/>
    <n v="0"/>
    <n v="0"/>
    <n v="5076"/>
    <n v="18420"/>
    <n v="276"/>
    <n v="12"/>
    <n v="5000000"/>
    <n v="22645"/>
    <n v="271"/>
    <m/>
    <m/>
    <m/>
    <s v="○"/>
    <m/>
    <m/>
    <m/>
    <m/>
    <m/>
    <m/>
    <m/>
    <m/>
    <s v="○"/>
    <s v="○"/>
    <m/>
    <m/>
    <s v="○"/>
    <s v="制服のリユースショップ店運営での検品・値付け・洗濯・クリーニングマシーン使用・接客等。"/>
    <x v="8"/>
    <n v="3482954"/>
    <s v="自家焙煎珈琲生産"/>
    <s v="－"/>
    <x v="0"/>
    <n v="1347810"/>
    <s v="制服のリユースショップ店運営での検品・値付け・洗濯・クリーニングマシーン・接客等。"/>
    <s v="－"/>
    <x v="13"/>
    <n v="515246"/>
    <s v="シール貼り・もち麦・黒豆・小麦粉梱包作業　_x000a_ブルーベリー収穫_x000a_サフラン収穫・植え付け"/>
    <s v="○"/>
    <x v="0"/>
    <s v=""/>
    <x v="0"/>
    <x v="0"/>
    <n v="1"/>
    <x v="1"/>
    <m/>
    <s v="令和4年度"/>
    <n v="515246"/>
    <x v="52"/>
    <s v="現状：納品先に道の駅３か所　イベント参加が月に平均２回　制服リユースショップの来店客が少ない_x000a_今後の課題：販路拡大　イベント参加を増やすことで収入を増やす　人員配置　生産量をあげる　農福連携（施設外就労）回数増加　制服リユースショップの知名度を上げる"/>
    <m/>
    <s v="○"/>
    <m/>
    <s v="○"/>
    <m/>
    <m/>
    <m/>
    <s v="○"/>
    <s v="○"/>
    <s v="○"/>
    <m/>
    <m/>
    <s v="生産売り上げ利益で工賃を賄うために評価ポイント制を導入した。ポイント制での工賃支給では半年に1度評価を行い工賃時給を決めている。売り上げ利益で工賃が賄えているが工賃向上については現在のコーヒー売り上げ、リユースショップの売り上げを伸ばすために季節限定の商品や売り方を検討。SNSやチラシを活用し知名度を上げる。ノウフクマルシェへの参加を行う。"/>
    <s v="○"/>
    <s v="○"/>
    <m/>
    <m/>
    <m/>
    <s v="○"/>
    <m/>
    <m/>
    <s v="○"/>
    <s v="○"/>
    <m/>
    <s v="地域との連携"/>
    <s v="自家焙煎珈琲購入者の単価を上げる"/>
    <s v="①商品企画力の向上"/>
    <s v="コーヒー売り上げについてサブスク定期購入　ギフト販売企画　季節に応じた企画"/>
    <s v="制服リユースショップの知名度を上げる"/>
    <s v="⑪その他"/>
    <s v="制服リユースショップ運営について地域新聞、ラジオ放送、地域への周知、SNSの活用"/>
    <s v="施設外就労（農福連携）の定期的な参加"/>
    <s v="⑩市町・企業、他事業所との連携"/>
    <s v="市町からの農福連携の案内に参加し検討する。関係機関、地域との連携を図る"/>
    <s v="自家焙煎珈琲では商品企画の向上。限定品やコラボ製品の制作。イベント出店回数を増やす。_x000a_周知するための宣伝を行う。"/>
    <s v="作業効率が向上するよう作業工程を分かりやすく理解できる使用にする。作業工程を見直し利用者さんができる作業を増やす。自家焙煎珈琲では定期購入で単価を上げる。_x000a_制服リユースショップでは質の高い商品の販売を目指し単価を上げる。"/>
    <s v="自家焙煎珈琲では定期購入で単価を上げる。_x000a_制服リユースショップでは質の高い商品の販売を目指し単価を上げる。"/>
    <s v="共有した"/>
    <s v="共有した"/>
    <s v="統括責任者"/>
    <s v="木坂久美子"/>
    <s v="管理者"/>
    <s v="個別支援計画の作成"/>
    <s v="木坂久美子"/>
    <s v="サービス管理責任者"/>
    <s v="価格交渉・営業"/>
    <s v="中満健"/>
    <s v="職業指導員"/>
    <s v="技術指導や職業訓練"/>
    <s v="金髙照美"/>
    <s v="職業指導員"/>
    <s v="技術指導や職業訓練"/>
    <s v="田原千紗子"/>
    <s v="職業指導員"/>
    <s v="日常生活の相談・指導"/>
    <s v="叶丸清美"/>
    <s v="生活支援員"/>
    <m/>
    <m/>
    <m/>
    <m/>
    <m/>
    <m/>
    <m/>
    <m/>
    <m/>
    <m/>
    <m/>
    <m/>
    <x v="7"/>
    <n v="6"/>
    <n v="2"/>
    <n v="14"/>
    <n v="5"/>
    <m/>
    <n v="27"/>
    <x v="95"/>
    <x v="63"/>
    <x v="183"/>
    <x v="65"/>
    <x v="0"/>
    <n v="7"/>
    <n v="17"/>
    <n v="3"/>
    <n v="27"/>
    <n v="0"/>
    <n v="2"/>
    <n v="0"/>
    <n v="1"/>
    <n v="0"/>
    <n v="0"/>
    <n v="24"/>
    <n v="27"/>
    <n v="0"/>
    <n v="1"/>
    <n v="7"/>
    <n v="7"/>
    <n v="5"/>
    <n v="5"/>
    <n v="2"/>
    <n v="27"/>
    <n v="16"/>
    <n v="1"/>
    <n v="5"/>
    <n v="22"/>
    <n v="0.72727272727272729"/>
    <n v="17"/>
    <n v="0"/>
    <n v="5"/>
    <n v="22"/>
    <n v="0.77272727272727271"/>
    <n v="19"/>
    <n v="1"/>
    <n v="2"/>
    <n v="22"/>
    <n v="0.86363636363636365"/>
    <n v="16"/>
    <n v="2"/>
    <n v="4"/>
    <n v="22"/>
    <n v="0.72727272727272729"/>
    <n v="18"/>
    <n v="1"/>
    <n v="3"/>
    <n v="22"/>
    <n v="0.81818181818181823"/>
    <n v="21"/>
    <n v="1"/>
    <n v="0"/>
    <n v="22"/>
    <x v="129"/>
    <n v="107"/>
    <n v="6"/>
    <n v="19"/>
    <n v="132"/>
    <n v="0.81060606060606055"/>
  </r>
  <r>
    <d v="2024-04-28T00:00:00"/>
    <n v="449"/>
    <x v="4"/>
    <s v="プレシャスユー株式会社"/>
    <s v="伊藤　英里子"/>
    <n v="3411503166"/>
    <s v="就労継続支援Ｂ型事業所　プレシャスユー"/>
    <n v="7200843"/>
    <x v="6"/>
    <s v="〒720-0843 福山市赤坂町大字赤坂１２３７番地５"/>
    <x v="4"/>
    <s v="伊藤　英里子"/>
    <s v="行政書士　二見　義和"/>
    <s v="084-971-7880"/>
    <s v="futami@sky-net.or.jp"/>
    <s v="月額"/>
    <n v="18100"/>
    <x v="318"/>
    <n v="3451"/>
    <n v="22449"/>
    <n v="22817"/>
    <n v="23763"/>
    <n v="6371000"/>
    <n v="6200000"/>
    <n v="0"/>
    <n v="0"/>
    <n v="171000"/>
    <n v="6371000"/>
    <x v="318"/>
    <n v="61000"/>
    <n v="0"/>
    <n v="0"/>
    <n v="0"/>
    <n v="318"/>
    <n v="6504"/>
    <x v="313"/>
    <n v="267"/>
    <n v="12"/>
    <n v="6310000"/>
    <x v="315"/>
    <x v="318"/>
    <n v="254"/>
    <n v="6700000"/>
    <n v="6700000"/>
    <n v="0"/>
    <n v="0"/>
    <n v="0"/>
    <n v="6700000"/>
    <n v="6600000"/>
    <n v="100000"/>
    <n v="0"/>
    <n v="0"/>
    <n v="0"/>
    <n v="6600"/>
    <n v="26400"/>
    <n v="270"/>
    <n v="12"/>
    <n v="6600000"/>
    <n v="22449"/>
    <n v="250"/>
    <n v="7000000"/>
    <n v="7000000"/>
    <n v="0"/>
    <n v="0"/>
    <n v="0"/>
    <n v="7000000"/>
    <n v="6900000"/>
    <n v="100000"/>
    <n v="0"/>
    <n v="0"/>
    <n v="0"/>
    <n v="6800"/>
    <n v="27200"/>
    <n v="270"/>
    <n v="12"/>
    <n v="6900000"/>
    <n v="22817"/>
    <n v="254"/>
    <n v="7400000"/>
    <n v="7400000"/>
    <n v="0"/>
    <n v="0"/>
    <n v="0"/>
    <n v="7400000"/>
    <n v="7300000"/>
    <n v="100000"/>
    <n v="0"/>
    <n v="0"/>
    <n v="0"/>
    <n v="6900"/>
    <n v="27600"/>
    <n v="270"/>
    <n v="12"/>
    <n v="7300000"/>
    <n v="23763"/>
    <n v="264"/>
    <m/>
    <m/>
    <m/>
    <m/>
    <m/>
    <m/>
    <m/>
    <m/>
    <m/>
    <m/>
    <m/>
    <m/>
    <s v="○"/>
    <m/>
    <m/>
    <m/>
    <m/>
    <m/>
    <x v="4"/>
    <n v="6200000"/>
    <s v="建築材料の検品・箱詰め"/>
    <s v="－"/>
    <x v="2"/>
    <m/>
    <m/>
    <m/>
    <x v="2"/>
    <m/>
    <m/>
    <m/>
    <x v="1"/>
    <s v=""/>
    <x v="0"/>
    <x v="0"/>
    <s v=""/>
    <x v="0"/>
    <m/>
    <m/>
    <m/>
    <x v="0"/>
    <s v="現状、利用者の作業に対するモチベーションが低いときがあるので作業効率が悪い。課題として利用者のモチベーションにかかわらず作業効率を落とさない仕組み作りが挙げられます。"/>
    <m/>
    <m/>
    <m/>
    <m/>
    <m/>
    <s v="○"/>
    <s v="○"/>
    <m/>
    <m/>
    <m/>
    <m/>
    <m/>
    <s v="令和５年度の目標工賃の月額18,100円は達成できました。_x000a_旧算定方式では19,843円、新算定方式では21,551円となりました。_x000a_旧算定方式でも1,700円を超える工賃となったことは高評価できると考えます。"/>
    <m/>
    <m/>
    <m/>
    <m/>
    <m/>
    <s v="○"/>
    <m/>
    <m/>
    <m/>
    <m/>
    <m/>
    <m/>
    <s v="業務の効率化"/>
    <s v="⑥作業工程の見直し"/>
    <s v="作業工程を見直し、作業した成果物が誰でも同一のものができるようにする。"/>
    <m/>
    <m/>
    <m/>
    <m/>
    <n v="0"/>
    <n v="0"/>
    <s v="利用者を増やし、仕事量を増やしていく。"/>
    <s v="利用者を増やし、仕事量を増やしていく。"/>
    <s v="利用者を増やし、仕事量を増やしていく。"/>
    <s v="共有した"/>
    <s v="共有した"/>
    <s v="統括責任者"/>
    <s v="伊藤　英里子"/>
    <s v="管理者"/>
    <m/>
    <s v="竹角　美枝子"/>
    <s v="サービス管理責任者"/>
    <m/>
    <s v="伊藤　吉紀"/>
    <s v="職業指導員"/>
    <m/>
    <s v="門田  麻衣子"/>
    <s v="職業指導員"/>
    <m/>
    <m/>
    <m/>
    <m/>
    <m/>
    <m/>
    <m/>
    <m/>
    <m/>
    <m/>
    <m/>
    <m/>
    <m/>
    <m/>
    <m/>
    <m/>
    <m/>
    <m/>
    <x v="0"/>
    <n v="10"/>
    <n v="11"/>
    <n v="13"/>
    <m/>
    <m/>
    <n v="34"/>
    <x v="55"/>
    <x v="186"/>
    <x v="184"/>
    <x v="0"/>
    <x v="0"/>
    <n v="14"/>
    <n v="20"/>
    <n v="0"/>
    <n v="34"/>
    <n v="0"/>
    <n v="10"/>
    <n v="3"/>
    <n v="6"/>
    <n v="1"/>
    <n v="0"/>
    <n v="14"/>
    <n v="34"/>
    <n v="0"/>
    <n v="2"/>
    <n v="3"/>
    <n v="7"/>
    <n v="4"/>
    <n v="6"/>
    <n v="12"/>
    <n v="34"/>
    <n v="34"/>
    <n v="0"/>
    <n v="0"/>
    <n v="34"/>
    <n v="1"/>
    <n v="33"/>
    <n v="0"/>
    <n v="1"/>
    <n v="34"/>
    <n v="0.97058823529411764"/>
    <n v="34"/>
    <n v="0"/>
    <n v="0"/>
    <n v="34"/>
    <n v="1"/>
    <n v="32"/>
    <n v="0"/>
    <n v="2"/>
    <n v="34"/>
    <n v="0.94117647058823528"/>
    <n v="31"/>
    <n v="0"/>
    <n v="3"/>
    <n v="34"/>
    <n v="0.91176470588235292"/>
    <n v="34"/>
    <n v="0"/>
    <n v="0"/>
    <n v="34"/>
    <x v="8"/>
    <n v="198"/>
    <n v="0"/>
    <n v="6"/>
    <n v="204"/>
    <n v="0.97058823529411764"/>
  </r>
  <r>
    <d v="2024-04-30T00:00:00"/>
    <n v="450"/>
    <x v="5"/>
    <s v="一般社団法人パプリカ"/>
    <s v="工藤　光伸"/>
    <n v="3413200142"/>
    <s v="多機能型事業所アベンジャーズ"/>
    <n v="7350011"/>
    <x v="19"/>
    <s v="〒735-0011 安芸郡府中町瀬戸ハイム一丁目１－１１"/>
    <x v="1"/>
    <s v="岡田　まゆみ"/>
    <s v="岡田　まゆみ"/>
    <s v="082-569-5228"/>
    <s v="avengers0104@abox3.so-net.ne.jp"/>
    <s v="月額"/>
    <n v="9000"/>
    <x v="319"/>
    <n v="2437"/>
    <n v="12213"/>
    <n v="12500"/>
    <n v="12769"/>
    <n v="1110075"/>
    <n v="1090075"/>
    <n v="10000"/>
    <n v="10000"/>
    <n v="0"/>
    <n v="1110075"/>
    <x v="319"/>
    <n v="170000"/>
    <n v="157761"/>
    <n v="0"/>
    <n v="0"/>
    <n v="86"/>
    <n v="1507"/>
    <x v="314"/>
    <n v="268"/>
    <n v="12"/>
    <n v="782314"/>
    <x v="316"/>
    <x v="319"/>
    <n v="130"/>
    <n v="1170000"/>
    <n v="1150000"/>
    <n v="10000"/>
    <n v="10000"/>
    <n v="0"/>
    <n v="1170000"/>
    <n v="850000"/>
    <n v="170000"/>
    <n v="150000"/>
    <n v="0"/>
    <n v="0"/>
    <n v="1550"/>
    <n v="6100"/>
    <n v="268"/>
    <n v="12"/>
    <n v="850000"/>
    <n v="12213"/>
    <n v="139"/>
    <n v="1220000"/>
    <n v="1200000"/>
    <n v="10000"/>
    <n v="10000"/>
    <n v="0"/>
    <n v="1220000"/>
    <n v="900000"/>
    <n v="170000"/>
    <n v="150000"/>
    <n v="0"/>
    <n v="0"/>
    <n v="1600"/>
    <n v="6150"/>
    <n v="268"/>
    <n v="12"/>
    <n v="900000"/>
    <n v="12500"/>
    <n v="146"/>
    <n v="1270000"/>
    <n v="1250000"/>
    <n v="10000"/>
    <n v="10000"/>
    <n v="0"/>
    <n v="1270000"/>
    <n v="950000"/>
    <n v="170000"/>
    <n v="150000"/>
    <n v="0"/>
    <n v="0"/>
    <n v="1650"/>
    <n v="6200"/>
    <n v="268"/>
    <n v="12"/>
    <n v="950000"/>
    <n v="12769"/>
    <n v="153"/>
    <m/>
    <m/>
    <m/>
    <s v="○"/>
    <m/>
    <s v="○"/>
    <m/>
    <m/>
    <s v="○"/>
    <m/>
    <s v="○"/>
    <m/>
    <s v="○"/>
    <m/>
    <s v="○"/>
    <m/>
    <m/>
    <m/>
    <x v="8"/>
    <n v="403734"/>
    <s v="たまごの販売"/>
    <s v="－"/>
    <x v="6"/>
    <n v="343798"/>
    <s v="ダイアモンドアート製作品の販売"/>
    <s v="－"/>
    <x v="3"/>
    <n v="103270"/>
    <s v="今津農園小松菜の袋詰め"/>
    <s v="○"/>
    <x v="0"/>
    <s v=""/>
    <x v="0"/>
    <x v="0"/>
    <s v=""/>
    <x v="0"/>
    <m/>
    <m/>
    <m/>
    <x v="0"/>
    <s v="・軽作業は特に個人差が出ていて、出来る人と出来ない人の差が激しい。体調が面でその日の出来具合が決まる。手先の器用さ、丁寧にできずにやり直しになるこ事も多くあり、あまり指導をするとメンタルが落ちるので、落ちないように声掛けを行う。納期等があるので出来る人に負担がいってしまうこともある。"/>
    <m/>
    <m/>
    <s v="○"/>
    <m/>
    <m/>
    <m/>
    <s v="○"/>
    <m/>
    <m/>
    <m/>
    <m/>
    <m/>
    <s v="軽作業等を、効率よく出来るように配慮する。単価の高い作業をとれるように営業活動を行う。"/>
    <m/>
    <s v="○"/>
    <s v="○"/>
    <s v="○"/>
    <m/>
    <s v="○"/>
    <m/>
    <m/>
    <m/>
    <m/>
    <m/>
    <m/>
    <s v="ダイアモンドアート作成"/>
    <s v="②販路開拓"/>
    <s v="利用者さんの作成した物を販売できるように販路開拓の為の営業活動を行う。"/>
    <s v="ダイアモンドアート作成"/>
    <s v="①商品企画力の向上"/>
    <s v="万人うけするような商品の提案、企画を行う。"/>
    <s v="軽作業"/>
    <s v="⑥作業工程の見直し"/>
    <s v="作業効率が上がるように取り組む。作業によって部屋を変える等。手順書の見直し。"/>
    <s v="販路開拓を行い、一人でも多くのかたに商品を手に取って頂けるようにそして、購入して頂きやすい価格設定を行う。"/>
    <s v="令和6年度を、振り返りながら取り組んでいく。販路開拓を行い多職種と連携を取り組んで行き、クラフト、ダイアモンドアート等の外部講師を招き新商品の開発や利用者さんのレベルアップに繋げる。"/>
    <s v="令和7年度を、振り返り良い所は伸ばし、見直し点は見直し改善していく。職員のスキルアップに市民講座に参加しスキルアップ行う。"/>
    <s v="共有した"/>
    <s v="共有した"/>
    <s v="統括責任者"/>
    <s v="岡田　まゆみ"/>
    <s v="管理者"/>
    <s v="作業の段取り等"/>
    <s v="佐々木　順一"/>
    <s v="職業支援員"/>
    <s v="作業の指導"/>
    <s v="大村　和子"/>
    <s v="職業支援員"/>
    <m/>
    <m/>
    <m/>
    <m/>
    <m/>
    <m/>
    <m/>
    <m/>
    <m/>
    <m/>
    <m/>
    <m/>
    <m/>
    <m/>
    <m/>
    <m/>
    <m/>
    <m/>
    <m/>
    <m/>
    <m/>
    <x v="8"/>
    <n v="3"/>
    <n v="2"/>
    <n v="6"/>
    <m/>
    <m/>
    <n v="11"/>
    <x v="84"/>
    <x v="106"/>
    <x v="71"/>
    <x v="0"/>
    <x v="0"/>
    <n v="5"/>
    <n v="5"/>
    <n v="1"/>
    <n v="11"/>
    <n v="0"/>
    <n v="1"/>
    <n v="1"/>
    <n v="0"/>
    <n v="0"/>
    <n v="0"/>
    <n v="9"/>
    <n v="11"/>
    <n v="0"/>
    <n v="1"/>
    <n v="2"/>
    <n v="1"/>
    <n v="0"/>
    <n v="7"/>
    <n v="0"/>
    <n v="11"/>
    <n v="2"/>
    <n v="2"/>
    <n v="7"/>
    <n v="11"/>
    <n v="0.18181818181818182"/>
    <n v="4"/>
    <n v="1"/>
    <n v="6"/>
    <n v="11"/>
    <n v="0.36363636363636365"/>
    <n v="6"/>
    <n v="1"/>
    <n v="4"/>
    <n v="11"/>
    <n v="0.54545454545454541"/>
    <n v="5"/>
    <n v="1"/>
    <n v="5"/>
    <n v="11"/>
    <n v="0.45454545454545453"/>
    <n v="7"/>
    <n v="1"/>
    <n v="3"/>
    <n v="11"/>
    <n v="0.63636363636363635"/>
    <n v="8"/>
    <n v="2"/>
    <n v="1"/>
    <n v="11"/>
    <x v="42"/>
    <n v="32"/>
    <n v="8"/>
    <n v="26"/>
    <n v="66"/>
    <n v="0.48484848484848486"/>
  </r>
  <r>
    <d v="2024-04-18T00:00:00"/>
    <n v="451"/>
    <x v="1"/>
    <s v="社会福祉法人アンダンテ"/>
    <s v="池田　正則"/>
    <n v="3411503158"/>
    <s v="ジョイ・ジョイ・ワークめーる"/>
    <n v="7210952"/>
    <x v="6"/>
    <s v="〒721-0952 福山市曙町三丁目２番４５号"/>
    <x v="0"/>
    <s v="藤井　利加子"/>
    <s v="藤井　利加子"/>
    <s v="084-999-8000"/>
    <s v="joyjoyme-ru@aurora.ocn.ne.jp"/>
    <s v="月額"/>
    <n v="10000"/>
    <x v="320"/>
    <n v="2533"/>
    <n v="12821"/>
    <n v="12982"/>
    <n v="13136"/>
    <n v="4542311"/>
    <n v="4542311"/>
    <n v="0"/>
    <n v="0"/>
    <n v="0"/>
    <n v="4542311"/>
    <x v="320"/>
    <n v="1714820"/>
    <n v="0"/>
    <n v="0"/>
    <n v="0"/>
    <n v="262"/>
    <n v="5002"/>
    <x v="315"/>
    <n v="267"/>
    <n v="12"/>
    <n v="2827491"/>
    <x v="317"/>
    <x v="320"/>
    <n v="141"/>
    <n v="4600000"/>
    <n v="4600000"/>
    <n v="0"/>
    <n v="0"/>
    <n v="0"/>
    <n v="4600000"/>
    <n v="3000000"/>
    <n v="1600000"/>
    <n v="0"/>
    <n v="0"/>
    <n v="0"/>
    <n v="5200"/>
    <n v="21000"/>
    <n v="267"/>
    <n v="12"/>
    <n v="3000000"/>
    <n v="12821"/>
    <n v="143"/>
    <n v="4700000"/>
    <n v="4700000"/>
    <n v="0"/>
    <n v="0"/>
    <n v="0"/>
    <n v="4700000"/>
    <n v="3100000"/>
    <n v="1600000"/>
    <n v="0"/>
    <n v="0"/>
    <n v="0"/>
    <n v="5300"/>
    <n v="21000"/>
    <n v="267"/>
    <n v="12"/>
    <n v="3100000"/>
    <n v="12982"/>
    <n v="148"/>
    <n v="4800000"/>
    <n v="4800000"/>
    <n v="0"/>
    <n v="0"/>
    <n v="0"/>
    <n v="4800000"/>
    <n v="3200000"/>
    <n v="1600000"/>
    <n v="0"/>
    <n v="0"/>
    <n v="0"/>
    <n v="5400"/>
    <n v="21000"/>
    <n v="267"/>
    <n v="12"/>
    <n v="3200000"/>
    <n v="13136"/>
    <n v="152"/>
    <m/>
    <m/>
    <m/>
    <m/>
    <m/>
    <m/>
    <m/>
    <m/>
    <m/>
    <m/>
    <m/>
    <s v="○"/>
    <s v="○"/>
    <m/>
    <m/>
    <m/>
    <m/>
    <m/>
    <x v="4"/>
    <n v="951609"/>
    <s v="ペットフードの袋にシール貼り、原料入れ・計量等の製造"/>
    <s v="－"/>
    <x v="3"/>
    <n v="421375"/>
    <s v="豆菓子の袋にシール貼り・チラシ折り"/>
    <s v="－"/>
    <x v="0"/>
    <n v="152995"/>
    <s v="電気部品の仮組"/>
    <s v="－"/>
    <x v="1"/>
    <s v=""/>
    <x v="0"/>
    <x v="0"/>
    <s v=""/>
    <x v="0"/>
    <m/>
    <m/>
    <m/>
    <x v="0"/>
    <s v="片麻痺の利用者でも出来るシール貼り等を行っているが、受注単価が低く交渉を行っている。_x000a_高齢の利用者が増えスピードも求める事は難しい。_x000a_新たな販路開拓も検討しているが、今の所単発での仕事の他受注はない。"/>
    <m/>
    <s v="○"/>
    <m/>
    <s v="○"/>
    <m/>
    <s v="○"/>
    <s v="○"/>
    <m/>
    <m/>
    <m/>
    <m/>
    <m/>
    <s v="目標工賃を維持するためには、もう少し利用者が出来る仕事を開拓していく必要がある。_x000a_片麻痺の利用者でも出来る仕事を今後探して行く。_x000a_"/>
    <m/>
    <s v="○"/>
    <m/>
    <m/>
    <m/>
    <s v="○"/>
    <m/>
    <m/>
    <m/>
    <s v="○"/>
    <m/>
    <m/>
    <s v="請負作業の開拓"/>
    <s v="②販路開拓"/>
    <s v="トータルライフサポートの情報を収集し、売り上げの向上に取り組む。"/>
    <s v="市町からの封入作業"/>
    <s v="⑩市町・企業、他事業所との連携"/>
    <s v="毎年敬老会の封入作業を取り組む。"/>
    <s v="ペットフードの製造"/>
    <s v="⑥作業工程の見直し"/>
    <s v="計量が出来る利用者がまだ少ない為、出来る利用者を増やし作業効率を上げる。"/>
    <s v="・請負作業の見直しを行い、利用者にあった作業を探していくと共に工賃向上に繋がる仕事を見つける。"/>
    <s v="・安定した仕事を確保していく為に信頼関係を築いていく。_x000a_又現在請負作業に関し、単価交渉も行っていく。"/>
    <s v="利用者の作業のスキルアップの為に色々な作業を試し出来ること増やして行く。"/>
    <s v="共有した"/>
    <s v="共有した"/>
    <s v="統括責任者"/>
    <s v="藤井　利加子"/>
    <s v="管理者"/>
    <s v="個別支援計画の作成"/>
    <s v="藤井　利加子"/>
    <s v="サービス管理責任者"/>
    <s v="日常生活の相談・指導"/>
    <s v="瀬崎　慎吾"/>
    <s v="主任生活支援員"/>
    <s v="日常生活の相談・指導"/>
    <s v="西谷　佳恵"/>
    <s v="主任生活支援員"/>
    <s v="日常生活の相談・指導"/>
    <s v="森田　果帆"/>
    <s v="生活支援員"/>
    <s v="職業訓練・指導"/>
    <s v="鐘ヶ江　直子"/>
    <s v="職業指導員"/>
    <s v="営業"/>
    <s v="中山　仁美"/>
    <s v="目標工賃達成指導員"/>
    <s v="営業"/>
    <s v="井上　直子"/>
    <s v="目標工賃達成指導員"/>
    <m/>
    <m/>
    <m/>
    <m/>
    <m/>
    <m/>
    <x v="6"/>
    <n v="10"/>
    <n v="8"/>
    <n v="3"/>
    <n v="1"/>
    <m/>
    <n v="22"/>
    <x v="39"/>
    <x v="55"/>
    <x v="185"/>
    <x v="35"/>
    <x v="0"/>
    <n v="1"/>
    <n v="16"/>
    <n v="5"/>
    <n v="22"/>
    <n v="0"/>
    <n v="0"/>
    <n v="6"/>
    <n v="3"/>
    <n v="3"/>
    <n v="0"/>
    <n v="10"/>
    <n v="22"/>
    <n v="0"/>
    <n v="2"/>
    <n v="3"/>
    <n v="2"/>
    <n v="2"/>
    <n v="7"/>
    <n v="6"/>
    <n v="22"/>
    <n v="18"/>
    <n v="1"/>
    <n v="3"/>
    <n v="22"/>
    <n v="0.81818181818181823"/>
    <n v="18"/>
    <n v="3"/>
    <n v="1"/>
    <n v="22"/>
    <n v="0.81818181818181823"/>
    <n v="19"/>
    <n v="1"/>
    <n v="2"/>
    <n v="22"/>
    <n v="0.86363636363636365"/>
    <n v="18"/>
    <n v="0"/>
    <n v="4"/>
    <n v="22"/>
    <n v="0.81818181818181823"/>
    <n v="19"/>
    <n v="0"/>
    <n v="3"/>
    <n v="22"/>
    <n v="0.86363636363636365"/>
    <n v="19"/>
    <n v="0"/>
    <n v="3"/>
    <n v="22"/>
    <x v="45"/>
    <n v="111"/>
    <n v="5"/>
    <n v="16"/>
    <n v="132"/>
    <n v="0.84090909090909094"/>
  </r>
  <r>
    <d v="2024-04-27T00:00:00"/>
    <n v="454"/>
    <x v="4"/>
    <s v="株式会社アルボファクトリー"/>
    <s v="尾髙　法子"/>
    <n v="3412700555"/>
    <s v="ＯＭＮＩＢＵＳ ＲＯＡＳＴＥＲＳ ＴＯＫＹＯ"/>
    <n v="7380027"/>
    <x v="9"/>
    <s v="〒738-0027 廿日市市平良山手１１番８号ザ・レジデンス廿日市１０３"/>
    <x v="0"/>
    <s v="尾髙　香菜"/>
    <s v="尾髙　敦夫"/>
    <s v="0829-20-5883"/>
    <s v="atsuo_odaka@yahoo.co.jp"/>
    <s v="月額"/>
    <n v="11000"/>
    <x v="321"/>
    <n v="6312"/>
    <n v="18393"/>
    <n v="19395"/>
    <n v="20652"/>
    <n v="6966839"/>
    <n v="6966839"/>
    <n v="0"/>
    <n v="0"/>
    <n v="0"/>
    <n v="6966839"/>
    <x v="321"/>
    <n v="2500439"/>
    <n v="0"/>
    <n v="0"/>
    <n v="0"/>
    <n v="354"/>
    <n v="5521"/>
    <x v="316"/>
    <n v="257"/>
    <n v="12"/>
    <n v="4466400"/>
    <x v="318"/>
    <x v="321"/>
    <n v="236"/>
    <n v="7650000"/>
    <n v="7650000"/>
    <n v="0"/>
    <n v="0"/>
    <n v="0"/>
    <n v="7650000"/>
    <n v="4900000"/>
    <n v="2750000"/>
    <n v="0"/>
    <n v="0"/>
    <n v="0"/>
    <n v="5700"/>
    <n v="19500"/>
    <n v="257"/>
    <n v="12"/>
    <n v="4900000"/>
    <n v="18393"/>
    <n v="251"/>
    <n v="8260000"/>
    <n v="8260000"/>
    <n v="0"/>
    <n v="0"/>
    <n v="0"/>
    <n v="8260000"/>
    <n v="5260000"/>
    <n v="3000000"/>
    <n v="0"/>
    <n v="0"/>
    <n v="0"/>
    <n v="5800"/>
    <n v="19850"/>
    <n v="257"/>
    <n v="12"/>
    <n v="5260000"/>
    <n v="19395"/>
    <n v="265"/>
    <n v="8950000"/>
    <n v="8950000"/>
    <n v="0"/>
    <n v="0"/>
    <n v="0"/>
    <n v="8950000"/>
    <n v="5700000"/>
    <n v="3250000"/>
    <n v="0"/>
    <n v="0"/>
    <n v="0"/>
    <n v="5900"/>
    <n v="20000"/>
    <n v="257"/>
    <n v="12"/>
    <n v="5700000"/>
    <n v="20652"/>
    <n v="285"/>
    <s v="○"/>
    <m/>
    <m/>
    <s v="○"/>
    <m/>
    <m/>
    <s v="○"/>
    <m/>
    <m/>
    <m/>
    <m/>
    <m/>
    <m/>
    <m/>
    <s v="○"/>
    <m/>
    <m/>
    <m/>
    <x v="7"/>
    <n v="5750000"/>
    <s v="新商品の開発及び平均単価の値上げ"/>
    <s v="－"/>
    <x v="7"/>
    <n v="500000"/>
    <s v="店頭販売用の菓子関係の製造"/>
    <s v="－"/>
    <x v="3"/>
    <n v="145000"/>
    <s v="清掃業務（箇所）の拡大"/>
    <s v="○"/>
    <x v="0"/>
    <s v=""/>
    <x v="0"/>
    <x v="0"/>
    <s v=""/>
    <x v="0"/>
    <m/>
    <m/>
    <m/>
    <x v="0"/>
    <s v="全体的に販売単価が低い為、個数が売れても売上が伸びない状況。_x000a_新商品の開発に加え、全体的に販売単価を上げていく。_x000a_楽天を中心としたECサイトにてマーケティングを導入していく。"/>
    <m/>
    <s v="○"/>
    <m/>
    <s v="○"/>
    <m/>
    <s v="○"/>
    <m/>
    <m/>
    <m/>
    <s v="○"/>
    <m/>
    <m/>
    <s v="マルシェイベントや百貨店のポップアップストアに展開してECサイトでの定期購入者を獲得する。品質の高いスペシャリティー珈琲と障がい特性が品質の向上になぜ繋がるのかを可視化して購買意欲を高める活動を実践する。"/>
    <s v="○"/>
    <s v="○"/>
    <s v="○"/>
    <s v="○"/>
    <s v="○"/>
    <m/>
    <m/>
    <m/>
    <m/>
    <s v="○"/>
    <m/>
    <m/>
    <s v="コーヒースタンドの売上増加"/>
    <s v="①商品企画力の向上"/>
    <s v="珈琲や菓子のラインナップを増やしていき新商品の開発に注力し顧客満足度の向上と購買意欲に繋げていく。"/>
    <s v="ECサイトの充実化"/>
    <s v="②販路開拓"/>
    <s v="楽天市場を中心としたECサイトにてマーケティングを導入。ターゲット層に年齢層や購買行動の特製にアプローチを行う。また販売先のエンドユーザーより好評を得ており補助金申請による設備投資を行い生産高の向上に繋げていく。"/>
    <m/>
    <m/>
    <m/>
    <s v="マルシェイベントへの出店及び企業へのアプローチを積極的に行い、定期購入者（ファン）を獲得する。利用者の技術向上に向けた支援を行い、生産性のアップ（販売量）を図る。"/>
    <s v="マルシェイベントや百貨店のポップアップストアに展開してECサイトでの定期購入者を獲得する。品質の高いスペシャリティー珈琲と障がい特性が品質の向上になぜ繋がるのかを可視化して購買意欲を高める活動を実践する。またふるさと納税の返礼品として登録し商品の品質だけではなく付加価値を感じていただく。"/>
    <s v="百貨店で常設店舗を開設しブランド構築を達成する。セット商品を中心に商品単価を上げてEC店舗両面で販売高前期比120%を達成する。"/>
    <s v="共有した"/>
    <s v="共有した"/>
    <s v="統括責任者"/>
    <s v="尾髙香菜"/>
    <s v="管理者"/>
    <s v="目標工賃達成指導員"/>
    <s v="久繁裕太"/>
    <m/>
    <s v="生活支援員"/>
    <s v="村田真衣子"/>
    <m/>
    <s v="生活支援員"/>
    <s v="西紀恵"/>
    <m/>
    <s v="職業指導員"/>
    <s v="尾髙敦夫"/>
    <m/>
    <s v="生活支援員"/>
    <s v="米原智子"/>
    <m/>
    <s v="生活支援員"/>
    <s v="林雅子"/>
    <m/>
    <s v="生活支援員"/>
    <s v="中村由佳莉"/>
    <m/>
    <s v="生活支援員"/>
    <s v="宇佐川祐子"/>
    <m/>
    <m/>
    <m/>
    <m/>
    <x v="4"/>
    <n v="1"/>
    <n v="4"/>
    <n v="29"/>
    <n v="5"/>
    <m/>
    <n v="39"/>
    <x v="109"/>
    <x v="187"/>
    <x v="186"/>
    <x v="66"/>
    <x v="0"/>
    <n v="6"/>
    <n v="29"/>
    <n v="4"/>
    <n v="39"/>
    <n v="0"/>
    <n v="15"/>
    <n v="9"/>
    <n v="5"/>
    <n v="0"/>
    <n v="0"/>
    <n v="10"/>
    <n v="39"/>
    <n v="0"/>
    <n v="9"/>
    <n v="10"/>
    <n v="5"/>
    <n v="10"/>
    <n v="4"/>
    <n v="1"/>
    <n v="39"/>
    <n v="30"/>
    <n v="2"/>
    <n v="7"/>
    <n v="39"/>
    <n v="0.76923076923076927"/>
    <n v="32"/>
    <n v="1"/>
    <n v="6"/>
    <n v="39"/>
    <n v="0.82051282051282048"/>
    <n v="34"/>
    <n v="0"/>
    <n v="5"/>
    <n v="39"/>
    <n v="0.87179487179487181"/>
    <n v="30"/>
    <n v="1"/>
    <n v="8"/>
    <n v="39"/>
    <n v="0.76923076923076927"/>
    <n v="33"/>
    <n v="0"/>
    <n v="6"/>
    <n v="39"/>
    <n v="0.84615384615384615"/>
    <n v="35"/>
    <n v="0"/>
    <n v="4"/>
    <n v="39"/>
    <x v="135"/>
    <n v="194"/>
    <n v="4"/>
    <n v="36"/>
    <n v="234"/>
    <n v="0.82905982905982911"/>
  </r>
  <r>
    <d v="2024-04-12T00:00:00"/>
    <n v="456"/>
    <x v="0"/>
    <s v="特定非営利活動法人なの花会"/>
    <s v="鈴木　秀一"/>
    <n v="3411503182"/>
    <s v="なの花あいプラザ"/>
    <n v="7200832"/>
    <x v="6"/>
    <s v="〒720-0832 福山市水呑町３００１番地２"/>
    <x v="0"/>
    <s v="金田　英幸"/>
    <s v="金田　英幸"/>
    <s v="084-956-7787"/>
    <s v="nanohanaplaza@ninus.ocn.ne.jp"/>
    <s v="月額"/>
    <n v="12000"/>
    <x v="322"/>
    <n v="3662"/>
    <n v="16667"/>
    <n v="17803"/>
    <n v="18939"/>
    <n v="2032679"/>
    <n v="2032679"/>
    <n v="0"/>
    <n v="0"/>
    <n v="0"/>
    <n v="2032679"/>
    <x v="322"/>
    <n v="555658"/>
    <n v="4105"/>
    <n v="0"/>
    <n v="664756"/>
    <n v="70"/>
    <n v="1134"/>
    <x v="317"/>
    <n v="264"/>
    <n v="12"/>
    <n v="808160"/>
    <x v="319"/>
    <x v="322"/>
    <n v="238"/>
    <n v="2080000"/>
    <n v="2080000"/>
    <n v="0"/>
    <n v="0"/>
    <n v="0"/>
    <n v="2080000"/>
    <n v="880000"/>
    <n v="550000"/>
    <n v="0"/>
    <n v="0"/>
    <n v="650000"/>
    <n v="1140"/>
    <n v="3450"/>
    <n v="264"/>
    <n v="12"/>
    <n v="880000"/>
    <n v="16667"/>
    <n v="255"/>
    <n v="2120000"/>
    <n v="2120000"/>
    <n v="0"/>
    <n v="0"/>
    <n v="0"/>
    <n v="2120000"/>
    <n v="940000"/>
    <n v="550000"/>
    <n v="0"/>
    <n v="0"/>
    <n v="630000"/>
    <n v="1140"/>
    <n v="3450"/>
    <n v="264"/>
    <n v="12"/>
    <n v="940000"/>
    <n v="17803"/>
    <n v="272"/>
    <n v="2170000"/>
    <n v="2170000"/>
    <n v="0"/>
    <n v="0"/>
    <n v="0"/>
    <n v="2170000"/>
    <n v="1000000"/>
    <n v="550000"/>
    <n v="0"/>
    <n v="0"/>
    <n v="620000"/>
    <n v="1140"/>
    <n v="3450"/>
    <n v="264"/>
    <n v="12"/>
    <n v="1000000"/>
    <n v="18939"/>
    <n v="290"/>
    <s v="○"/>
    <m/>
    <m/>
    <m/>
    <m/>
    <s v="○"/>
    <m/>
    <m/>
    <m/>
    <m/>
    <m/>
    <m/>
    <s v="○"/>
    <m/>
    <m/>
    <m/>
    <m/>
    <m/>
    <x v="9"/>
    <n v="2025819"/>
    <s v="クッキーの製造と販売"/>
    <s v="－"/>
    <x v="3"/>
    <n v="39200"/>
    <s v="箱折り等内職の仕事"/>
    <s v="－"/>
    <x v="8"/>
    <n v="6860"/>
    <s v="レジンキーホルダー"/>
    <s v="－"/>
    <x v="1"/>
    <s v=""/>
    <x v="0"/>
    <x v="0"/>
    <s v=""/>
    <x v="0"/>
    <m/>
    <m/>
    <m/>
    <x v="0"/>
    <s v="クッキーの製造作業では昨年度より衛生面の見直しを行い、職員及び利用者の方の衛生状況の徹底を行ってきました。着替えや洗髪の徹底等、チェックシートの記入等を行ってきましたが、定着するまでに時間もかかかっています。また、利用者の方が高齢化により作業手順の忘れや数え間違いが多くあり、製造時間が以前よりも長くなった。"/>
    <m/>
    <m/>
    <m/>
    <m/>
    <m/>
    <s v="○"/>
    <s v="○"/>
    <m/>
    <m/>
    <m/>
    <m/>
    <m/>
    <s v="下請け作業の受注が安定せず例年よりも売上が減っていた。安定した下請け作業の受注に繋がるように営業活動を行っていく。また、菓子製造についても作業工程の見直しを行い、品質を落とさず安定的な製造を行っていく。"/>
    <m/>
    <s v="○"/>
    <m/>
    <m/>
    <m/>
    <s v="○"/>
    <m/>
    <m/>
    <m/>
    <m/>
    <m/>
    <m/>
    <s v="下請け作業の受注に繋がる営業活動を継続して行っていく。"/>
    <s v="②販路開拓"/>
    <s v="営業による下請け作業の受注を行っていく。"/>
    <s v="製造したクッキーの販売箇所の確保を行う"/>
    <s v="②販路開拓"/>
    <s v="現在は1店舗のみでクッキーの販売を行っているが、販売店舗の確保、移動販売箇所の増加や販路確保を行っていく。"/>
    <s v="作業工程の見直しを行い、生産効率をあげる。"/>
    <s v="⑥作業工程の見直し"/>
    <s v="現在の作業工程では製造数に限界があるため、人気商品や定番商品の製造を中心に行いながら、売れ筋の商品を中心に製造を行っていく。"/>
    <s v="菓子製造が中心の作業ではあるが、作業の切れ目の時間に取り組める下請け作業を行いながら時間内で効率よく作業活動を行っていく。下請け作業の受注に繋がるような営業活動を続けていきながら、クッキーの売上データを作成し、売れ筋の商品をピックアップしていく。"/>
    <s v="売れ筋商品を中心に販売を行い、他の商品のパッケージ代や経費削除を行う。また、内職作業の受注を中心に行いながら、作業班を分ける等効率よく作業をすすめていく。"/>
    <s v="作業効率の見直しを毎年行いながら利用者様への工賃総額が100万となるように職員間で共通の目標を定める。また、利用者様の高齢化に伴い作業手順をわかりやすく提示する、作業スペースの確保等、利用者様のニーズに応えられる作業環境を構築していく。"/>
    <s v="共有した"/>
    <s v="共有した"/>
    <s v="統括責任者"/>
    <s v="金田　英幸"/>
    <s v="管理者"/>
    <s v="目標工賃達成指導員"/>
    <s v="高橋　佳織"/>
    <s v="主任"/>
    <s v="生活支援員"/>
    <s v="石川　マミ"/>
    <m/>
    <s v="職業指導員"/>
    <s v="山根　ひかる"/>
    <m/>
    <m/>
    <m/>
    <m/>
    <m/>
    <m/>
    <m/>
    <m/>
    <m/>
    <m/>
    <m/>
    <m/>
    <m/>
    <m/>
    <m/>
    <m/>
    <m/>
    <m/>
    <m/>
    <x v="0"/>
    <m/>
    <n v="5"/>
    <n v="1"/>
    <m/>
    <m/>
    <n v="6"/>
    <x v="2"/>
    <x v="51"/>
    <x v="34"/>
    <x v="0"/>
    <x v="0"/>
    <n v="0"/>
    <n v="5"/>
    <n v="1"/>
    <n v="6"/>
    <n v="0"/>
    <n v="0"/>
    <n v="0"/>
    <n v="5"/>
    <n v="0"/>
    <n v="0"/>
    <n v="1"/>
    <n v="6"/>
    <n v="0"/>
    <n v="0"/>
    <n v="1"/>
    <n v="0"/>
    <n v="5"/>
    <n v="0"/>
    <n v="0"/>
    <n v="6"/>
    <n v="5"/>
    <n v="0"/>
    <n v="1"/>
    <n v="6"/>
    <n v="0.83333333333333337"/>
    <n v="6"/>
    <n v="0"/>
    <n v="0"/>
    <n v="6"/>
    <n v="1"/>
    <n v="6"/>
    <n v="0"/>
    <n v="0"/>
    <n v="6"/>
    <n v="1"/>
    <n v="5"/>
    <n v="0"/>
    <n v="1"/>
    <n v="6"/>
    <n v="0.83333333333333337"/>
    <n v="5"/>
    <n v="0"/>
    <n v="1"/>
    <n v="6"/>
    <n v="0.83333333333333337"/>
    <n v="6"/>
    <n v="0"/>
    <n v="0"/>
    <n v="6"/>
    <x v="8"/>
    <n v="33"/>
    <n v="0"/>
    <n v="3"/>
    <n v="36"/>
    <n v="0.91666666666666663"/>
  </r>
  <r>
    <d v="2024-04-15T00:00:00"/>
    <n v="457"/>
    <x v="4"/>
    <s v="株式会社up2you"/>
    <s v="山下　和宏"/>
    <n v="3410217644"/>
    <s v="ねこぱんち"/>
    <n v="7300802"/>
    <x v="2"/>
    <s v="〒730-0802 広島市中区本川町二丁目３番２４号　ボイスビル６"/>
    <x v="0"/>
    <s v="松本歩"/>
    <s v="石神隼樹"/>
    <s v="080-3992-0742"/>
    <s v="necopunchi2022@gmail.com"/>
    <s v="月額"/>
    <n v="27000"/>
    <x v="323"/>
    <n v="23527"/>
    <n v="50781"/>
    <n v="50926"/>
    <n v="50940"/>
    <n v="18610035"/>
    <n v="18610035"/>
    <n v="0"/>
    <n v="0"/>
    <n v="0"/>
    <n v="18610035"/>
    <x v="323"/>
    <n v="359743"/>
    <n v="0"/>
    <n v="0"/>
    <n v="0"/>
    <n v="770"/>
    <n v="8113"/>
    <x v="318"/>
    <n v="270"/>
    <n v="12"/>
    <n v="18250292"/>
    <x v="320"/>
    <x v="323"/>
    <n v="750"/>
    <n v="19860000"/>
    <n v="19860000"/>
    <n v="0"/>
    <n v="0"/>
    <n v="0"/>
    <n v="19860000"/>
    <n v="19500000"/>
    <n v="360000"/>
    <n v="0"/>
    <n v="0"/>
    <n v="0"/>
    <n v="8600"/>
    <n v="25800"/>
    <n v="269"/>
    <n v="12"/>
    <n v="19500000"/>
    <n v="50781"/>
    <n v="756"/>
    <n v="20170000"/>
    <n v="20170000"/>
    <n v="0"/>
    <n v="0"/>
    <n v="0"/>
    <n v="20170000"/>
    <n v="19800000"/>
    <n v="370000"/>
    <n v="0"/>
    <n v="0"/>
    <n v="0"/>
    <n v="8700"/>
    <n v="26100"/>
    <n v="269"/>
    <n v="12"/>
    <n v="19800000"/>
    <n v="50926"/>
    <n v="759"/>
    <n v="20430000"/>
    <n v="20430000"/>
    <n v="0"/>
    <n v="0"/>
    <n v="0"/>
    <n v="20430000"/>
    <n v="20050000"/>
    <n v="380000"/>
    <n v="0"/>
    <n v="0"/>
    <n v="0"/>
    <n v="8800"/>
    <n v="26400"/>
    <n v="269"/>
    <n v="12"/>
    <n v="20050000"/>
    <n v="50940"/>
    <n v="759"/>
    <m/>
    <m/>
    <m/>
    <m/>
    <m/>
    <s v="○"/>
    <m/>
    <m/>
    <m/>
    <m/>
    <m/>
    <m/>
    <s v="○"/>
    <m/>
    <s v="○"/>
    <s v="○"/>
    <m/>
    <m/>
    <x v="1"/>
    <n v="17266818"/>
    <s v="広告運用、デザイン制作、ハンドメイド(アクセサリー、雑貨)"/>
    <s v="○"/>
    <x v="17"/>
    <n v="2842072"/>
    <s v="販売物データ作成（Tシャツ。缶バッジデータ）、データ入出力"/>
    <s v="○"/>
    <x v="0"/>
    <n v="801397"/>
    <s v="化粧箱組み立て、検品、封入"/>
    <s v="○"/>
    <x v="0"/>
    <n v="1"/>
    <x v="1"/>
    <x v="9"/>
    <s v=""/>
    <x v="0"/>
    <m/>
    <m/>
    <m/>
    <x v="0"/>
    <s v="生産量のばらつきは見られるが、本人と支援員適切な方法をとれるよう対応を行っている。無理なノルマの設定はせず個人個人で１日の目標を決めて取り組んでいる。_x000a_現状の課題としては体調不良・長期欠勤による作業ストップが予期せず発生するため、固定作業ではなく柔軟に仕事が選べるよう対応を行っていく必要がある。"/>
    <m/>
    <m/>
    <m/>
    <m/>
    <m/>
    <m/>
    <s v="○"/>
    <s v="○"/>
    <s v="○"/>
    <m/>
    <m/>
    <m/>
    <s v="５月より管理者・スタッフの総入れ替えもあり、利用者・スタッフ共々作業内容やルールの変更が重なり混乱が相次いだ。特に作業中の私語の多さ、自由に飲食をする等作業時のルールが曖昧な状況を整備していった。後半期からスタッフ利用者も徐々に慣れ始め活動に取り組む姿勢ルールの整備を続け質の向上や活動の幅を広げる必要がある。"/>
    <m/>
    <s v="○"/>
    <s v="○"/>
    <m/>
    <s v="○"/>
    <s v="○"/>
    <m/>
    <m/>
    <s v="○"/>
    <s v="○"/>
    <m/>
    <m/>
    <s v="軽作業"/>
    <s v="⑥作業工程の見直し"/>
    <s v="長期欠勤による穴埋めを職員が担っているため、本人の意思を尊重を第一とし他作業でも利用者安心して担えるよう手順の簡略化や治具等の導入を行っていく。"/>
    <s v="雑貨製造・販売"/>
    <s v="⑤他事業所とのネットワークの構築"/>
    <s v="試験的に、他店舗や事業所で販売を委託しているがすべてスタッフ主導になっている。_x000a_納品等を利用者と行えるよう整備する。"/>
    <s v="雑貨製造・販売"/>
    <s v="⑩市町・企業、他事業所との連携"/>
    <s v="雑貨製造・販売については、施設外先への委託販売に頼り切っている。自事業所での対面販売を取り入れ利用者自ら販売経験を取れる体制を構築する。"/>
    <s v="新規利用者の受け入れ、利用者の意思を尊重しつつ専従ではなく兼任出来るよう一人一人のできることを無理なく増やせるよう手順や説明方法について整備する。"/>
    <s v="利用者同士が連携して作業が出来るよう環境整備を行い職員含め様々な作業に取り組めるよう幅を広げる。"/>
    <s v="前期の方策が達成できている状況であれば、利用者主体（職員同伴）で販売会への積極的参加を行い販売間口の拡充を行う。"/>
    <s v="共有した"/>
    <s v="共有した"/>
    <s v="統括責任者"/>
    <s v="石神隼樹"/>
    <s v="管理者"/>
    <s v="作業統括"/>
    <s v="松本歩"/>
    <s v="サービス管理責任者"/>
    <s v="営業・作業確認"/>
    <s v="福原隆夫"/>
    <s v="目標工賃達成指導員"/>
    <s v="作業確認"/>
    <s v="上瀧沙織"/>
    <s v="生活支援員"/>
    <s v="営業・作業確認"/>
    <s v="稲田成貴"/>
    <s v="職業指導員"/>
    <m/>
    <m/>
    <m/>
    <m/>
    <m/>
    <m/>
    <m/>
    <m/>
    <m/>
    <m/>
    <m/>
    <m/>
    <m/>
    <m/>
    <m/>
    <x v="1"/>
    <n v="2"/>
    <n v="5"/>
    <n v="70"/>
    <n v="6"/>
    <m/>
    <n v="83"/>
    <x v="110"/>
    <x v="188"/>
    <x v="187"/>
    <x v="67"/>
    <x v="0"/>
    <n v="30"/>
    <n v="50"/>
    <n v="3"/>
    <n v="83"/>
    <n v="0"/>
    <n v="0"/>
    <n v="0"/>
    <n v="0"/>
    <n v="0"/>
    <n v="0"/>
    <n v="83"/>
    <n v="83"/>
    <n v="0"/>
    <n v="0"/>
    <n v="6"/>
    <n v="50"/>
    <n v="19"/>
    <n v="7"/>
    <n v="1"/>
    <n v="83"/>
    <n v="40"/>
    <n v="30"/>
    <n v="7"/>
    <n v="77"/>
    <n v="0.51948051948051943"/>
    <n v="47"/>
    <n v="26"/>
    <n v="4"/>
    <n v="77"/>
    <n v="0.61038961038961037"/>
    <n v="45"/>
    <n v="19"/>
    <n v="13"/>
    <n v="77"/>
    <n v="0.58441558441558439"/>
    <n v="67"/>
    <n v="1"/>
    <n v="9"/>
    <n v="77"/>
    <n v="0.87012987012987009"/>
    <n v="67"/>
    <n v="0"/>
    <n v="10"/>
    <n v="77"/>
    <n v="0.87012987012987009"/>
    <n v="64"/>
    <n v="1"/>
    <n v="12"/>
    <n v="77"/>
    <x v="136"/>
    <n v="330"/>
    <n v="77"/>
    <n v="55"/>
    <n v="462"/>
    <n v="0.7142857142857143"/>
  </r>
  <r>
    <d v="2024-04-30T00:00:00"/>
    <n v="458"/>
    <x v="0"/>
    <s v="特定非営利活動法人海田なかよし実習所"/>
    <s v="松岡　茂明"/>
    <n v="3413205158"/>
    <s v="海田なかよし実習所"/>
    <n v="7360033"/>
    <x v="14"/>
    <s v="〒736-0033 安芸郡海田町南本町６番３０号"/>
    <x v="5"/>
    <s v="大村法之"/>
    <s v="座床久子"/>
    <s v="082-823-4184"/>
    <s v="nakayoshi928@arrow.ocn.ne.jp"/>
    <s v="月額"/>
    <n v="15000"/>
    <x v="324"/>
    <n v="2980"/>
    <n v="17992"/>
    <n v="18150"/>
    <n v="18308"/>
    <n v="10143518"/>
    <n v="10143458"/>
    <n v="0"/>
    <n v="0"/>
    <n v="60"/>
    <n v="10143518"/>
    <x v="324"/>
    <n v="4067165"/>
    <n v="0"/>
    <n v="423553"/>
    <n v="0"/>
    <n v="330"/>
    <n v="7223"/>
    <x v="42"/>
    <n v="276"/>
    <n v="12"/>
    <n v="5652800"/>
    <x v="321"/>
    <x v="324"/>
    <m/>
    <n v="11250000"/>
    <n v="11250000"/>
    <n v="0"/>
    <n v="0"/>
    <n v="0"/>
    <n v="11250000"/>
    <n v="5700000"/>
    <n v="4950000"/>
    <n v="0"/>
    <n v="600000"/>
    <n v="0"/>
    <n v="7263"/>
    <m/>
    <n v="276"/>
    <n v="12"/>
    <n v="5700000"/>
    <n v="17992"/>
    <m/>
    <n v="11300000"/>
    <n v="11300000"/>
    <n v="0"/>
    <n v="0"/>
    <n v="0"/>
    <n v="11300000"/>
    <n v="5750000"/>
    <n v="5300000"/>
    <n v="0"/>
    <n v="250000"/>
    <n v="0"/>
    <n v="7263"/>
    <m/>
    <n v="276"/>
    <n v="12"/>
    <n v="5750000"/>
    <n v="18150"/>
    <m/>
    <n v="11400000"/>
    <n v="11400000"/>
    <n v="0"/>
    <n v="0"/>
    <n v="0"/>
    <n v="11400000"/>
    <n v="5800000"/>
    <n v="5500000"/>
    <n v="0"/>
    <n v="100000"/>
    <n v="0"/>
    <n v="7263"/>
    <m/>
    <n v="276"/>
    <n v="12"/>
    <n v="5800000"/>
    <n v="18308"/>
    <m/>
    <s v="○"/>
    <m/>
    <m/>
    <m/>
    <s v="○"/>
    <m/>
    <m/>
    <m/>
    <m/>
    <m/>
    <s v="○"/>
    <m/>
    <s v="○"/>
    <m/>
    <m/>
    <m/>
    <m/>
    <m/>
    <x v="15"/>
    <n v="4623697"/>
    <s v="古紙、空き缶などの回収業務。"/>
    <s v="－"/>
    <x v="7"/>
    <n v="3334590"/>
    <s v="クッキー、ケーキの製造、販売。"/>
    <s v="－"/>
    <x v="8"/>
    <n v="1093404"/>
    <s v="不要品などの販売。"/>
    <s v="－"/>
    <x v="1"/>
    <s v=""/>
    <x v="0"/>
    <x v="0"/>
    <s v=""/>
    <x v="0"/>
    <m/>
    <m/>
    <m/>
    <x v="0"/>
    <s v="リサイクルなどは、毎月、回収量が違う為、年度毎に数字の把握が難しい。クッキーやケーキ販売は、毎年少しずつ、売り上げが上がって来ている。不要品などの販売も、毎月、売り上げが変動する為、売り上げ金額の把握が難しい。また、内職は、繁忙時期とそうでない時期の差が大きい。"/>
    <m/>
    <m/>
    <m/>
    <s v="○"/>
    <m/>
    <m/>
    <m/>
    <m/>
    <m/>
    <m/>
    <m/>
    <m/>
    <s v="月毎や、時期による売り上げの波がある為、出来るだけ、変動が少なく取組めるようにしていく。"/>
    <m/>
    <m/>
    <s v="○"/>
    <s v="○"/>
    <m/>
    <m/>
    <m/>
    <m/>
    <m/>
    <m/>
    <m/>
    <m/>
    <s v="リサイクル"/>
    <s v="②販路開拓"/>
    <s v="回収量が見込める現場の開拓。"/>
    <s v="菓子製造・販売"/>
    <s v="④販売価格の見直し"/>
    <s v="材料の高騰に見合う、販売価格への転嫁。"/>
    <s v="雑貨製造・販売"/>
    <s v="③販売力の向上"/>
    <s v="売れる商品を見極めていく。"/>
    <s v="作業効率を上げて、作業量を増やす。毎月の売り上げの変動が、大きく変わる事が無いよう取り組んでいく。"/>
    <s v="作業効率を上げて、作業量を増やす。毎月の売り上げがの変動が、大きく変わる事が無いように取組んでいく。"/>
    <s v="作業効率を上げて、作業量を増やす。毎月の売り上げの変動が、大きく変わる事が無いように取組んでいく。"/>
    <s v="共有した"/>
    <s v="共有した"/>
    <s v="統括責任者"/>
    <s v="大村法之"/>
    <s v="管理者"/>
    <s v="技術指導や職業訓練"/>
    <s v="下岡昭男"/>
    <s v="職業指導員"/>
    <s v="技術指導や職業訓練"/>
    <s v="吉田佳代"/>
    <s v="職業指導員"/>
    <s v="技術指導や職業訓練"/>
    <s v="座床久子"/>
    <s v="職業指導員"/>
    <m/>
    <m/>
    <m/>
    <m/>
    <m/>
    <m/>
    <m/>
    <m/>
    <m/>
    <m/>
    <m/>
    <m/>
    <m/>
    <m/>
    <m/>
    <m/>
    <m/>
    <m/>
    <x v="0"/>
    <m/>
    <n v="28"/>
    <m/>
    <m/>
    <m/>
    <n v="28"/>
    <x v="2"/>
    <x v="5"/>
    <x v="3"/>
    <x v="0"/>
    <x v="0"/>
    <n v="2"/>
    <n v="25"/>
    <n v="1"/>
    <n v="28"/>
    <n v="0"/>
    <n v="8"/>
    <n v="3"/>
    <n v="3"/>
    <n v="2"/>
    <n v="3"/>
    <n v="9"/>
    <n v="28"/>
    <n v="0"/>
    <n v="4"/>
    <n v="7"/>
    <n v="7"/>
    <n v="5"/>
    <n v="3"/>
    <n v="2"/>
    <n v="28"/>
    <n v="27"/>
    <n v="0"/>
    <n v="0"/>
    <n v="27"/>
    <n v="1"/>
    <n v="27"/>
    <n v="0"/>
    <n v="0"/>
    <n v="27"/>
    <n v="1"/>
    <n v="27"/>
    <n v="0"/>
    <n v="0"/>
    <n v="27"/>
    <n v="1"/>
    <n v="27"/>
    <n v="0"/>
    <n v="0"/>
    <n v="27"/>
    <n v="1"/>
    <n v="27"/>
    <n v="0"/>
    <n v="0"/>
    <n v="27"/>
    <n v="1"/>
    <n v="27"/>
    <n v="0"/>
    <n v="0"/>
    <n v="27"/>
    <x v="8"/>
    <n v="162"/>
    <n v="0"/>
    <n v="0"/>
    <n v="162"/>
    <n v="1"/>
  </r>
  <r>
    <d v="2024-04-30T00:00:00"/>
    <n v="459"/>
    <x v="4"/>
    <s v="株式会社ＭＹＴＨ"/>
    <s v="田中　好美"/>
    <n v="3412500898"/>
    <s v="就労継続支援かなで"/>
    <n v="7390025"/>
    <x v="8"/>
    <s v="〒739-0025 東広島市西条中央六丁目３１番３５号ウエストポンドビル５０１"/>
    <x v="0"/>
    <s v="出口　愛子"/>
    <s v="大坪　由美子"/>
    <s v="082-490-5770"/>
    <s v="kanade@galaxy.ocn.ne.jp"/>
    <s v="月額"/>
    <n v="12000"/>
    <x v="325"/>
    <n v="5429"/>
    <n v="17960"/>
    <n v="18248"/>
    <n v="18460"/>
    <n v="2028692"/>
    <n v="1349907"/>
    <n v="0"/>
    <n v="0"/>
    <n v="678785"/>
    <n v="2028692"/>
    <x v="325"/>
    <n v="0"/>
    <n v="0"/>
    <n v="0"/>
    <n v="0"/>
    <n v="151"/>
    <n v="2327"/>
    <x v="319"/>
    <n v="242"/>
    <n v="12"/>
    <n v="2028692"/>
    <x v="322"/>
    <x v="325"/>
    <n v="301"/>
    <n v="2500000"/>
    <n v="2500000"/>
    <n v="0"/>
    <n v="0"/>
    <n v="0"/>
    <n v="2500000"/>
    <n v="2500000"/>
    <n v="0"/>
    <n v="0"/>
    <n v="0"/>
    <n v="0"/>
    <n v="2800"/>
    <n v="11232"/>
    <n v="242"/>
    <n v="12"/>
    <n v="2500000"/>
    <n v="17960"/>
    <n v="223"/>
    <n v="3000000"/>
    <n v="3000000"/>
    <n v="0"/>
    <n v="0"/>
    <n v="0"/>
    <n v="3000000"/>
    <n v="3000000"/>
    <n v="0"/>
    <n v="0"/>
    <n v="0"/>
    <n v="0"/>
    <n v="3300"/>
    <n v="13200"/>
    <n v="242"/>
    <n v="12"/>
    <n v="3000000"/>
    <n v="18248"/>
    <n v="227"/>
    <n v="3500000"/>
    <n v="3500000"/>
    <n v="0"/>
    <n v="0"/>
    <n v="0"/>
    <n v="3500000"/>
    <n v="3500000"/>
    <n v="0"/>
    <n v="0"/>
    <n v="0"/>
    <n v="0"/>
    <n v="3800"/>
    <n v="15200"/>
    <n v="242"/>
    <n v="12"/>
    <n v="3500000"/>
    <n v="18460"/>
    <n v="230"/>
    <m/>
    <m/>
    <m/>
    <m/>
    <m/>
    <s v="○"/>
    <m/>
    <m/>
    <s v="○"/>
    <m/>
    <s v="○"/>
    <m/>
    <s v="○"/>
    <s v="○"/>
    <m/>
    <s v="○"/>
    <s v="○"/>
    <s v="情報紙・チラシのポスティング"/>
    <x v="5"/>
    <n v="374033"/>
    <s v="農福連携"/>
    <s v="○"/>
    <x v="0"/>
    <n v="268541"/>
    <s v="情報紙・チラシのポスティング"/>
    <s v="－"/>
    <x v="7"/>
    <n v="196020"/>
    <s v="駐車場3か所の整備"/>
    <s v="－"/>
    <x v="0"/>
    <n v="1"/>
    <x v="1"/>
    <x v="34"/>
    <n v="1"/>
    <x v="1"/>
    <n v="1"/>
    <s v="令和5年度"/>
    <n v="374033"/>
    <x v="53"/>
    <s v="利用者様の作業ペースが上がり、業者さまからのクレームも減ったが、仕事が途切れる事が多々あり、工賃支給額（時間給）が今以上に増やせない。_x000a_収入に対して工賃支払額が多くなりすぎている。_x000a_課題は、切れ目のない仕事の確保_x000a_より単価の高い仕事を請け負えるよう営業する時間の確保_x000a_単価の高い仕事を受注するためのスキルアップが必要_x000a_確実な収入の確保"/>
    <m/>
    <m/>
    <s v="○"/>
    <s v="○"/>
    <m/>
    <m/>
    <s v="○"/>
    <s v="○"/>
    <m/>
    <m/>
    <m/>
    <m/>
    <s v="利用者様の仕事への向き合い方や作業能力・出勤日数に応じての評価制度を導入した。_x000a_最初は利用者様の自己評価も取り入れたが、スタッフとのズレが大きく生じた為、自己評価を無くした。_x000a_工賃が上がることで作業に取り組む姿勢に変化があり、工賃アップに繋がった利用者様がいた一方で、疾患や障害によって思うように出勤できなかったり作業に取り組めないという状況も浮き彫りになった。_x000a_そこのバランスを取ることができれば評価制度は継続して良いと思われる。"/>
    <m/>
    <m/>
    <s v="○"/>
    <m/>
    <m/>
    <m/>
    <m/>
    <m/>
    <s v="○"/>
    <s v="○"/>
    <m/>
    <m/>
    <s v="PC作業"/>
    <s v="⑪その他"/>
    <s v="単価の良い案件を確保するためのスキルアップ・企業への働きかけ_x000a_特定目的随意契約対象者名簿に登録する"/>
    <s v="ハンドメイド"/>
    <s v="③販売力の向上"/>
    <s v="物販の機会は確保できているが、売り上げに繋がっていない事を受け入れ、どんな商品に需要があるのか偵察・ミーティングを行う"/>
    <s v="農福連携"/>
    <s v="⑪その他"/>
    <s v="1か所ではなく複数個所でも請け負えるように、携われる利用者様の確保と人員の確保"/>
    <s v="様々な資源を活用し、収入を増やす。_x000a_PC作業が一番単価が低いため、現状の仕事を受けつつ、ネットでの受注サイトも活用していく。_x000a_農福連携に積極的にかかわる_x000a_代理販売等で物販での集客"/>
    <s v="PC作業での実績を積み、コンスタントに受注していく。_x000a_ハンドメイドの偵察から商品の製作を本格的に始め、ミンネでの販売ややふるさと納税の返礼品を目指す。_x000a_農福連携に積極的にかかわる"/>
    <s v="関係した個人・事業所との連携を密にし、新たな作業を模索する_x000a_利用者様に合わせた作業を提供できるようにする"/>
    <s v="共有した"/>
    <s v="共有した"/>
    <s v="統括責任者"/>
    <s v="出口　愛子"/>
    <s v="管理者"/>
    <s v="仕事の確保"/>
    <s v="大坪　由美子"/>
    <s v="目標工賃達成指導員"/>
    <s v="スキルアップ"/>
    <s v="蓮池　薫"/>
    <s v="職業指導員"/>
    <s v="健康管理"/>
    <s v="松本　里織"/>
    <s v="生活支援員"/>
    <m/>
    <m/>
    <m/>
    <m/>
    <m/>
    <m/>
    <m/>
    <m/>
    <m/>
    <m/>
    <m/>
    <m/>
    <m/>
    <m/>
    <m/>
    <m/>
    <m/>
    <m/>
    <x v="0"/>
    <n v="8"/>
    <n v="3"/>
    <n v="12"/>
    <n v="1"/>
    <m/>
    <n v="24"/>
    <x v="28"/>
    <x v="125"/>
    <x v="1"/>
    <x v="42"/>
    <x v="0"/>
    <n v="8"/>
    <n v="12"/>
    <n v="4"/>
    <n v="24"/>
    <n v="0"/>
    <n v="3"/>
    <n v="1"/>
    <n v="0"/>
    <n v="0"/>
    <n v="0"/>
    <n v="20"/>
    <n v="24"/>
    <n v="0"/>
    <n v="2"/>
    <n v="4"/>
    <n v="6"/>
    <n v="4"/>
    <n v="5"/>
    <n v="3"/>
    <n v="24"/>
    <n v="9"/>
    <n v="1"/>
    <n v="5"/>
    <n v="15"/>
    <n v="0.6"/>
    <n v="5"/>
    <n v="6"/>
    <n v="4"/>
    <n v="15"/>
    <n v="0.33333333333333331"/>
    <n v="10"/>
    <n v="0"/>
    <n v="5"/>
    <n v="15"/>
    <n v="0.66666666666666663"/>
    <n v="8"/>
    <n v="0"/>
    <n v="7"/>
    <n v="15"/>
    <n v="0.53333333333333333"/>
    <n v="5"/>
    <n v="3"/>
    <n v="7"/>
    <n v="15"/>
    <n v="0.33333333333333331"/>
    <n v="13"/>
    <n v="0"/>
    <n v="2"/>
    <n v="15"/>
    <x v="13"/>
    <n v="50"/>
    <n v="10"/>
    <n v="30"/>
    <n v="90"/>
    <n v="0.55555555555555558"/>
  </r>
  <r>
    <d v="2024-04-10T00:00:00"/>
    <n v="460"/>
    <x v="4"/>
    <s v="株式会社フッドスター"/>
    <s v="中野田　晃"/>
    <n v="3410217776"/>
    <s v="エイチシー安東"/>
    <n v="7310153"/>
    <x v="2"/>
    <s v="〒731-0153 広島市安佐南区安東二丁目７番２６－１Ｆ"/>
    <x v="0"/>
    <s v="中野田晃"/>
    <s v="浅田貴一"/>
    <s v="082-555-8818"/>
    <s v="asada@hcgr.jp"/>
    <s v="月額"/>
    <n v="26570"/>
    <x v="326"/>
    <n v="11"/>
    <n v="27412"/>
    <n v="27985"/>
    <n v="29022"/>
    <n v="10589700"/>
    <n v="10589700"/>
    <n v="0"/>
    <n v="0"/>
    <n v="0"/>
    <n v="10589700"/>
    <x v="326"/>
    <n v="0"/>
    <n v="0"/>
    <n v="0"/>
    <n v="0"/>
    <n v="422"/>
    <n v="8919"/>
    <x v="320"/>
    <n v="269"/>
    <n v="12"/>
    <n v="10589700"/>
    <x v="323"/>
    <x v="326"/>
    <n v="594"/>
    <n v="12500000"/>
    <n v="12500000"/>
    <n v="0"/>
    <n v="0"/>
    <n v="0"/>
    <n v="12500000"/>
    <n v="12500000"/>
    <n v="0"/>
    <n v="0"/>
    <n v="0"/>
    <n v="0"/>
    <n v="10184"/>
    <n v="20368"/>
    <n v="268"/>
    <n v="12"/>
    <n v="12500000"/>
    <n v="27412"/>
    <n v="614"/>
    <n v="13500000"/>
    <n v="13500000"/>
    <n v="0"/>
    <n v="0"/>
    <n v="0"/>
    <n v="13500000"/>
    <n v="13500000"/>
    <n v="0"/>
    <n v="0"/>
    <n v="0"/>
    <n v="0"/>
    <n v="10760"/>
    <n v="21520"/>
    <n v="268"/>
    <n v="12"/>
    <n v="13500000"/>
    <n v="27985"/>
    <n v="627"/>
    <n v="14000000"/>
    <n v="14000000"/>
    <n v="0"/>
    <n v="0"/>
    <n v="0"/>
    <n v="14000000"/>
    <n v="14000000"/>
    <n v="0"/>
    <n v="0"/>
    <n v="0"/>
    <n v="0"/>
    <n v="10760"/>
    <n v="21520"/>
    <n v="268"/>
    <n v="12"/>
    <n v="14000000"/>
    <n v="29022"/>
    <n v="651"/>
    <m/>
    <m/>
    <m/>
    <m/>
    <m/>
    <m/>
    <m/>
    <m/>
    <m/>
    <m/>
    <m/>
    <s v="○"/>
    <s v="○"/>
    <m/>
    <s v="○"/>
    <s v="○"/>
    <m/>
    <m/>
    <x v="16"/>
    <n v="7872548"/>
    <s v="イラスト作成、PC入力、請求データ完成、文書作成"/>
    <s v="－"/>
    <x v="3"/>
    <n v="1397152"/>
    <s v="部品組み立て、封入封緘、シール貼り、タオル折り"/>
    <s v="－"/>
    <x v="3"/>
    <n v="1320000"/>
    <s v="店舗内清掃、片付け、準備、店舗内備品管理"/>
    <s v="○"/>
    <x v="0"/>
    <s v=""/>
    <x v="0"/>
    <x v="0"/>
    <s v=""/>
    <x v="0"/>
    <m/>
    <m/>
    <m/>
    <x v="0"/>
    <s v="軽作業において、１個当たりの単価設定が低いこと。限られた時間での営業活動。製品としての出来栄えの精度をより一層向上させていく。"/>
    <m/>
    <s v="○"/>
    <m/>
    <s v="○"/>
    <m/>
    <m/>
    <m/>
    <s v="○"/>
    <s v="○"/>
    <m/>
    <m/>
    <m/>
    <s v="取引先との信頼関係の醸成により、計画的な受注活動につなげていくことや定期的な営業活動が、まだ未達成であったこと。"/>
    <m/>
    <s v="○"/>
    <m/>
    <m/>
    <m/>
    <s v="○"/>
    <m/>
    <s v="○"/>
    <s v="○"/>
    <m/>
    <s v="○"/>
    <s v="取引先との信頼関係を構築し単価向上を図る"/>
    <s v="施設外就労における1か月あたりの請求額を向上させる"/>
    <s v="⑪その他"/>
    <s v="清掃の出来栄え、また相手先の顧客満足度を向上させていく。"/>
    <s v="軽作業"/>
    <s v="⑥作業工程の見直し"/>
    <s v="利用者さんのアセスメントをしっかり行い、得意なことを増やしていき、作業効率向上を図る。"/>
    <s v="作業の計画、効率化の実施"/>
    <s v="⑨管理者・職員への意識啓発"/>
    <s v="先の計画による見通しを立て、各職員個人の役割を明確化する。"/>
    <s v="新規取引先を増やして、受注活動を活発にしていく。エイチシー広島での実績をもとに活動範囲を広げて、計画的な受注を図る。"/>
    <s v="各作業ごとの金額や効率化を行い、無駄をなくしていく。"/>
    <s v="各作業で必要であれば、ICTなどの活用を考え、より一層の効率化を図っていく。"/>
    <s v="共有した"/>
    <s v="共有した"/>
    <s v="統括責任者"/>
    <s v="中野田晃"/>
    <s v="管理者"/>
    <s v="個別支援計画作成"/>
    <s v="山野純子"/>
    <s v="サービス管理責任者"/>
    <s v="価格交渉・営業・作業工程管理"/>
    <s v="高山栄子"/>
    <s v="目標工賃達成指導員"/>
    <s v="技術指導や職業訓練"/>
    <s v="藤田義徳"/>
    <s v="職業指導員"/>
    <s v="日常生活の相談・指導"/>
    <s v="白石望"/>
    <s v="生活支援員"/>
    <m/>
    <m/>
    <m/>
    <m/>
    <m/>
    <m/>
    <m/>
    <m/>
    <m/>
    <m/>
    <m/>
    <m/>
    <m/>
    <m/>
    <m/>
    <x v="1"/>
    <n v="5"/>
    <n v="5"/>
    <n v="25"/>
    <n v="5"/>
    <n v="1"/>
    <n v="41"/>
    <x v="111"/>
    <x v="13"/>
    <x v="188"/>
    <x v="68"/>
    <x v="45"/>
    <n v="19"/>
    <n v="19"/>
    <n v="3"/>
    <n v="41"/>
    <n v="0"/>
    <n v="6"/>
    <n v="5"/>
    <n v="0"/>
    <n v="1"/>
    <n v="0"/>
    <n v="29"/>
    <n v="41"/>
    <n v="0"/>
    <n v="7"/>
    <n v="6"/>
    <n v="5"/>
    <n v="7"/>
    <n v="11"/>
    <n v="5"/>
    <n v="41"/>
    <n v="41"/>
    <n v="0"/>
    <n v="0"/>
    <n v="41"/>
    <n v="1"/>
    <n v="37"/>
    <n v="3"/>
    <n v="1"/>
    <n v="41"/>
    <n v="0.90243902439024393"/>
    <n v="38"/>
    <n v="1"/>
    <n v="2"/>
    <n v="41"/>
    <n v="0.92682926829268297"/>
    <n v="35"/>
    <n v="2"/>
    <n v="4"/>
    <n v="41"/>
    <n v="0.85365853658536583"/>
    <n v="37"/>
    <n v="1"/>
    <n v="3"/>
    <n v="41"/>
    <n v="0.90243902439024393"/>
    <n v="40"/>
    <n v="0"/>
    <n v="1"/>
    <n v="41"/>
    <x v="137"/>
    <n v="228"/>
    <n v="7"/>
    <n v="11"/>
    <n v="246"/>
    <n v="0.92682926829268297"/>
  </r>
  <r>
    <d v="2024-04-28T00:00:00"/>
    <n v="461"/>
    <x v="4"/>
    <s v="株式会社ヒロシマ南和"/>
    <s v="武本　泰昌"/>
    <n v="3410217750"/>
    <s v="みんなで育てる有機野菜"/>
    <n v="7380514"/>
    <x v="2"/>
    <s v="〒738-0514 広島市佐伯区杉並台１６－１３"/>
    <x v="0"/>
    <s v="荻野欣之"/>
    <s v="荻野欣之"/>
    <s v="080-5235-6001"/>
    <s v="minsoda831b@gmail.com"/>
    <s v="月額"/>
    <n v="15000"/>
    <x v="327"/>
    <n v="512"/>
    <n v="8750"/>
    <n v="9583"/>
    <n v="10000"/>
    <n v="2380871"/>
    <n v="2380871"/>
    <n v="0"/>
    <n v="0"/>
    <n v="0"/>
    <n v="2380871"/>
    <x v="327"/>
    <n v="307711"/>
    <n v="50000"/>
    <n v="50000"/>
    <n v="0"/>
    <n v="177"/>
    <n v="2685"/>
    <x v="321"/>
    <n v="254"/>
    <n v="12"/>
    <n v="1973160"/>
    <x v="324"/>
    <x v="327"/>
    <n v="184"/>
    <n v="2800000"/>
    <n v="2800000"/>
    <n v="0"/>
    <n v="0"/>
    <n v="0"/>
    <n v="2800000"/>
    <n v="2100000"/>
    <n v="600000"/>
    <n v="50000"/>
    <n v="50000"/>
    <n v="0"/>
    <n v="5080"/>
    <n v="20320"/>
    <n v="254"/>
    <n v="12"/>
    <n v="2100000"/>
    <n v="8750"/>
    <n v="103"/>
    <n v="3200000"/>
    <n v="3200000"/>
    <n v="0"/>
    <n v="0"/>
    <n v="0"/>
    <n v="3200000"/>
    <n v="2300000"/>
    <n v="700000"/>
    <n v="100000"/>
    <n v="100000"/>
    <n v="0"/>
    <n v="5080"/>
    <n v="20320"/>
    <n v="254"/>
    <n v="12"/>
    <n v="2300000"/>
    <n v="9583"/>
    <n v="113"/>
    <n v="3400000"/>
    <n v="3400000"/>
    <n v="0"/>
    <n v="0"/>
    <n v="0"/>
    <n v="3400000"/>
    <n v="2400000"/>
    <n v="800000"/>
    <n v="100000"/>
    <n v="100000"/>
    <n v="0"/>
    <n v="5080"/>
    <n v="20320"/>
    <n v="254"/>
    <n v="12"/>
    <n v="2400000"/>
    <n v="10000"/>
    <n v="118"/>
    <m/>
    <m/>
    <m/>
    <m/>
    <s v="○"/>
    <m/>
    <m/>
    <m/>
    <m/>
    <m/>
    <m/>
    <m/>
    <s v="○"/>
    <m/>
    <m/>
    <m/>
    <m/>
    <m/>
    <x v="10"/>
    <n v="2236871"/>
    <s v="農産物の生産・販売"/>
    <s v="－"/>
    <x v="3"/>
    <n v="144000"/>
    <s v="車部品のバリ取り"/>
    <s v="－"/>
    <x v="2"/>
    <m/>
    <m/>
    <m/>
    <x v="1"/>
    <s v=""/>
    <x v="0"/>
    <x v="0"/>
    <s v=""/>
    <x v="0"/>
    <m/>
    <m/>
    <m/>
    <x v="0"/>
    <s v="農産物の販売額を向上させるために、販路の拡大と商品の開発が課題。"/>
    <s v="○"/>
    <s v="○"/>
    <m/>
    <m/>
    <m/>
    <m/>
    <m/>
    <m/>
    <m/>
    <m/>
    <m/>
    <m/>
    <s v="令和５年度目標工賃15,000円に対して15,512円（達成率103.4％）であるが、利用者の稼働状況はまだ52.8％。利用者の登録・通所日数についてまだ伸びしろを残している。"/>
    <s v="○"/>
    <s v="○"/>
    <s v="○"/>
    <m/>
    <s v="○"/>
    <m/>
    <m/>
    <m/>
    <m/>
    <s v="○"/>
    <m/>
    <m/>
    <s v="差別化できる商品の開発"/>
    <s v="①商品企画力の向上"/>
    <s v="野菜の他に、ハーブ、沢わさびの栽培に取り組む。"/>
    <s v="ネット通販以外に地元スーパー、飲食店への卸し"/>
    <s v="②販路開拓"/>
    <s v="新商品を元に、新たに販路を開拓する。"/>
    <s v="利用者募集・定着・通所日数増に向けた取り組み"/>
    <s v="⑤他事業所とのネットワークの構築"/>
    <s v="他の福祉サービスと連携をとりながら、利用者をチームで支援する。その結果として、利用者の紹介・定着などにつなげる。"/>
    <s v="令和5年度までは野菜の生産のみでしたが、差別化を図るためハーブの栽培と沢わさびの水耕栽培にチャレンジ予定。それに合わせて販路についても飲食店、地元スーパーへ拡充していく。利用者の通所日数の増と定着を図るために各福祉サービスの支援員と連携しながら利用者を支援する。"/>
    <s v="令和5年度までは野菜の生産のみでしたが、差別化を図るためハーブの栽培と沢わさびの水耕栽培にチャレンジ予定。それに合わせて販路についても飲食店、地元スーパーへ拡充していく。利用者の通所日数の増と定着を図るために各福祉サービスの支援員と連携しながら利用者を支援する。"/>
    <s v="令和5年度までは野菜の生産のみでしたが、差別化を図るためハーブの栽培と沢わさびの水耕栽培にチャレンジ予定。それに合わせて販路についても飲食店、地元スーパーへ拡充していく。利用者の通所日数の増と定着を図るために各福祉サービスの支援員と連携しながら利用者を支援する。"/>
    <s v="共有した"/>
    <s v="共有した"/>
    <s v="統括責任者"/>
    <s v="荻野欣之"/>
    <s v="管理者"/>
    <s v="利用者支援リーダー"/>
    <s v="草田優希"/>
    <s v="副管理者・目標工賃達成支援員"/>
    <s v="作業リーダー"/>
    <s v="中島佑堅"/>
    <s v="職業指導員"/>
    <m/>
    <m/>
    <m/>
    <m/>
    <m/>
    <m/>
    <m/>
    <m/>
    <m/>
    <m/>
    <m/>
    <m/>
    <m/>
    <m/>
    <m/>
    <m/>
    <m/>
    <m/>
    <m/>
    <m/>
    <m/>
    <x v="8"/>
    <n v="5"/>
    <n v="3"/>
    <n v="13"/>
    <m/>
    <m/>
    <n v="21"/>
    <x v="112"/>
    <x v="180"/>
    <x v="171"/>
    <x v="0"/>
    <x v="0"/>
    <n v="3"/>
    <n v="16"/>
    <n v="2"/>
    <n v="21"/>
    <n v="0"/>
    <n v="1"/>
    <n v="4"/>
    <n v="0"/>
    <n v="0"/>
    <n v="0"/>
    <n v="16"/>
    <n v="21"/>
    <n v="0"/>
    <n v="3"/>
    <n v="0"/>
    <n v="2"/>
    <n v="2"/>
    <n v="9"/>
    <n v="5"/>
    <n v="21"/>
    <n v="3"/>
    <n v="3"/>
    <n v="14"/>
    <n v="20"/>
    <n v="0.15"/>
    <n v="5"/>
    <n v="8"/>
    <n v="7"/>
    <n v="20"/>
    <n v="0.25"/>
    <n v="5"/>
    <n v="3"/>
    <n v="12"/>
    <n v="20"/>
    <n v="0.25"/>
    <n v="7"/>
    <n v="6"/>
    <n v="7"/>
    <n v="20"/>
    <n v="0.35"/>
    <n v="8"/>
    <n v="3"/>
    <n v="9"/>
    <n v="20"/>
    <n v="0.4"/>
    <n v="8"/>
    <n v="3"/>
    <n v="9"/>
    <n v="20"/>
    <x v="82"/>
    <n v="36"/>
    <n v="26"/>
    <n v="58"/>
    <n v="120"/>
    <n v="0.3"/>
  </r>
  <r>
    <d v="2024-04-26T00:00:00"/>
    <n v="462"/>
    <x v="4"/>
    <s v="株式会社ＳＴＡＧＥ"/>
    <s v="島谷　文昭"/>
    <n v="3410550606"/>
    <s v="ＳＴＡＧＥ"/>
    <n v="7372516"/>
    <x v="3"/>
    <s v="〒737-2516 呉市安浦町中央八丁目2番1号"/>
    <x v="1"/>
    <s v="島谷　純子"/>
    <s v="藤川　浩充"/>
    <s v="0823-84-2222"/>
    <s v="stage191@lemon.odn.ne.jp"/>
    <s v="月額"/>
    <n v="10000"/>
    <x v="328"/>
    <n v="5963"/>
    <n v="20000"/>
    <n v="21368"/>
    <n v="21739"/>
    <n v="651953"/>
    <n v="611422"/>
    <n v="0"/>
    <n v="0"/>
    <n v="40531"/>
    <n v="651953"/>
    <x v="328"/>
    <n v="0"/>
    <n v="0"/>
    <n v="0"/>
    <n v="19808"/>
    <n v="74"/>
    <n v="853"/>
    <x v="322"/>
    <n v="261"/>
    <n v="12"/>
    <n v="632145"/>
    <x v="325"/>
    <x v="328"/>
    <n v="197"/>
    <n v="900000"/>
    <n v="840000"/>
    <n v="0"/>
    <n v="0"/>
    <n v="60000"/>
    <n v="900000"/>
    <n v="840000"/>
    <n v="0"/>
    <n v="0"/>
    <n v="0"/>
    <n v="60000"/>
    <n v="900"/>
    <n v="4200"/>
    <n v="261"/>
    <n v="12"/>
    <n v="840000"/>
    <n v="20000"/>
    <n v="200"/>
    <n v="1080000"/>
    <n v="1000000"/>
    <n v="0"/>
    <n v="0"/>
    <n v="80000"/>
    <n v="1080000"/>
    <n v="1000000"/>
    <n v="0"/>
    <n v="0"/>
    <n v="0"/>
    <n v="80000"/>
    <n v="1000"/>
    <n v="4800"/>
    <n v="261"/>
    <n v="12"/>
    <n v="1000000"/>
    <n v="21368"/>
    <n v="208"/>
    <n v="1300000"/>
    <n v="1200000"/>
    <n v="0"/>
    <n v="0"/>
    <n v="100000"/>
    <n v="1300000"/>
    <n v="1200000"/>
    <n v="0"/>
    <n v="0"/>
    <n v="0"/>
    <n v="100000"/>
    <n v="1200"/>
    <n v="5500"/>
    <n v="261"/>
    <n v="12"/>
    <n v="1200000"/>
    <n v="21739"/>
    <n v="218"/>
    <m/>
    <m/>
    <m/>
    <m/>
    <s v="○"/>
    <s v="○"/>
    <m/>
    <m/>
    <m/>
    <m/>
    <m/>
    <m/>
    <s v="○"/>
    <m/>
    <m/>
    <m/>
    <m/>
    <m/>
    <x v="4"/>
    <n v="493396"/>
    <s v="・圧縮袋などの梱包　シール貼り（随時）"/>
    <s v="－"/>
    <x v="11"/>
    <n v="56886"/>
    <s v="・ﾃﾞｺﾎﾟﾝｼﾞｬﾑ・ﾚﾓﾝﾋﾟｰﾙ・きなこ棒・ﾚﾓﾝｽﾗｲｽ_x000a_　など柑橘類の加工"/>
    <s v="－"/>
    <x v="8"/>
    <n v="61140"/>
    <s v="・革小物雑貨・布小物雑貨の製造・販売"/>
    <s v="－"/>
    <x v="1"/>
    <s v=""/>
    <x v="0"/>
    <x v="0"/>
    <n v="1"/>
    <x v="1"/>
    <n v="1"/>
    <s v="令和5年度"/>
    <n v="56886"/>
    <x v="54"/>
    <s v="・軽作業業務は、安定取引先があり、売上を確保できている。_x000a_・ﾚﾓﾝなど柑橘類の食品加工業務は、季節的な要因もあり、苦戦を強いられている。_x000a_　今後、年間を通しての安定した取引先の確保が課題。_x000a_・小物雑貨の製作業務は、、売上につながらないため、雑貨製作を継続していくか検討する必_x000a_　要がある。（利用者の特性を踏まえて、代替となる別作業への転換も視野に入れたい。）_x000a_・事業所内で利用者ができる作業が限られており、新たな事業を検討する必要がある。"/>
    <m/>
    <s v="○"/>
    <s v="○"/>
    <m/>
    <s v="○"/>
    <m/>
    <m/>
    <s v="○"/>
    <m/>
    <m/>
    <m/>
    <m/>
    <s v="・目標工賃は上回っているが、雑貨製品を作っても売れないなどの課題がある。_x000a_・食品加工業務の強化が近々の課題である。_x000a_・また、利用者の仕事を増やすためには、新たな事業の実施を検討する必要がある。_x000a_"/>
    <m/>
    <s v="○"/>
    <s v="○"/>
    <m/>
    <m/>
    <m/>
    <m/>
    <m/>
    <m/>
    <s v="○"/>
    <m/>
    <m/>
    <s v="柑橘類の加工・販売"/>
    <s v="②販路開拓"/>
    <s v="シビックマーケット出展等に積極的に参加していくことで、売上増と知名度向上に取り組む。"/>
    <s v="革小物・布小物の製造・販売"/>
    <s v="⑪その他"/>
    <s v="現在製作しているコードクリップ・ヘアゴム等は売上に繋がっていないため、別の雑貨製作に変更することが可能か検討し、事業を継続するか判断する。"/>
    <s v="新規作業の拡大"/>
    <s v="②販路開拓"/>
    <s v="利用者の作業能力などに応じた新規作業への参入を図りながら、利用者のレベルアップを図る。"/>
    <s v="・集客力など鑑みシビックマーケットは月1回呉市役所に出店する。_x000a_・地元企業等と連携したイベント出展などにより、売上を増加させる。_x000a_・雑貨部門の事業継続の可否を検討するとともに、新規作業への参入を図る。"/>
    <s v="_x000a_・シビックマーケット呉の実績状況など検証し、出店回数を増やす。_x000a_　地域の企業や市町と連携してイベント出展等を行い、販路の拡大や売上増加に取り組む。_x000a_・食品加工の実習などスタッフと利用者それぞれに定期的に行い、利用者が作業をしやすいよ_x000a_　うレシビなどを作成する。　_x000a_　"/>
    <s v="・食品加工について地元企業等のイベント出展を通じて関係性を構築し、商品開発を協同で実_x000a_　施するなど、販路の拡大や売上増加に取り組む。_x000a_・工賃向上のため新規作業を確保すると共に、利用者の作業能力の向上を図る。_x000a__x000a_"/>
    <s v="共有した"/>
    <s v="共有した"/>
    <s v="統括責任者"/>
    <s v="藤川　浩充"/>
    <s v="施設長"/>
    <s v="食品管理者"/>
    <s v="島谷　純子"/>
    <s v="管理者"/>
    <s v="リーダー"/>
    <s v="岡田　代司子"/>
    <s v="職業指導員"/>
    <s v="補助"/>
    <s v="河口　裕子"/>
    <s v="生活支援員"/>
    <m/>
    <m/>
    <m/>
    <m/>
    <m/>
    <m/>
    <m/>
    <m/>
    <m/>
    <m/>
    <m/>
    <m/>
    <m/>
    <m/>
    <m/>
    <m/>
    <m/>
    <m/>
    <x v="0"/>
    <n v="1"/>
    <n v="1"/>
    <n v="9"/>
    <n v="1"/>
    <m/>
    <n v="12"/>
    <x v="0"/>
    <x v="0"/>
    <x v="147"/>
    <x v="23"/>
    <x v="0"/>
    <n v="2"/>
    <n v="8"/>
    <n v="2"/>
    <n v="12"/>
    <n v="0"/>
    <n v="1"/>
    <n v="1"/>
    <n v="0"/>
    <n v="0"/>
    <n v="0"/>
    <n v="10"/>
    <n v="12"/>
    <n v="0"/>
    <n v="2"/>
    <n v="2"/>
    <n v="4"/>
    <n v="3"/>
    <n v="1"/>
    <n v="0"/>
    <n v="12"/>
    <n v="4"/>
    <n v="2"/>
    <n v="1"/>
    <n v="7"/>
    <n v="0.5714285714285714"/>
    <n v="2"/>
    <n v="4"/>
    <n v="1"/>
    <n v="7"/>
    <n v="0.2857142857142857"/>
    <n v="6"/>
    <n v="0"/>
    <n v="1"/>
    <n v="7"/>
    <n v="0.8571428571428571"/>
    <n v="7"/>
    <n v="0"/>
    <n v="0"/>
    <n v="7"/>
    <n v="1"/>
    <n v="4"/>
    <n v="0"/>
    <n v="3"/>
    <n v="7"/>
    <n v="0.5714285714285714"/>
    <n v="3"/>
    <n v="0"/>
    <n v="4"/>
    <n v="7"/>
    <x v="103"/>
    <n v="26"/>
    <n v="6"/>
    <n v="10"/>
    <n v="42"/>
    <n v="0.61904761904761907"/>
  </r>
  <r>
    <d v="2024-04-27T00:00:00"/>
    <n v="464"/>
    <x v="4"/>
    <s v="株式会社ｕｐ２ｙｏｕ"/>
    <s v="山下　和宏"/>
    <n v="3412700563"/>
    <s v="ねこぱんち　廿日市"/>
    <n v="7380033"/>
    <x v="9"/>
    <s v="〒738-0033 廿日市市串戸四丁目１０－３３"/>
    <x v="0"/>
    <s v="新田さおり"/>
    <s v="西濱宏昭"/>
    <s v="0829-31-5802"/>
    <s v="neco.hatsukaichi@gmail.com"/>
    <s v="月額"/>
    <n v="25000"/>
    <x v="329"/>
    <n v="20563"/>
    <n v="45902"/>
    <n v="46448"/>
    <n v="46995"/>
    <n v="17002040"/>
    <n v="17002040"/>
    <n v="0"/>
    <n v="0"/>
    <n v="0"/>
    <n v="17002040"/>
    <x v="329"/>
    <n v="325895"/>
    <n v="0"/>
    <n v="0"/>
    <n v="0"/>
    <n v="571"/>
    <n v="8218"/>
    <x v="323"/>
    <n v="270"/>
    <n v="12"/>
    <n v="16676145"/>
    <x v="326"/>
    <x v="329"/>
    <n v="679"/>
    <n v="17150000"/>
    <n v="17150000"/>
    <n v="0"/>
    <n v="0"/>
    <n v="0"/>
    <n v="17150000"/>
    <n v="16800000"/>
    <n v="350000"/>
    <n v="0"/>
    <n v="0"/>
    <n v="0"/>
    <n v="8200"/>
    <n v="24000"/>
    <n v="269"/>
    <n v="12"/>
    <n v="16800000"/>
    <n v="45902"/>
    <n v="700"/>
    <n v="17360000"/>
    <n v="17360000"/>
    <n v="0"/>
    <n v="0"/>
    <n v="0"/>
    <n v="17360000"/>
    <n v="17000000"/>
    <n v="360000"/>
    <n v="0"/>
    <n v="0"/>
    <n v="0"/>
    <n v="8200"/>
    <n v="24000"/>
    <n v="269"/>
    <n v="12"/>
    <n v="17000000"/>
    <n v="46448"/>
    <n v="708"/>
    <n v="17570000"/>
    <n v="17570000"/>
    <n v="0"/>
    <n v="0"/>
    <n v="0"/>
    <n v="17570000"/>
    <n v="17200000"/>
    <n v="370000"/>
    <n v="0"/>
    <n v="0"/>
    <n v="0"/>
    <n v="8200"/>
    <n v="24000"/>
    <n v="269"/>
    <n v="12"/>
    <n v="17200000"/>
    <n v="46995"/>
    <n v="717"/>
    <m/>
    <m/>
    <m/>
    <m/>
    <m/>
    <s v="○"/>
    <m/>
    <m/>
    <m/>
    <m/>
    <m/>
    <m/>
    <s v="○"/>
    <m/>
    <s v="○"/>
    <s v="○"/>
    <s v="○"/>
    <s v="宣伝広告及びSNS広報活動　"/>
    <x v="14"/>
    <n v="13669840"/>
    <s v="手芸およびアクセサリ・革製品の製作"/>
    <s v="－"/>
    <x v="17"/>
    <n v="3015490"/>
    <s v="Tシャツイラストデザイン及び缶バッチイラスト作成"/>
    <s v="－"/>
    <x v="0"/>
    <n v="845300"/>
    <s v="学校教材・ネジ検品・化粧箱組み立て"/>
    <s v="○"/>
    <x v="0"/>
    <s v=""/>
    <x v="0"/>
    <x v="0"/>
    <s v=""/>
    <x v="0"/>
    <m/>
    <m/>
    <m/>
    <x v="0"/>
    <s v="受注先と販路の開拓。_x000a_利用者さんの製作レベルに差があるので一概にすべて商品にはならない部分。"/>
    <m/>
    <s v="○"/>
    <s v="○"/>
    <m/>
    <s v="○"/>
    <s v="○"/>
    <s v="○"/>
    <s v="○"/>
    <m/>
    <s v="○"/>
    <m/>
    <m/>
    <s v="手芸に加えアクセサリ製作やレザークラフトなど新しい商品に取り組み始めた。_x000a_課題点にあるようにすべて商品にはならない状況なので、材料費など原価の低い商品を_x000a_探し出すのに従業員で話し合い試行錯誤しながらの５年度でした。"/>
    <s v="○"/>
    <m/>
    <m/>
    <m/>
    <m/>
    <s v="○"/>
    <s v="○"/>
    <m/>
    <s v="○"/>
    <s v="○"/>
    <m/>
    <m/>
    <s v="手芸およびアクセサリ製作"/>
    <s v="⑥作業工程の見直し"/>
    <s v="_x000a_事業所の特色を活かした商品、生産活動で発生したハギレ材を製品として販売できるような商品開発を利用者を交え考案する。"/>
    <s v="Tシャツデザインおよび缶バッチイラスト制作"/>
    <s v="⑦利用者のためのICT機器の導入"/>
    <s v="液晶タブレットを導入し手描き（アナログ）からデジタル描画に移行し利用者にデジタル機器に慣れてもらいスキルアップを目指す。また画像ファイル形式の利点を生かし、多様なグッズへの転用（マグカップ・アクリルスタンド・キーホルダなど）を販売し工賃の向上を図る。"/>
    <s v="学校教材・ネジ検品・化粧箱組み立て"/>
    <s v="⑥作業工程の見直し"/>
    <s v="不良品の出る作業箇所の見直しを行い利益率の向上を図る。"/>
    <s v="利用者全体のスキルアップを図り生産性の向上を目指す。また肉球をモチーフにしたキーホルダなど保護ねこのいる事業所の特色を生かした「ねこ関連グッズ」の製作に取り組む。"/>
    <s v="引き続き利用者のスキル向上を目指し商品の質の向上を図る。生産性の向上と作る側も消費者側にとっても魅力的な商品開発を行う。"/>
    <s v="行政の案内するバザーなどに積極的に参加し販路の拡大を図る。かつ事業所活動を知ってもらい広く理解を得られるよう務める。"/>
    <s v="共有した"/>
    <s v="共有した"/>
    <s v="作業統括"/>
    <s v="新田さおり"/>
    <s v="サビ管"/>
    <s v="統括責任者・計画に基づく職員指導"/>
    <s v="西濱宏昭"/>
    <s v="職業指導員"/>
    <s v="軽作業担当"/>
    <s v="藤原佳樹"/>
    <s v="職業指導員"/>
    <s v="営業・行程確認"/>
    <s v="黒岩紀子"/>
    <s v="目標工賃達成指導員"/>
    <s v="手芸担当"/>
    <s v="岡本彩美"/>
    <s v="生活支援員"/>
    <s v="営業・行程確認"/>
    <s v="池本美穂"/>
    <s v="目標工賃達成指導員"/>
    <s v="ICT担当"/>
    <s v="藤原さやか"/>
    <s v="職業指導員"/>
    <m/>
    <m/>
    <m/>
    <m/>
    <m/>
    <m/>
    <m/>
    <m/>
    <m/>
    <x v="3"/>
    <n v="1"/>
    <n v="6"/>
    <n v="61"/>
    <m/>
    <m/>
    <n v="68"/>
    <x v="113"/>
    <x v="34"/>
    <x v="189"/>
    <x v="0"/>
    <x v="0"/>
    <n v="11"/>
    <n v="53"/>
    <n v="4"/>
    <n v="68"/>
    <n v="0"/>
    <n v="6"/>
    <n v="4"/>
    <n v="1"/>
    <n v="0"/>
    <n v="0"/>
    <n v="57"/>
    <n v="68"/>
    <n v="0"/>
    <n v="10"/>
    <n v="15"/>
    <n v="22"/>
    <n v="17"/>
    <n v="3"/>
    <n v="1"/>
    <n v="68"/>
    <n v="30"/>
    <n v="20"/>
    <n v="9"/>
    <n v="59"/>
    <n v="0.50847457627118642"/>
    <n v="45"/>
    <n v="5"/>
    <n v="9"/>
    <n v="59"/>
    <n v="0.76271186440677963"/>
    <n v="41"/>
    <n v="4"/>
    <n v="14"/>
    <n v="59"/>
    <n v="0.69491525423728817"/>
    <n v="36"/>
    <n v="9"/>
    <n v="14"/>
    <n v="59"/>
    <n v="0.61016949152542377"/>
    <n v="39"/>
    <n v="5"/>
    <n v="15"/>
    <n v="59"/>
    <n v="0.66101694915254239"/>
    <n v="33"/>
    <n v="13"/>
    <n v="13"/>
    <n v="59"/>
    <x v="138"/>
    <n v="224"/>
    <n v="56"/>
    <n v="74"/>
    <n v="354"/>
    <n v="0.63276836158192096"/>
  </r>
  <r>
    <d v="2024-04-20T00:00:00"/>
    <n v="465"/>
    <x v="4"/>
    <s v="株式会社クウェル"/>
    <s v="藤田　尊司"/>
    <n v="3410218014"/>
    <s v="就労継続支援事業所　かける"/>
    <n v="7300052"/>
    <x v="2"/>
    <s v="〒730-0052 広島市中区千田町二丁目１０番４号"/>
    <x v="0"/>
    <s v="濱野美幸"/>
    <s v="稲葉崇泰"/>
    <s v="082-258-4660"/>
    <s v="kakel@qwel.info"/>
    <s v="月額"/>
    <n v="20000"/>
    <x v="330"/>
    <n v="-3362"/>
    <n v="19767"/>
    <n v="21705"/>
    <n v="23643"/>
    <n v="4817870"/>
    <n v="4817870"/>
    <n v="0"/>
    <n v="0"/>
    <n v="0"/>
    <n v="4817870"/>
    <x v="330"/>
    <n v="3959370"/>
    <n v="0"/>
    <n v="0"/>
    <n v="0"/>
    <n v="69"/>
    <n v="1001"/>
    <x v="324"/>
    <n v="238"/>
    <n v="12"/>
    <n v="858500"/>
    <x v="327"/>
    <x v="330"/>
    <n v="214"/>
    <n v="5100000"/>
    <n v="5100000"/>
    <n v="0"/>
    <n v="0"/>
    <n v="0"/>
    <n v="5100000"/>
    <n v="1020000"/>
    <n v="4080000"/>
    <n v="0"/>
    <n v="0"/>
    <n v="0"/>
    <n v="1025"/>
    <n v="4100"/>
    <n v="242"/>
    <n v="12"/>
    <n v="1020000"/>
    <n v="19767"/>
    <n v="249"/>
    <n v="5600000"/>
    <n v="5600000"/>
    <n v="0"/>
    <n v="0"/>
    <n v="0"/>
    <n v="5600000"/>
    <n v="1120000"/>
    <n v="4480000"/>
    <n v="0"/>
    <n v="0"/>
    <n v="0"/>
    <n v="1019"/>
    <n v="4080"/>
    <n v="241"/>
    <n v="12"/>
    <n v="1120000"/>
    <n v="21705"/>
    <n v="275"/>
    <n v="6100000"/>
    <n v="6100000"/>
    <n v="0"/>
    <n v="0"/>
    <n v="0"/>
    <n v="6100000"/>
    <n v="1220000"/>
    <n v="4880000"/>
    <n v="0"/>
    <n v="0"/>
    <n v="0"/>
    <n v="1008"/>
    <n v="4020"/>
    <n v="239"/>
    <n v="12"/>
    <n v="1220000"/>
    <n v="23643"/>
    <n v="303"/>
    <m/>
    <m/>
    <m/>
    <m/>
    <m/>
    <m/>
    <m/>
    <m/>
    <m/>
    <m/>
    <m/>
    <s v="○"/>
    <s v="○"/>
    <m/>
    <m/>
    <m/>
    <m/>
    <m/>
    <x v="4"/>
    <n v="4797870"/>
    <s v="・ホテルのキーカードケース_x000a_・バゲージタグ"/>
    <s v="－"/>
    <x v="15"/>
    <n v="20000"/>
    <s v="・Amazon商品の梱包、発送_x000a_"/>
    <s v="－"/>
    <x v="2"/>
    <m/>
    <m/>
    <m/>
    <x v="1"/>
    <s v=""/>
    <x v="0"/>
    <x v="0"/>
    <s v=""/>
    <x v="0"/>
    <m/>
    <m/>
    <m/>
    <x v="0"/>
    <s v="・ご利用者の作業能力の向上、作業工程の細分化。_x000a_・出来る仕事が限られてしまっている(仕事はあるが作業ができない)。"/>
    <m/>
    <m/>
    <m/>
    <m/>
    <m/>
    <m/>
    <s v="○"/>
    <m/>
    <m/>
    <m/>
    <m/>
    <m/>
    <s v="・新規開拓を行い、生産活動を増やした。"/>
    <m/>
    <s v="○"/>
    <m/>
    <m/>
    <m/>
    <s v="○"/>
    <m/>
    <m/>
    <m/>
    <m/>
    <m/>
    <m/>
    <s v="キーカードケース、バゲージタグ"/>
    <s v="⑥作業工程の見直し"/>
    <s v="作業を細分化し、出来る限り参加できるようにしている。"/>
    <s v="利用者の安定した通所"/>
    <s v="⑤他事業所とのネットワークの構築"/>
    <s v="安定した通所に繋がるように訪問看護事業所と連携して利用者の対応を行っている。"/>
    <s v="研修の参加"/>
    <s v="⑨管理者・職員への意識啓発"/>
    <s v="LITALICOのサービスを一部活用している。"/>
    <s v="・ご利用者が出来る作業を増やし、新規開拓を行う。"/>
    <s v="・ご利用者が出来る作業を増やし、新規開拓を行う。"/>
    <s v="・ご利用者が出来る作業を増やし、新規開拓を行う。"/>
    <s v="共有した"/>
    <s v="共有した"/>
    <s v="統括責任者"/>
    <s v="濱野美幸"/>
    <s v="管理者"/>
    <m/>
    <s v="上田直美"/>
    <s v="サービス管理責任者"/>
    <m/>
    <s v="稲葉崇泰"/>
    <s v="生活支援員"/>
    <m/>
    <m/>
    <m/>
    <m/>
    <m/>
    <m/>
    <m/>
    <m/>
    <m/>
    <m/>
    <m/>
    <m/>
    <m/>
    <m/>
    <m/>
    <m/>
    <m/>
    <m/>
    <m/>
    <m/>
    <m/>
    <x v="8"/>
    <n v="1"/>
    <n v="5"/>
    <n v="5"/>
    <n v="1"/>
    <m/>
    <n v="12"/>
    <x v="0"/>
    <x v="59"/>
    <x v="57"/>
    <x v="23"/>
    <x v="0"/>
    <n v="6"/>
    <n v="5"/>
    <n v="1"/>
    <n v="12"/>
    <n v="2"/>
    <n v="4"/>
    <n v="6"/>
    <n v="0"/>
    <n v="0"/>
    <n v="0"/>
    <n v="0"/>
    <n v="12"/>
    <n v="0"/>
    <n v="0"/>
    <n v="4"/>
    <n v="1"/>
    <n v="6"/>
    <n v="1"/>
    <n v="0"/>
    <n v="12"/>
    <n v="8"/>
    <n v="0"/>
    <n v="4"/>
    <n v="12"/>
    <n v="0.66666666666666663"/>
    <n v="5"/>
    <n v="2"/>
    <n v="5"/>
    <n v="12"/>
    <n v="0.41666666666666669"/>
    <n v="10"/>
    <n v="0"/>
    <n v="2"/>
    <n v="12"/>
    <n v="0.83333333333333337"/>
    <n v="11"/>
    <n v="0"/>
    <n v="1"/>
    <n v="12"/>
    <n v="0.91666666666666663"/>
    <n v="10"/>
    <n v="0"/>
    <n v="2"/>
    <n v="12"/>
    <n v="0.83333333333333337"/>
    <n v="12"/>
    <n v="0"/>
    <n v="0"/>
    <n v="12"/>
    <x v="8"/>
    <n v="56"/>
    <n v="2"/>
    <n v="14"/>
    <n v="72"/>
    <n v="0.77777777777777779"/>
  </r>
  <r>
    <d v="2024-04-17T00:00:00"/>
    <n v="466"/>
    <x v="4"/>
    <s v="株式会社オンザライズ"/>
    <s v="甲村　健治"/>
    <n v="3410118024"/>
    <s v="Ｂ型事業所のあ"/>
    <n v="7320042"/>
    <x v="2"/>
    <s v="〒732-0042 広島市東区矢賀一丁目４番２７号　矢賀一丁目テナント西"/>
    <x v="0"/>
    <s v="土居　こずえ"/>
    <s v="土居　こずえ"/>
    <s v="082-581-5033"/>
    <s v="noa@ontherise.jp"/>
    <s v="月額"/>
    <n v="20000"/>
    <x v="331"/>
    <n v="3477"/>
    <n v="23938"/>
    <n v="24020"/>
    <n v="24769"/>
    <n v="3999741"/>
    <n v="3771516"/>
    <n v="0"/>
    <n v="0"/>
    <n v="228225"/>
    <n v="3999741"/>
    <x v="331"/>
    <n v="478191"/>
    <n v="0"/>
    <n v="0"/>
    <n v="0"/>
    <n v="166"/>
    <n v="3161"/>
    <x v="325"/>
    <n v="253"/>
    <n v="12"/>
    <n v="3521550"/>
    <x v="328"/>
    <x v="331"/>
    <n v="257"/>
    <n v="5000000"/>
    <n v="4700000"/>
    <n v="0"/>
    <n v="0"/>
    <n v="300000"/>
    <n v="5000000"/>
    <n v="4596000"/>
    <n v="404000"/>
    <n v="0"/>
    <n v="0"/>
    <n v="0"/>
    <n v="3840"/>
    <n v="16200"/>
    <n v="240"/>
    <n v="12"/>
    <n v="4596000"/>
    <n v="23938"/>
    <n v="284"/>
    <n v="5400000"/>
    <n v="5000000"/>
    <n v="0"/>
    <n v="0"/>
    <n v="400000"/>
    <n v="5400000"/>
    <n v="4900000"/>
    <n v="500000"/>
    <n v="0"/>
    <n v="0"/>
    <n v="0"/>
    <n v="4080"/>
    <n v="18360"/>
    <n v="240"/>
    <n v="12"/>
    <n v="4900000"/>
    <n v="24020"/>
    <n v="267"/>
    <n v="5850000"/>
    <n v="5350000"/>
    <n v="0"/>
    <n v="0"/>
    <n v="500000"/>
    <n v="5850000"/>
    <n v="5350000"/>
    <n v="500000"/>
    <n v="0"/>
    <n v="0"/>
    <n v="0"/>
    <n v="4320"/>
    <n v="19440"/>
    <n v="240"/>
    <n v="12"/>
    <n v="5350000"/>
    <n v="24769"/>
    <n v="275"/>
    <m/>
    <m/>
    <m/>
    <m/>
    <m/>
    <m/>
    <m/>
    <m/>
    <s v="○"/>
    <m/>
    <m/>
    <m/>
    <s v="○"/>
    <m/>
    <m/>
    <m/>
    <m/>
    <m/>
    <x v="0"/>
    <n v="3317160"/>
    <s v="公園内やマンションのトイレ清掃・マンション清掃・コインランドリーの清掃"/>
    <s v="○"/>
    <x v="3"/>
    <n v="454356"/>
    <s v="シャーペン組立・箱の組立・千羽鶴再生紙グッズの作成"/>
    <s v="－"/>
    <x v="2"/>
    <m/>
    <m/>
    <m/>
    <x v="0"/>
    <s v=""/>
    <x v="0"/>
    <x v="0"/>
    <s v=""/>
    <x v="0"/>
    <m/>
    <m/>
    <m/>
    <x v="0"/>
    <s v="清掃場所が増え売上が増えている"/>
    <m/>
    <m/>
    <m/>
    <m/>
    <m/>
    <m/>
    <m/>
    <s v="○"/>
    <m/>
    <m/>
    <m/>
    <m/>
    <s v="新規の清掃場所が増え売上が伸びた"/>
    <s v="○"/>
    <s v="○"/>
    <m/>
    <m/>
    <m/>
    <s v="○"/>
    <m/>
    <m/>
    <m/>
    <m/>
    <s v="○"/>
    <s v="新規開拓"/>
    <s v="軽作業、内職"/>
    <s v="⑪その他"/>
    <s v="新規開拓を行いたい"/>
    <s v="農福連携事業"/>
    <s v="①商品企画力の向上"/>
    <s v="令和7年にはスタートできるように準備したい"/>
    <s v="清掃"/>
    <s v="⑥作業工程の見直し"/>
    <s v="清掃場所を増やしたいので、効率よくできるよう作業工程を見直したい"/>
    <s v="軽作業、内職の新規開拓を行い売上アップを図りたい"/>
    <s v="農福連携事業がスタートできるように頑張って売上拡大に繋げたい"/>
    <s v="活動内容、活動場所が増えるので作業工程の見直しを行いたい"/>
    <s v="共有した"/>
    <s v="共有した"/>
    <s v="統括責任者"/>
    <s v="土居　こずえ"/>
    <s v="管理者"/>
    <m/>
    <s v="土居　義英"/>
    <s v="目標工賃達成指導員"/>
    <m/>
    <s v="竹竝　香代"/>
    <s v="職業指導員"/>
    <m/>
    <s v="野地　則彦"/>
    <s v="職業指導員"/>
    <m/>
    <s v="森内　真佐美"/>
    <s v="生活支援員"/>
    <m/>
    <s v="登　義行"/>
    <s v="生活支援員"/>
    <m/>
    <s v="小宇羅　裕子"/>
    <s v="生活支援員"/>
    <m/>
    <s v="竹安　勝美"/>
    <s v="生活支援員"/>
    <m/>
    <m/>
    <m/>
    <m/>
    <m/>
    <m/>
    <x v="6"/>
    <n v="1"/>
    <n v="9"/>
    <n v="3"/>
    <m/>
    <n v="1"/>
    <n v="14"/>
    <x v="32"/>
    <x v="189"/>
    <x v="107"/>
    <x v="0"/>
    <x v="2"/>
    <n v="0"/>
    <n v="8"/>
    <n v="6"/>
    <n v="14"/>
    <n v="0"/>
    <n v="2"/>
    <n v="3"/>
    <n v="4"/>
    <n v="2"/>
    <n v="0"/>
    <n v="3"/>
    <n v="14"/>
    <n v="1"/>
    <n v="7"/>
    <n v="2"/>
    <n v="2"/>
    <n v="2"/>
    <n v="0"/>
    <n v="0"/>
    <n v="14"/>
    <n v="6"/>
    <n v="2"/>
    <n v="6"/>
    <n v="14"/>
    <n v="0.42857142857142855"/>
    <n v="2"/>
    <n v="0"/>
    <n v="12"/>
    <n v="14"/>
    <n v="0.14285714285714285"/>
    <n v="6"/>
    <n v="1"/>
    <n v="7"/>
    <n v="14"/>
    <n v="0.42857142857142855"/>
    <n v="8"/>
    <n v="0"/>
    <n v="6"/>
    <n v="14"/>
    <n v="0.5714285714285714"/>
    <n v="13"/>
    <n v="0"/>
    <n v="1"/>
    <n v="14"/>
    <n v="0.9285714285714286"/>
    <n v="6"/>
    <n v="0"/>
    <n v="8"/>
    <n v="14"/>
    <x v="103"/>
    <n v="41"/>
    <n v="3"/>
    <n v="40"/>
    <n v="84"/>
    <n v="0.48809523809523808"/>
  </r>
  <r>
    <d v="2024-04-27T00:00:00"/>
    <n v="467"/>
    <x v="4"/>
    <s v="株式会社笑福堂"/>
    <s v="阿部　公志"/>
    <n v="3410218030"/>
    <s v="ピース作業所"/>
    <n v="7330872"/>
    <x v="2"/>
    <s v="〒733-0872 広島市西区古江東町５番２３号"/>
    <x v="0"/>
    <s v="阿部　千寛"/>
    <s v="阿部　公志"/>
    <s v="082-942-2715"/>
    <s v="syoufukudou-sourire@outlook.jp"/>
    <s v="月額"/>
    <n v="26000"/>
    <x v="332"/>
    <n v="667"/>
    <n v="26754"/>
    <n v="26833"/>
    <n v="28292"/>
    <n v="6876000"/>
    <n v="6876000"/>
    <n v="0"/>
    <n v="0"/>
    <n v="0"/>
    <n v="6876000"/>
    <x v="332"/>
    <n v="1116000"/>
    <n v="0"/>
    <n v="0"/>
    <n v="0"/>
    <n v="240"/>
    <n v="4320"/>
    <x v="326"/>
    <n v="240"/>
    <n v="12"/>
    <n v="5760000"/>
    <x v="329"/>
    <x v="332"/>
    <n v="333"/>
    <n v="7216000"/>
    <n v="7216000"/>
    <n v="0"/>
    <n v="0"/>
    <n v="0"/>
    <n v="7216000"/>
    <n v="6100000"/>
    <n v="1116000"/>
    <n v="0"/>
    <n v="0"/>
    <n v="0"/>
    <n v="4560"/>
    <n v="18240"/>
    <n v="240"/>
    <n v="12"/>
    <n v="6100000"/>
    <n v="26754"/>
    <n v="334"/>
    <n v="7556000"/>
    <n v="7556000"/>
    <n v="0"/>
    <n v="0"/>
    <n v="0"/>
    <n v="7556000"/>
    <n v="6440000"/>
    <n v="1116000"/>
    <n v="0"/>
    <n v="0"/>
    <n v="0"/>
    <n v="4800"/>
    <n v="19200"/>
    <n v="240"/>
    <n v="12"/>
    <n v="6440000"/>
    <n v="26833"/>
    <n v="335"/>
    <n v="7906000"/>
    <n v="7906000"/>
    <n v="0"/>
    <n v="0"/>
    <n v="0"/>
    <n v="7906000"/>
    <n v="6790000"/>
    <n v="1116000"/>
    <n v="0"/>
    <n v="0"/>
    <n v="0"/>
    <n v="4800"/>
    <n v="19200"/>
    <n v="240"/>
    <n v="12"/>
    <n v="6790000"/>
    <n v="28292"/>
    <n v="354"/>
    <m/>
    <m/>
    <m/>
    <m/>
    <m/>
    <s v="○"/>
    <m/>
    <m/>
    <m/>
    <m/>
    <m/>
    <m/>
    <s v="○"/>
    <m/>
    <m/>
    <m/>
    <m/>
    <m/>
    <x v="4"/>
    <n v="3500000"/>
    <s v="内職（ダイソー関係、コード関係）"/>
    <s v="－"/>
    <x v="6"/>
    <n v="2000000"/>
    <s v="革製品・小物製品"/>
    <s v="－"/>
    <x v="2"/>
    <m/>
    <m/>
    <m/>
    <x v="1"/>
    <s v=""/>
    <x v="0"/>
    <x v="0"/>
    <s v=""/>
    <x v="0"/>
    <m/>
    <m/>
    <m/>
    <x v="0"/>
    <s v="販売経路の拡大。内職等の取引先増加。"/>
    <s v="○"/>
    <m/>
    <m/>
    <s v="○"/>
    <m/>
    <m/>
    <m/>
    <s v="○"/>
    <m/>
    <s v="○"/>
    <m/>
    <m/>
    <s v="工賃向上は出来ている。来年度も引き続き行う。"/>
    <s v="○"/>
    <s v="○"/>
    <s v="○"/>
    <m/>
    <m/>
    <m/>
    <m/>
    <m/>
    <m/>
    <s v="○"/>
    <m/>
    <m/>
    <s v="小物作成"/>
    <s v="②販路開拓"/>
    <s v="販売先を増やすこと。クオリティを上げること。"/>
    <s v="内職"/>
    <s v="⑩市町・企業、他事業所との連携"/>
    <s v="より多くの内職作業が頂けるよう取引を増やす"/>
    <m/>
    <m/>
    <m/>
    <s v="販売先増加や取引先増加をし、工賃向上へ取り組む。"/>
    <s v="令和６年に続き、拡大はしていく。"/>
    <s v="令和７年度までしているこよを継続し、新たな取引先を増やしていく。"/>
    <s v="共有した"/>
    <s v="共有した"/>
    <s v="統括責任者"/>
    <s v="阿部　千寛"/>
    <s v="管理者"/>
    <m/>
    <s v="三嶋　明日香"/>
    <s v="サービス管理責任者"/>
    <m/>
    <s v="阿部　亘"/>
    <s v="職業指導員"/>
    <m/>
    <m/>
    <m/>
    <m/>
    <m/>
    <m/>
    <m/>
    <m/>
    <m/>
    <m/>
    <m/>
    <m/>
    <m/>
    <m/>
    <m/>
    <m/>
    <m/>
    <m/>
    <m/>
    <m/>
    <m/>
    <x v="8"/>
    <m/>
    <n v="1"/>
    <n v="17"/>
    <n v="1"/>
    <m/>
    <n v="19"/>
    <x v="2"/>
    <x v="190"/>
    <x v="190"/>
    <x v="69"/>
    <x v="0"/>
    <n v="14"/>
    <n v="4"/>
    <n v="1"/>
    <n v="19"/>
    <n v="0"/>
    <n v="2"/>
    <n v="1"/>
    <n v="0"/>
    <n v="0"/>
    <n v="0"/>
    <n v="16"/>
    <n v="19"/>
    <n v="0"/>
    <n v="2"/>
    <n v="4"/>
    <n v="8"/>
    <n v="3"/>
    <n v="2"/>
    <n v="0"/>
    <n v="19"/>
    <n v="16"/>
    <n v="0"/>
    <n v="3"/>
    <n v="19"/>
    <n v="0.84210526315789469"/>
    <n v="15"/>
    <n v="0"/>
    <n v="4"/>
    <n v="19"/>
    <n v="0.78947368421052633"/>
    <n v="17"/>
    <n v="0"/>
    <n v="2"/>
    <n v="19"/>
    <n v="0.89473684210526316"/>
    <n v="13"/>
    <n v="0"/>
    <n v="6"/>
    <n v="19"/>
    <n v="0.68421052631578949"/>
    <n v="17"/>
    <n v="0"/>
    <n v="2"/>
    <n v="19"/>
    <n v="0.89473684210526316"/>
    <n v="18"/>
    <n v="0"/>
    <n v="1"/>
    <n v="19"/>
    <x v="70"/>
    <n v="96"/>
    <n v="0"/>
    <n v="18"/>
    <n v="114"/>
    <n v="0.84210526315789469"/>
  </r>
  <r>
    <d v="2024-04-27T00:00:00"/>
    <n v="468"/>
    <x v="4"/>
    <s v="株式会社笑福堂"/>
    <s v="阿部　公志"/>
    <n v="3410218048"/>
    <s v="ドリーム作業所"/>
    <n v="7330822"/>
    <x v="2"/>
    <s v="〒733-0822 広島市西区庚午中一丁目２番４１号"/>
    <x v="5"/>
    <s v="阿部　千寛"/>
    <s v="阿部　公志"/>
    <s v="082-208-2763"/>
    <s v="syoufukudou-sourire@outlook.jp"/>
    <s v="月額"/>
    <n v="26000"/>
    <x v="333"/>
    <n v="42"/>
    <n v="26190"/>
    <n v="26326"/>
    <n v="26449"/>
    <n v="8770000"/>
    <n v="8770000"/>
    <n v="0"/>
    <n v="0"/>
    <n v="0"/>
    <n v="8770000"/>
    <x v="333"/>
    <n v="2520000"/>
    <n v="0"/>
    <n v="0"/>
    <n v="0"/>
    <n v="240"/>
    <n v="4800"/>
    <x v="327"/>
    <n v="240"/>
    <n v="12"/>
    <n v="6250000"/>
    <x v="330"/>
    <x v="333"/>
    <n v="434"/>
    <n v="9120000"/>
    <n v="9120000"/>
    <n v="0"/>
    <n v="0"/>
    <n v="0"/>
    <n v="9120000"/>
    <n v="6600000"/>
    <n v="2520000"/>
    <n v="0"/>
    <n v="0"/>
    <n v="0"/>
    <n v="5040"/>
    <n v="15120"/>
    <n v="240"/>
    <n v="12"/>
    <n v="6600000"/>
    <n v="26190"/>
    <n v="437"/>
    <n v="9470000"/>
    <n v="9470000"/>
    <n v="0"/>
    <n v="0"/>
    <n v="0"/>
    <n v="9470000"/>
    <n v="6950000"/>
    <n v="2520000"/>
    <n v="0"/>
    <n v="0"/>
    <n v="0"/>
    <n v="5280"/>
    <n v="15840"/>
    <n v="240"/>
    <n v="12"/>
    <n v="6950000"/>
    <n v="26326"/>
    <n v="439"/>
    <n v="9820000"/>
    <n v="9820000"/>
    <n v="0"/>
    <n v="0"/>
    <n v="0"/>
    <n v="9820000"/>
    <n v="7300000"/>
    <n v="2520000"/>
    <n v="0"/>
    <n v="0"/>
    <n v="0"/>
    <n v="5520"/>
    <n v="16560"/>
    <n v="240"/>
    <n v="12"/>
    <n v="7300000"/>
    <n v="26449"/>
    <n v="441"/>
    <s v="○"/>
    <s v="○"/>
    <m/>
    <m/>
    <m/>
    <s v="○"/>
    <m/>
    <m/>
    <m/>
    <m/>
    <m/>
    <m/>
    <s v="○"/>
    <m/>
    <m/>
    <m/>
    <m/>
    <m/>
    <x v="2"/>
    <n v="3500000"/>
    <s v="パン製造・販売（成形・袋詰め）。イベント等に販売"/>
    <s v="－"/>
    <x v="7"/>
    <n v="2500000"/>
    <s v="どら焼き製造・販売（餡詰め・袋詰め）。イベント等に販売"/>
    <s v="－"/>
    <x v="0"/>
    <n v="250000"/>
    <s v="内職（ダイソー関係、コード関係）"/>
    <s v="－"/>
    <x v="1"/>
    <s v=""/>
    <x v="0"/>
    <x v="0"/>
    <s v=""/>
    <x v="0"/>
    <m/>
    <m/>
    <m/>
    <x v="0"/>
    <s v="販売経路の拡大。内職等の取引先増加。"/>
    <m/>
    <s v="○"/>
    <m/>
    <s v="○"/>
    <m/>
    <m/>
    <m/>
    <s v="○"/>
    <m/>
    <m/>
    <m/>
    <m/>
    <s v="工賃向上はできているので、来年度も引き続き行う。"/>
    <s v="○"/>
    <s v="○"/>
    <s v="○"/>
    <m/>
    <m/>
    <m/>
    <m/>
    <m/>
    <m/>
    <s v="○"/>
    <m/>
    <m/>
    <s v="パン製造及び販売"/>
    <s v="②販路開拓"/>
    <s v="販売先の開拓"/>
    <s v="小物作成及び販売"/>
    <s v="②販路開拓"/>
    <s v="販売先の開拓"/>
    <m/>
    <m/>
    <m/>
    <s v="販売先増加や取引先増加をし、工賃向上へ取り組む"/>
    <s v="継続しより多くの販売先を増やす"/>
    <s v="販売元を維持し、商品価値を上げる"/>
    <s v="共有した"/>
    <s v="共有した"/>
    <s v="統括責任者"/>
    <s v="川瀬　剛史"/>
    <s v="管理者"/>
    <m/>
    <s v="阿部　公志"/>
    <s v="職業指導員"/>
    <m/>
    <s v="阿部　南"/>
    <s v="生活支援員"/>
    <m/>
    <m/>
    <m/>
    <m/>
    <m/>
    <m/>
    <m/>
    <m/>
    <m/>
    <m/>
    <m/>
    <m/>
    <m/>
    <m/>
    <m/>
    <m/>
    <m/>
    <m/>
    <m/>
    <m/>
    <m/>
    <x v="8"/>
    <n v="2"/>
    <n v="4"/>
    <n v="18"/>
    <m/>
    <m/>
    <n v="24"/>
    <x v="0"/>
    <x v="119"/>
    <x v="147"/>
    <x v="0"/>
    <x v="0"/>
    <n v="20"/>
    <n v="4"/>
    <n v="0"/>
    <n v="24"/>
    <n v="0"/>
    <n v="2"/>
    <n v="1"/>
    <n v="0"/>
    <n v="0"/>
    <n v="0"/>
    <n v="21"/>
    <n v="24"/>
    <n v="0"/>
    <n v="3"/>
    <n v="2"/>
    <n v="16"/>
    <n v="1"/>
    <n v="1"/>
    <n v="1"/>
    <n v="24"/>
    <n v="18"/>
    <n v="0"/>
    <n v="6"/>
    <n v="24"/>
    <n v="0.75"/>
    <n v="19"/>
    <n v="0"/>
    <n v="5"/>
    <n v="24"/>
    <n v="0.79166666666666663"/>
    <n v="21"/>
    <n v="0"/>
    <n v="3"/>
    <n v="24"/>
    <n v="0.875"/>
    <n v="20"/>
    <n v="0"/>
    <n v="4"/>
    <n v="24"/>
    <n v="0.83333333333333337"/>
    <n v="22"/>
    <n v="0"/>
    <n v="2"/>
    <n v="24"/>
    <n v="0.91666666666666663"/>
    <n v="22"/>
    <n v="0"/>
    <n v="2"/>
    <n v="24"/>
    <x v="53"/>
    <n v="122"/>
    <n v="0"/>
    <n v="22"/>
    <n v="144"/>
    <n v="0.84722222222222221"/>
  </r>
  <r>
    <d v="2024-04-12T00:00:00"/>
    <n v="469"/>
    <x v="4"/>
    <s v="株式会社ユグドラシル"/>
    <s v="中原　元気"/>
    <n v="3411100799"/>
    <s v="就労支援事業所ひかりワークス高須"/>
    <n v="7290141"/>
    <x v="0"/>
    <s v="〒729-0141 尾道市高須町５４１２番地"/>
    <x v="1"/>
    <s v="金石　郁正"/>
    <s v="川本　瑞絵"/>
    <s v="0848-38-2062"/>
    <s v="hicari.works.ygg@gmail.com"/>
    <s v="月額"/>
    <n v="18000"/>
    <x v="334"/>
    <n v="8239"/>
    <n v="27174"/>
    <n v="28302"/>
    <n v="29167"/>
    <n v="1385444"/>
    <n v="1385444"/>
    <n v="0"/>
    <n v="0"/>
    <n v="0"/>
    <n v="1385444"/>
    <x v="334"/>
    <n v="0"/>
    <n v="0"/>
    <n v="0"/>
    <n v="0"/>
    <n v="115"/>
    <n v="1031"/>
    <x v="328"/>
    <n v="239"/>
    <n v="12"/>
    <n v="1385444"/>
    <x v="331"/>
    <x v="334"/>
    <n v="562"/>
    <n v="2160000"/>
    <n v="2160000"/>
    <n v="0"/>
    <n v="0"/>
    <n v="0"/>
    <n v="2160000"/>
    <n v="1500000"/>
    <n v="660000"/>
    <n v="0"/>
    <n v="0"/>
    <n v="0"/>
    <n v="1074"/>
    <n v="2532"/>
    <n v="238"/>
    <n v="12"/>
    <n v="1500000"/>
    <n v="27174"/>
    <n v="592"/>
    <n v="4200000"/>
    <n v="4200000"/>
    <n v="0"/>
    <n v="0"/>
    <n v="0"/>
    <n v="4200000"/>
    <n v="1800000"/>
    <n v="2400000"/>
    <n v="0"/>
    <n v="0"/>
    <n v="0"/>
    <n v="1245"/>
    <n v="2911"/>
    <n v="238"/>
    <n v="12"/>
    <n v="1800000"/>
    <n v="28302"/>
    <n v="618"/>
    <n v="5940000"/>
    <n v="5940000"/>
    <n v="0"/>
    <n v="0"/>
    <n v="0"/>
    <n v="5940000"/>
    <n v="2100000"/>
    <n v="3840000"/>
    <n v="0"/>
    <n v="0"/>
    <n v="0"/>
    <n v="1416"/>
    <n v="3388"/>
    <n v="238"/>
    <n v="12"/>
    <n v="2100000"/>
    <n v="29167"/>
    <n v="620"/>
    <m/>
    <m/>
    <m/>
    <m/>
    <m/>
    <m/>
    <m/>
    <m/>
    <s v="○"/>
    <m/>
    <m/>
    <m/>
    <s v="○"/>
    <m/>
    <m/>
    <s v="○"/>
    <s v="○"/>
    <s v="北米Amazon販売"/>
    <x v="4"/>
    <n v="619372"/>
    <s v="商品の梱包とシール貼り"/>
    <s v="－"/>
    <x v="4"/>
    <n v="300017"/>
    <s v="アパート清掃、洗車"/>
    <s v="○"/>
    <x v="17"/>
    <n v="13500"/>
    <s v="データ入力"/>
    <s v="－"/>
    <x v="0"/>
    <n v="1"/>
    <x v="1"/>
    <x v="6"/>
    <s v=""/>
    <x v="0"/>
    <m/>
    <m/>
    <m/>
    <x v="0"/>
    <s v="北米Amazonへの商品発送作業をしているが、英語であること、リサーチのためのPCスキルが必要なことから売り上げが大きく伸びてはいない。"/>
    <s v="○"/>
    <m/>
    <m/>
    <m/>
    <m/>
    <m/>
    <s v="○"/>
    <m/>
    <m/>
    <m/>
    <m/>
    <m/>
    <s v="毎週8万円の仕入れを決め、月で4箱は発送対応する。"/>
    <s v="○"/>
    <s v="○"/>
    <m/>
    <m/>
    <m/>
    <s v="○"/>
    <m/>
    <m/>
    <m/>
    <m/>
    <m/>
    <m/>
    <s v="北米Amazon販売"/>
    <s v="①商品企画力の向上"/>
    <s v="毎週8万の仕入れ、毎月4箱以上の発送。"/>
    <s v="北米Amazon販売"/>
    <s v="⑥作業工程の見直し"/>
    <s v="毎日30分の作業時間確保。_x000a_作業工程をマニュアル化し、利用者の作業を増やす。"/>
    <s v="アパート清掃"/>
    <s v="②販路開拓"/>
    <s v="次に対応できるクルーとして予約する。"/>
    <s v="北米Amazon販売にて、毎月20万円以上の売り上げを確保する。_x000a_PCができる利用者を増やす。"/>
    <s v="北米Amazon販売にて、毎月30万円以上の売り上げを確保する。_x000a_梱包、清掃は利用者にて作業ができるようマニュアル化をすすめていく。"/>
    <s v="北米Amazon販売にて、毎月40万円以上の売り上げを確保する。"/>
    <s v="共有した"/>
    <s v="共有した"/>
    <s v="統括責任者"/>
    <s v="金石　郁正"/>
    <s v="管理者"/>
    <s v="営業・マニュアル作成"/>
    <s v="川本　瑞絵"/>
    <s v="職業指導員"/>
    <s v="実務指示"/>
    <s v="高尾　麻衣子"/>
    <s v="生活支援員"/>
    <m/>
    <m/>
    <m/>
    <m/>
    <m/>
    <m/>
    <m/>
    <m/>
    <m/>
    <m/>
    <m/>
    <m/>
    <m/>
    <m/>
    <m/>
    <m/>
    <m/>
    <m/>
    <m/>
    <m/>
    <m/>
    <x v="8"/>
    <n v="1"/>
    <n v="1"/>
    <n v="10"/>
    <m/>
    <m/>
    <n v="12"/>
    <x v="0"/>
    <x v="0"/>
    <x v="0"/>
    <x v="0"/>
    <x v="0"/>
    <n v="1"/>
    <n v="11"/>
    <n v="0"/>
    <n v="12"/>
    <n v="0"/>
    <n v="0"/>
    <n v="11"/>
    <n v="0"/>
    <n v="1"/>
    <n v="0"/>
    <n v="0"/>
    <n v="12"/>
    <n v="0"/>
    <n v="2"/>
    <n v="5"/>
    <n v="3"/>
    <n v="1"/>
    <n v="0"/>
    <n v="1"/>
    <n v="12"/>
    <n v="5"/>
    <n v="2"/>
    <n v="1"/>
    <n v="8"/>
    <n v="0.625"/>
    <n v="5"/>
    <n v="2"/>
    <n v="1"/>
    <n v="8"/>
    <n v="0.625"/>
    <n v="7"/>
    <n v="1"/>
    <n v="0"/>
    <n v="8"/>
    <n v="0.875"/>
    <n v="7"/>
    <n v="0"/>
    <n v="1"/>
    <n v="8"/>
    <n v="0.875"/>
    <n v="5"/>
    <n v="2"/>
    <n v="1"/>
    <n v="8"/>
    <n v="0.625"/>
    <n v="7"/>
    <n v="0"/>
    <n v="1"/>
    <n v="8"/>
    <x v="65"/>
    <n v="36"/>
    <n v="7"/>
    <n v="5"/>
    <n v="48"/>
    <n v="0.75"/>
  </r>
  <r>
    <d v="2024-04-10T00:00:00"/>
    <n v="471"/>
    <x v="4"/>
    <s v="ゴールズ株式会社"/>
    <s v="中野　誠治"/>
    <n v="3410218253"/>
    <s v="就労継続支援Ｂ型事業所　ひまわりくらぶ広島"/>
    <n v="7300847"/>
    <x v="2"/>
    <s v="〒730-0847 広島市中区舟入南四丁目２０番２号"/>
    <x v="0"/>
    <s v="右近　清子"/>
    <s v="中野　誠治"/>
    <s v="0823-30-3045"/>
    <s v="himawariclub@chorus.ocn.ne.jp"/>
    <s v="月額"/>
    <n v="15000"/>
    <x v="335"/>
    <n v="203"/>
    <n v="15591"/>
    <n v="15657"/>
    <n v="15741"/>
    <n v="761513"/>
    <n v="761513"/>
    <n v="0"/>
    <n v="0"/>
    <n v="0"/>
    <n v="761513"/>
    <x v="335"/>
    <n v="129166"/>
    <n v="120000"/>
    <n v="0"/>
    <n v="1534"/>
    <n v="49"/>
    <n v="676"/>
    <x v="329"/>
    <n v="242"/>
    <n v="12"/>
    <n v="510813"/>
    <x v="332"/>
    <x v="335"/>
    <n v="230"/>
    <n v="820000"/>
    <n v="820000"/>
    <n v="0"/>
    <n v="0"/>
    <n v="0"/>
    <n v="820000"/>
    <n v="580000"/>
    <n v="120000"/>
    <n v="120000"/>
    <n v="0"/>
    <n v="0"/>
    <n v="750"/>
    <n v="2450"/>
    <n v="242"/>
    <n v="12"/>
    <n v="580000"/>
    <n v="15591"/>
    <n v="237"/>
    <n v="860000"/>
    <n v="860000"/>
    <n v="0"/>
    <n v="0"/>
    <n v="0"/>
    <n v="860000"/>
    <n v="620000"/>
    <n v="120000"/>
    <n v="120000"/>
    <n v="0"/>
    <n v="0"/>
    <n v="790"/>
    <n v="2590"/>
    <n v="242"/>
    <n v="12"/>
    <n v="620000"/>
    <n v="15657"/>
    <n v="239"/>
    <n v="920000"/>
    <n v="920000"/>
    <n v="0"/>
    <n v="0"/>
    <n v="0"/>
    <n v="920000"/>
    <n v="680000"/>
    <n v="120000"/>
    <n v="120000"/>
    <n v="0"/>
    <n v="0"/>
    <n v="850"/>
    <n v="2780"/>
    <n v="242"/>
    <n v="12"/>
    <n v="680000"/>
    <n v="15741"/>
    <n v="245"/>
    <m/>
    <m/>
    <m/>
    <m/>
    <m/>
    <m/>
    <m/>
    <m/>
    <m/>
    <m/>
    <m/>
    <m/>
    <s v="○"/>
    <m/>
    <m/>
    <m/>
    <m/>
    <m/>
    <x v="4"/>
    <n v="761513"/>
    <s v="ペットフードの嚢詰め及びシール貼り"/>
    <s v="－"/>
    <x v="2"/>
    <m/>
    <m/>
    <m/>
    <x v="2"/>
    <m/>
    <m/>
    <m/>
    <x v="1"/>
    <s v=""/>
    <x v="0"/>
    <x v="0"/>
    <s v=""/>
    <x v="0"/>
    <m/>
    <m/>
    <m/>
    <x v="0"/>
    <s v="令和5年度よりペット用品の総合卸問屋の(株)モリシタ＜広島市西区＞様の自社ブランドwhitefoxのドライフーズの袋詰め及びシール貼り等の作業を業務委託契約締結、商品により作業性の難易度も違い、現状先方の作業希望数量を弊社の生産能力に応じて制限させて頂いている状態。弊社の生産能力の向上により先方の希望にこたえていきたい。"/>
    <m/>
    <m/>
    <m/>
    <m/>
    <m/>
    <s v="○"/>
    <m/>
    <s v="○"/>
    <s v="○"/>
    <m/>
    <m/>
    <m/>
    <s v="令和5年度については、(株)モリシタ様との業委託契約が締結でき、安定した収入が見込めることから時給を引き上げ目標工賃を達成することができた"/>
    <m/>
    <m/>
    <m/>
    <m/>
    <m/>
    <s v="○"/>
    <m/>
    <m/>
    <s v="○"/>
    <m/>
    <m/>
    <m/>
    <s v="ペットフードの袋詰め"/>
    <s v="⑥作業工程の見直し"/>
    <s v="利用者の特性・能力に応じた作業工程"/>
    <s v="ペットフードのシール貼り"/>
    <s v="⑥作業工程の見直し"/>
    <s v="利用者の特性・能力に応じた作業工程"/>
    <s v="ペットフードの計量"/>
    <s v="⑥作業工程の見直し"/>
    <s v="現状職員しか計量が出来ない状況であるが、利用者による計量にチャレンジする"/>
    <s v="利用者の特性・能力に応じた作業内容の振り分けと、作業に対する各利用者の目標設定"/>
    <s v="利用者の特性・能力に応じた作業内容の振り分けと、作業に対する各利用者の目標設定の進捗状況のモニタリング"/>
    <s v="利用者の特性・能力に応じた作業内容の振り分けにより、事業所全体の生産性の向上による受注量大幅拡大"/>
    <s v="共有した"/>
    <s v="共有した"/>
    <s v="統括責任者"/>
    <s v="右近　清子"/>
    <s v="管理者"/>
    <s v="現場責任者"/>
    <s v="中野　綾子"/>
    <s v="生活支援員"/>
    <s v="業務委託受注"/>
    <s v="中野　誠治"/>
    <s v="代表取締役"/>
    <m/>
    <m/>
    <m/>
    <m/>
    <m/>
    <m/>
    <m/>
    <m/>
    <m/>
    <m/>
    <m/>
    <m/>
    <m/>
    <m/>
    <m/>
    <m/>
    <m/>
    <m/>
    <m/>
    <m/>
    <m/>
    <x v="8"/>
    <n v="2"/>
    <n v="2"/>
    <n v="2"/>
    <m/>
    <n v="1"/>
    <n v="7"/>
    <x v="101"/>
    <x v="26"/>
    <x v="150"/>
    <x v="0"/>
    <x v="29"/>
    <n v="3"/>
    <n v="4"/>
    <n v="0"/>
    <n v="7"/>
    <n v="0"/>
    <n v="0"/>
    <n v="0"/>
    <n v="0"/>
    <n v="1"/>
    <n v="1"/>
    <n v="5"/>
    <n v="7"/>
    <n v="0"/>
    <n v="2"/>
    <n v="2"/>
    <n v="0"/>
    <n v="2"/>
    <n v="0"/>
    <n v="1"/>
    <n v="7"/>
    <n v="3"/>
    <n v="0"/>
    <n v="3"/>
    <n v="6"/>
    <n v="0.5"/>
    <n v="5"/>
    <n v="1"/>
    <n v="0"/>
    <n v="6"/>
    <n v="0.83333333333333337"/>
    <n v="5"/>
    <n v="0"/>
    <n v="1"/>
    <n v="6"/>
    <n v="0.83333333333333337"/>
    <n v="5"/>
    <n v="0"/>
    <n v="1"/>
    <n v="6"/>
    <n v="0.83333333333333337"/>
    <n v="5"/>
    <n v="0"/>
    <n v="1"/>
    <n v="6"/>
    <n v="0.83333333333333337"/>
    <n v="4"/>
    <n v="0"/>
    <n v="2"/>
    <n v="6"/>
    <x v="6"/>
    <n v="27"/>
    <n v="1"/>
    <n v="8"/>
    <n v="36"/>
    <n v="0.75"/>
  </r>
  <r>
    <d v="2024-04-15T00:00:00"/>
    <n v="472"/>
    <x v="4"/>
    <s v="株式会社ウイング・ゼロ"/>
    <s v="上原　靖裕"/>
    <n v="3410218261"/>
    <s v="レインボー・ゼロ"/>
    <n v="7300045"/>
    <x v="2"/>
    <s v="〒730-0045 広島市中区鶴見町３番１９－６０２号"/>
    <x v="0"/>
    <s v="小川　寛佳"/>
    <s v="小川　寛佳"/>
    <s v="082-545-3366"/>
    <s v="rainbowzero8888@gmail.com"/>
    <s v="月額"/>
    <n v="11000"/>
    <x v="336"/>
    <n v="4516"/>
    <n v="16339"/>
    <n v="17096"/>
    <n v="17931"/>
    <n v="2433757"/>
    <n v="2433757"/>
    <n v="0"/>
    <n v="0"/>
    <n v="0"/>
    <n v="2433757"/>
    <x v="336"/>
    <n v="348357"/>
    <n v="0"/>
    <n v="0"/>
    <n v="0"/>
    <n v="185"/>
    <n v="2794"/>
    <x v="330"/>
    <n v="251"/>
    <n v="12"/>
    <n v="2085400"/>
    <x v="333"/>
    <x v="336"/>
    <n v="400"/>
    <n v="2677132"/>
    <n v="2677132"/>
    <n v="0"/>
    <n v="0"/>
    <n v="0"/>
    <n v="2677132"/>
    <n v="2293940"/>
    <n v="383192"/>
    <n v="0"/>
    <n v="0"/>
    <n v="0"/>
    <n v="2933"/>
    <n v="5473"/>
    <n v="251"/>
    <n v="12"/>
    <n v="2293940"/>
    <n v="16339"/>
    <n v="419"/>
    <n v="2944845"/>
    <n v="2944845"/>
    <n v="0"/>
    <n v="0"/>
    <n v="0"/>
    <n v="2944845"/>
    <n v="2523334"/>
    <n v="421511"/>
    <n v="0"/>
    <n v="0"/>
    <n v="0"/>
    <n v="3080"/>
    <n v="5747"/>
    <n v="251"/>
    <n v="12"/>
    <n v="2523334"/>
    <n v="17096"/>
    <n v="439"/>
    <n v="3239330"/>
    <n v="3239330"/>
    <n v="0"/>
    <n v="0"/>
    <n v="0"/>
    <n v="3239330"/>
    <n v="2775667"/>
    <n v="463663"/>
    <n v="0"/>
    <n v="0"/>
    <n v="0"/>
    <n v="3234"/>
    <n v="6034"/>
    <n v="251"/>
    <n v="12"/>
    <n v="2775667"/>
    <n v="17931"/>
    <n v="460"/>
    <m/>
    <m/>
    <m/>
    <m/>
    <m/>
    <s v="○"/>
    <m/>
    <m/>
    <s v="○"/>
    <m/>
    <m/>
    <m/>
    <s v="○"/>
    <m/>
    <m/>
    <s v="○"/>
    <m/>
    <m/>
    <x v="4"/>
    <n v="1908000"/>
    <s v="運営会社からの依頼に応じた備品や資材の清掃や内職、手芸品製作等"/>
    <s v="－"/>
    <x v="3"/>
    <n v="246757"/>
    <s v="西川ゴム製品のシール貼りや型抜き等"/>
    <s v="－"/>
    <x v="7"/>
    <n v="150000"/>
    <s v="グループ会社からの依頼に応じた清掃業務"/>
    <s v="－"/>
    <x v="1"/>
    <s v=""/>
    <x v="0"/>
    <x v="0"/>
    <s v=""/>
    <x v="0"/>
    <m/>
    <m/>
    <m/>
    <x v="0"/>
    <s v="・内職の全工程を任せれる利用者がいないため職員の負担が大きくなる。　　　　　　　　　　　　　　・取引先様の内職の単価が低いため今後は目標工賃達成指導員が主となり新規の開拓も必要。"/>
    <m/>
    <s v="○"/>
    <m/>
    <s v="○"/>
    <m/>
    <m/>
    <m/>
    <s v="○"/>
    <m/>
    <m/>
    <m/>
    <m/>
    <s v="・目標工賃は上回っているが内職の種類に偏りが見受けられる為、多種の内職を受注出来るようになるための努力が必要と思われる。"/>
    <m/>
    <m/>
    <m/>
    <m/>
    <m/>
    <s v="○"/>
    <m/>
    <m/>
    <s v="○"/>
    <s v="○"/>
    <m/>
    <m/>
    <s v="西川ゴム製品のシール貼りや型抜き"/>
    <s v="⑥作業工程の見直し"/>
    <s v="利用者間ですべての工程が終了できるように利用者の特性を活かした計画を立て作業分担を実施する。"/>
    <s v="運営会社からの依頼に応じた備品や資材の清掃や内職、手芸品製作等"/>
    <s v="⑨管理者・職員への意識啓発"/>
    <s v="依頼された作業に関して職員の指示のもと、利用者が迅速に対応できる様に努める。"/>
    <s v="清掃業務"/>
    <s v="⑩市町・企業、他事業所との連携"/>
    <s v="現在はグループ会社から請け負った清掃作業を実施しているが、今後は他社（企業、他事業所）も視野に入れ拡大出来るように努める。"/>
    <s v="利用者が迅速に作業が進めれる様に必要に応じてマニュアル作成を行い円滑に進める。内職及び委託された作業の不良品を最小限に抑え出来高の向上に繋げる。"/>
    <s v="前年度に取り組んだ内容に関して検証し、取引先様とのコミュニケーション（対話）の向上をすることで生産活動の拡大化と利用者に対して指揮（指導）を適格に行う。既存の生産量の拡大及び新規開拓による作業内容の充実化。"/>
    <s v="前年度に取り組んだ内容に関して検証し、取引先様とのコミュニケーション（対話）の向上をすることで生産活動の拡大化と利用者に対して指揮（指導）を適格に行う。既存の生産量の拡大及び新規開拓による作業内容の充実化。"/>
    <s v="共有した"/>
    <s v="共有した"/>
    <s v="統括責任者"/>
    <s v="小川　寛佳"/>
    <s v="管理者"/>
    <s v="個別支援計画の作成"/>
    <s v="鈴木　ゆかり"/>
    <s v="サービス管理責任者"/>
    <s v="就職に向けての訓練・指導"/>
    <s v="銀杏田　光博"/>
    <s v="職業指導員"/>
    <s v="日常生活の相談・指導"/>
    <s v="高根　奈央美"/>
    <s v="生活指導員"/>
    <s v="日常生活の相談・指導"/>
    <s v="上原　靖裕"/>
    <s v="生活指導員"/>
    <s v="価格交渉・営業・作業工程管理"/>
    <s v="乾　秀寿"/>
    <s v="目標工賃達成指導員"/>
    <m/>
    <m/>
    <m/>
    <m/>
    <m/>
    <m/>
    <m/>
    <m/>
    <m/>
    <m/>
    <m/>
    <m/>
    <x v="7"/>
    <n v="1"/>
    <n v="2"/>
    <n v="16"/>
    <m/>
    <n v="1"/>
    <n v="20"/>
    <x v="80"/>
    <x v="153"/>
    <x v="32"/>
    <x v="0"/>
    <x v="46"/>
    <n v="15"/>
    <n v="5"/>
    <n v="0"/>
    <n v="20"/>
    <n v="0"/>
    <n v="0"/>
    <n v="1"/>
    <n v="0"/>
    <n v="0"/>
    <n v="0"/>
    <n v="19"/>
    <n v="20"/>
    <n v="0"/>
    <n v="2"/>
    <n v="0"/>
    <n v="2"/>
    <n v="10"/>
    <n v="2"/>
    <n v="4"/>
    <n v="20"/>
    <n v="18"/>
    <n v="0"/>
    <n v="2"/>
    <n v="20"/>
    <n v="0.9"/>
    <n v="18"/>
    <n v="0"/>
    <n v="2"/>
    <n v="20"/>
    <n v="0.9"/>
    <n v="19"/>
    <n v="0"/>
    <n v="1"/>
    <n v="20"/>
    <n v="0.95"/>
    <n v="18"/>
    <n v="1"/>
    <n v="1"/>
    <n v="20"/>
    <n v="0.9"/>
    <n v="20"/>
    <n v="0"/>
    <n v="0"/>
    <n v="20"/>
    <n v="1"/>
    <n v="19"/>
    <n v="0"/>
    <n v="1"/>
    <n v="20"/>
    <x v="9"/>
    <n v="112"/>
    <n v="1"/>
    <n v="7"/>
    <n v="120"/>
    <n v="0.93333333333333335"/>
  </r>
  <r>
    <d v="2024-04-11T00:00:00"/>
    <n v="473"/>
    <x v="4"/>
    <s v="株式会社トータルウィン"/>
    <s v="藤岡　秀行"/>
    <n v="3411503331"/>
    <s v="キラリワークス"/>
    <n v="7201141"/>
    <x v="6"/>
    <s v="〒720-1141 福山市駅家町江良154番地１"/>
    <x v="10"/>
    <s v="木村　充佳"/>
    <s v="木村"/>
    <s v="０８４－９８３－１３１８"/>
    <s v="kimura@advance2003.com"/>
    <s v="月額"/>
    <n v="15000"/>
    <x v="76"/>
    <n v="7444"/>
    <n v="22500"/>
    <n v="22917"/>
    <n v="23016"/>
    <n v="11390713"/>
    <n v="11390713"/>
    <n v="0"/>
    <n v="0"/>
    <n v="0"/>
    <n v="11390713"/>
    <x v="337"/>
    <n v="10923890"/>
    <n v="0"/>
    <n v="0"/>
    <n v="8971"/>
    <n v="47"/>
    <n v="387"/>
    <x v="331"/>
    <n v="240"/>
    <n v="12"/>
    <n v="457852"/>
    <x v="334"/>
    <x v="76"/>
    <n v="341"/>
    <n v="1485000"/>
    <n v="1485000"/>
    <n v="0"/>
    <n v="0"/>
    <n v="0"/>
    <n v="1485000"/>
    <n v="1350000"/>
    <n v="70000"/>
    <n v="50000"/>
    <n v="15000"/>
    <n v="0"/>
    <n v="1200"/>
    <n v="3600"/>
    <n v="240"/>
    <n v="12"/>
    <n v="1350000"/>
    <n v="22500"/>
    <n v="375"/>
    <n v="2950000"/>
    <n v="2885000"/>
    <n v="50000"/>
    <n v="15000"/>
    <n v="0"/>
    <n v="2950000"/>
    <n v="2750000"/>
    <n v="100000"/>
    <n v="50000"/>
    <n v="50000"/>
    <n v="0"/>
    <n v="2400"/>
    <n v="7200"/>
    <n v="240"/>
    <n v="12"/>
    <n v="2750000"/>
    <n v="22917"/>
    <n v="382"/>
    <n v="3100000"/>
    <n v="3000000"/>
    <n v="50000"/>
    <n v="50000"/>
    <n v="0"/>
    <n v="3100000"/>
    <n v="2900000"/>
    <n v="100000"/>
    <n v="50000"/>
    <n v="50000"/>
    <n v="0"/>
    <n v="2500"/>
    <n v="7300"/>
    <n v="240"/>
    <n v="12"/>
    <n v="2900000"/>
    <n v="23016"/>
    <n v="397"/>
    <s v="○"/>
    <m/>
    <m/>
    <m/>
    <m/>
    <m/>
    <m/>
    <m/>
    <s v="○"/>
    <m/>
    <m/>
    <m/>
    <m/>
    <m/>
    <m/>
    <m/>
    <m/>
    <m/>
    <x v="9"/>
    <n v="11142773"/>
    <s v="菓子製造 販売"/>
    <s v="○"/>
    <x v="4"/>
    <n v="247940"/>
    <s v="高齢者施設清掃業務"/>
    <s v="○"/>
    <x v="2"/>
    <m/>
    <m/>
    <m/>
    <x v="0"/>
    <s v=""/>
    <x v="0"/>
    <x v="0"/>
    <s v=""/>
    <x v="0"/>
    <m/>
    <m/>
    <m/>
    <x v="0"/>
    <s v="菓子製造・販売）令和5年4月～9月までは事業所内作業。事業所移転により10月から施設外就労先となりった。1日平均3名が利用中。体力や体調的な問題で1週間に2日　程度の利用の方や　利用時間も２～3時間程度の方が多く工賃向上につながりにくいのが現状_x000a_施設清掃）施設外就労先として令和5年11月～　1日平均1名～2名の利用者_x000a_"/>
    <m/>
    <m/>
    <m/>
    <m/>
    <m/>
    <s v="○"/>
    <m/>
    <s v="○"/>
    <m/>
    <m/>
    <m/>
    <m/>
    <s v="開所2年目のため1年目に比べ新規利用者数や継続利用者数が増え目標工賃額が大きく向上した"/>
    <m/>
    <m/>
    <m/>
    <m/>
    <m/>
    <m/>
    <m/>
    <m/>
    <m/>
    <s v="○"/>
    <m/>
    <m/>
    <s v="紙すき"/>
    <s v="②販路開拓"/>
    <s v="事業所内作業として令和6年度より新たに請け負う精算活動のため企業と連携を取りながら販路を開拓していく"/>
    <s v="菓子製造（施設外就労）"/>
    <s v="⑩市町・企業、他事業所との連携"/>
    <s v="企業と連携し品質向上生産力向上を目指す"/>
    <s v="清掃業務（施設外就労）"/>
    <s v="⑩市町・企業、他事業所との連携"/>
    <s v="就労先企業と連携し作業品質向上を目指す"/>
    <s v="販路開拓と作業品質向上"/>
    <s v="販路拡大と作業品質作業効率の向上"/>
    <s v="販路拡大と作業品質作業効率の向上"/>
    <s v="共有した"/>
    <s v="共有した"/>
    <s v="統括責任者"/>
    <s v="木村充佳"/>
    <s v="管理者"/>
    <s v="リーダー"/>
    <s v="徳永淳子"/>
    <s v="職業指導員"/>
    <s v="副リーダー"/>
    <s v="箱田早紀"/>
    <s v="職業指導員"/>
    <m/>
    <m/>
    <m/>
    <m/>
    <m/>
    <m/>
    <m/>
    <m/>
    <m/>
    <m/>
    <m/>
    <m/>
    <m/>
    <m/>
    <m/>
    <m/>
    <m/>
    <m/>
    <m/>
    <m/>
    <m/>
    <x v="8"/>
    <m/>
    <n v="2"/>
    <n v="5"/>
    <m/>
    <m/>
    <n v="7"/>
    <x v="2"/>
    <x v="26"/>
    <x v="191"/>
    <x v="0"/>
    <x v="0"/>
    <n v="3"/>
    <n v="4"/>
    <n v="0"/>
    <n v="7"/>
    <n v="0"/>
    <n v="2"/>
    <n v="1"/>
    <n v="1"/>
    <n v="1"/>
    <n v="0"/>
    <n v="2"/>
    <n v="7"/>
    <n v="0"/>
    <n v="0"/>
    <n v="3"/>
    <n v="2"/>
    <n v="1"/>
    <n v="1"/>
    <n v="0"/>
    <n v="7"/>
    <n v="3"/>
    <n v="1"/>
    <n v="2"/>
    <n v="6"/>
    <n v="0.5"/>
    <n v="3"/>
    <n v="0"/>
    <n v="3"/>
    <n v="6"/>
    <n v="0.5"/>
    <n v="3"/>
    <n v="0"/>
    <n v="3"/>
    <n v="6"/>
    <n v="0.5"/>
    <n v="6"/>
    <n v="0"/>
    <n v="0"/>
    <n v="6"/>
    <n v="1"/>
    <n v="4"/>
    <n v="0"/>
    <n v="2"/>
    <n v="6"/>
    <n v="0.66666666666666663"/>
    <n v="5"/>
    <n v="1"/>
    <n v="0"/>
    <n v="6"/>
    <x v="37"/>
    <n v="24"/>
    <n v="2"/>
    <n v="10"/>
    <n v="36"/>
    <n v="0.66666666666666663"/>
  </r>
  <r>
    <d v="2024-04-10T00:00:00"/>
    <n v="474"/>
    <x v="5"/>
    <s v="一般社団法人御園"/>
    <s v="森光　政治"/>
    <n v="3410218360"/>
    <s v="御園工房"/>
    <n v="7300041"/>
    <x v="2"/>
    <s v="〒730-0041 広島市中区小町２番２６号アーバンビュー小町４階"/>
    <x v="0"/>
    <s v="森光政治"/>
    <s v="森光政治"/>
    <s v="090-3789-3465"/>
    <s v="misonokaz＠gmail.com"/>
    <s v="月額"/>
    <n v="10000"/>
    <x v="337"/>
    <n v="514"/>
    <n v="14620"/>
    <n v="15476"/>
    <n v="16447"/>
    <n v="536350"/>
    <n v="536350"/>
    <n v="0"/>
    <n v="0"/>
    <n v="0"/>
    <n v="536350"/>
    <x v="338"/>
    <n v="120000"/>
    <n v="0"/>
    <n v="0"/>
    <n v="0"/>
    <n v="45"/>
    <n v="786"/>
    <x v="332"/>
    <n v="239"/>
    <n v="12"/>
    <n v="416350"/>
    <x v="335"/>
    <x v="337"/>
    <n v="132"/>
    <n v="1120000"/>
    <n v="1120000"/>
    <n v="0"/>
    <n v="0"/>
    <n v="0"/>
    <n v="1120000"/>
    <n v="1000000"/>
    <n v="120000"/>
    <n v="0"/>
    <n v="0"/>
    <n v="0"/>
    <n v="1500"/>
    <n v="6000"/>
    <n v="264"/>
    <n v="12"/>
    <n v="1000000"/>
    <n v="14620"/>
    <n v="167"/>
    <n v="1420000"/>
    <n v="1420000"/>
    <n v="0"/>
    <n v="0"/>
    <n v="0"/>
    <n v="1420000"/>
    <n v="1300000"/>
    <n v="120000"/>
    <n v="0"/>
    <n v="0"/>
    <n v="0"/>
    <n v="1848"/>
    <n v="7392"/>
    <n v="264"/>
    <n v="12"/>
    <n v="1300000"/>
    <n v="15476"/>
    <n v="176"/>
    <n v="1620000"/>
    <n v="1620000"/>
    <n v="0"/>
    <n v="0"/>
    <n v="0"/>
    <n v="1620000"/>
    <n v="1500000"/>
    <n v="120000"/>
    <n v="0"/>
    <n v="0"/>
    <n v="0"/>
    <n v="2000"/>
    <n v="8000"/>
    <n v="264"/>
    <n v="12"/>
    <n v="1500000"/>
    <n v="16447"/>
    <n v="188"/>
    <m/>
    <m/>
    <m/>
    <s v="○"/>
    <m/>
    <s v="○"/>
    <m/>
    <m/>
    <s v="○"/>
    <m/>
    <m/>
    <m/>
    <s v="○"/>
    <m/>
    <m/>
    <m/>
    <m/>
    <m/>
    <x v="14"/>
    <n v="311200"/>
    <s v="アウトドア関連製品の製造販売"/>
    <s v="－"/>
    <x v="4"/>
    <n v="120000"/>
    <s v="委託先店舗の清掃作業"/>
    <s v="○"/>
    <x v="1"/>
    <n v="34400"/>
    <s v="コーヒー豆の販売"/>
    <s v="－"/>
    <x v="0"/>
    <s v=""/>
    <x v="0"/>
    <x v="0"/>
    <s v=""/>
    <x v="0"/>
    <m/>
    <m/>
    <m/>
    <x v="0"/>
    <s v="・清掃業務は安定的に仕事先が確保できている_x000a_・一定数の製品が安定して売れている_x000a_　＊増加がない_x000a_・仕事の種類が少なく、大きな増収が見込めない"/>
    <m/>
    <s v="○"/>
    <m/>
    <m/>
    <m/>
    <m/>
    <m/>
    <m/>
    <m/>
    <m/>
    <m/>
    <m/>
    <s v="・販売が想定よりも伸びず、販路拡大と事業所製品の周知が不十分である_x000a_　まずは、製品の周知と販路拡大を目指し営業活動に力を入れたい_x000a_・利用者の増加を考え、仕事事態の拡充を図るべく、新たな仕事の獲得をする必要がる_x000a_　＊木工関連の委託を受ける準備中"/>
    <s v="○"/>
    <s v="○"/>
    <m/>
    <m/>
    <s v="○"/>
    <m/>
    <m/>
    <m/>
    <m/>
    <m/>
    <m/>
    <m/>
    <s v="アウトドア関連商品の製造販売"/>
    <s v="②販路開拓"/>
    <s v="各店舗への営業強化、及び製品の周知"/>
    <s v="コーヒー豆の販売"/>
    <s v="①商品企画力の向上"/>
    <s v="・製品の魅力を発信しきれていないため、魅力を伝えられる取り組みや_x000a_　プロモーションを考える"/>
    <s v="清掃作業"/>
    <s v="②販路開拓"/>
    <s v="・現在委託を受けている店舗周辺への営業活動"/>
    <s v="・販路拡大はすべての事業に必要なことであるが、他にも新規事業を企画しており_x000a_　この新規事業を早い段階で実現させ、新たな収益を得ていく"/>
    <s v="・6年度に開始している（予定）事業の拡充をさせ、利用者工賃の増収を目指す"/>
    <s v="・６．７年度に新規事業が開始され、工賃の向上が出来ている場合は、事業所として_x000a_　店舗を構え、新たな就労と、新たな収益の獲得を目指す"/>
    <s v="共有した"/>
    <s v="共有した"/>
    <s v="統括責任者"/>
    <s v="森光政治"/>
    <s v="管理者"/>
    <s v="個別支援計画作成"/>
    <s v="森光政治"/>
    <s v="サービス管理責任者"/>
    <s v="技術指導"/>
    <s v="中原真理奈"/>
    <s v="職業指導員"/>
    <s v="日常生活の指導"/>
    <s v="辻悦子"/>
    <s v="生活支援員"/>
    <m/>
    <m/>
    <m/>
    <m/>
    <m/>
    <m/>
    <m/>
    <m/>
    <m/>
    <m/>
    <m/>
    <m/>
    <m/>
    <m/>
    <m/>
    <m/>
    <m/>
    <m/>
    <x v="0"/>
    <m/>
    <n v="1"/>
    <n v="6"/>
    <m/>
    <m/>
    <n v="7"/>
    <x v="2"/>
    <x v="180"/>
    <x v="167"/>
    <x v="0"/>
    <x v="0"/>
    <n v="2"/>
    <n v="1"/>
    <n v="4"/>
    <n v="7"/>
    <n v="0"/>
    <n v="3"/>
    <n v="3"/>
    <n v="0"/>
    <n v="1"/>
    <n v="0"/>
    <n v="0"/>
    <n v="7"/>
    <n v="0"/>
    <n v="2"/>
    <n v="1"/>
    <n v="2"/>
    <n v="1"/>
    <n v="1"/>
    <n v="0"/>
    <n v="7"/>
    <n v="5"/>
    <n v="0"/>
    <n v="0"/>
    <n v="5"/>
    <n v="1"/>
    <n v="4"/>
    <n v="1"/>
    <n v="0"/>
    <n v="5"/>
    <n v="0.8"/>
    <n v="5"/>
    <n v="0"/>
    <n v="0"/>
    <n v="5"/>
    <n v="1"/>
    <n v="5"/>
    <n v="0"/>
    <n v="0"/>
    <n v="5"/>
    <n v="1"/>
    <n v="4"/>
    <n v="0"/>
    <n v="1"/>
    <n v="5"/>
    <n v="0.8"/>
    <n v="5"/>
    <n v="0"/>
    <n v="0"/>
    <n v="5"/>
    <x v="8"/>
    <n v="28"/>
    <n v="1"/>
    <n v="1"/>
    <n v="30"/>
    <n v="0.93333333333333335"/>
  </r>
  <r>
    <d v="2024-04-15T00:00:00"/>
    <n v="475"/>
    <x v="4"/>
    <s v="株式会社ＦｕｔｕｒｅＣｒｅａｔｅ"/>
    <s v="山高　幸一"/>
    <n v="3412500690"/>
    <s v="多機能型事業所あざれあ"/>
    <n v="7390024"/>
    <x v="8"/>
    <s v="〒739-0024 東広島市西条町御薗宇６３５番地３４"/>
    <x v="4"/>
    <s v="出本　寛幸"/>
    <s v="堀内　めぐみ"/>
    <s v="082-422-3538"/>
    <s v="azarea@festa.ocn.ne.jp"/>
    <s v="月額"/>
    <n v="20000"/>
    <x v="338"/>
    <n v="2372"/>
    <n v="23196"/>
    <n v="23569"/>
    <n v="24510"/>
    <n v="3682605"/>
    <n v="3682605"/>
    <n v="0"/>
    <n v="0"/>
    <n v="0"/>
    <n v="3682605"/>
    <x v="339"/>
    <n v="1051614"/>
    <n v="0"/>
    <n v="0"/>
    <n v="0"/>
    <n v="159"/>
    <n v="2604"/>
    <x v="333"/>
    <n v="266"/>
    <n v="12"/>
    <n v="2630991"/>
    <x v="336"/>
    <x v="338"/>
    <n v="264"/>
    <n v="3700000"/>
    <n v="3700000"/>
    <n v="0"/>
    <n v="0"/>
    <n v="0"/>
    <n v="3700000"/>
    <n v="2700000"/>
    <n v="1000000"/>
    <n v="0"/>
    <n v="0"/>
    <n v="0"/>
    <n v="2550"/>
    <n v="9900"/>
    <n v="265"/>
    <n v="12"/>
    <n v="2700000"/>
    <n v="23196"/>
    <n v="273"/>
    <n v="3800000"/>
    <n v="3800000"/>
    <n v="0"/>
    <n v="0"/>
    <n v="0"/>
    <n v="3800000"/>
    <n v="2800000"/>
    <n v="1000000"/>
    <n v="0"/>
    <n v="0"/>
    <n v="0"/>
    <n v="2600"/>
    <n v="10000"/>
    <n v="265"/>
    <n v="12"/>
    <n v="2800000"/>
    <n v="23569"/>
    <n v="280"/>
    <n v="4000000"/>
    <n v="4000000"/>
    <n v="0"/>
    <n v="0"/>
    <n v="0"/>
    <n v="4000000"/>
    <n v="3000000"/>
    <n v="1000000"/>
    <n v="0"/>
    <n v="0"/>
    <n v="0"/>
    <n v="2700"/>
    <n v="10500"/>
    <n v="265"/>
    <n v="12"/>
    <n v="3000000"/>
    <n v="24510"/>
    <n v="286"/>
    <m/>
    <m/>
    <m/>
    <m/>
    <m/>
    <m/>
    <m/>
    <m/>
    <s v="○"/>
    <m/>
    <m/>
    <m/>
    <s v="○"/>
    <s v="○"/>
    <m/>
    <m/>
    <s v="○"/>
    <s v="クリーニング後のタオルたたみ"/>
    <x v="5"/>
    <n v="2032286"/>
    <s v="農福連携による農作業補助"/>
    <s v="○"/>
    <x v="4"/>
    <n v="1128600"/>
    <s v="マンション・アパート清掃_x000a_駅周辺のゴミ拾い等"/>
    <s v="○"/>
    <x v="5"/>
    <n v="521719"/>
    <s v="クリー人後のタオルたたみ、_x000a_自動車部品の検品・シール貼り_x000a_資源回収、ペンキ塗り　等"/>
    <s v="○"/>
    <x v="0"/>
    <s v=""/>
    <x v="0"/>
    <x v="0"/>
    <n v="1"/>
    <x v="1"/>
    <m/>
    <s v="令和3年度"/>
    <n v="2032286"/>
    <x v="55"/>
    <s v="外作業の工賃は高いが、その作業が出来る利用者が増えず、むしろ減少している。_x000a_就職や退所したこともあるが利用者自体も増えない。他にも外作業ということでリタイアする利用者も居たことが要因。_x000a_今後は同じ状況で継続できるかが課題。"/>
    <m/>
    <m/>
    <m/>
    <m/>
    <m/>
    <m/>
    <s v="○"/>
    <m/>
    <m/>
    <m/>
    <m/>
    <m/>
    <s v="室内での作業も増やしたが、主には施設外就労（特に農業）を増やしたことにより目標を上回り、想定よりも多く収入を増やせた。"/>
    <m/>
    <m/>
    <m/>
    <m/>
    <s v="○"/>
    <s v="○"/>
    <m/>
    <m/>
    <m/>
    <s v="○"/>
    <m/>
    <m/>
    <s v="施設外就労（農業）における利用者のモチベーションの向上"/>
    <s v="⑪その他"/>
    <s v="モチベーションを上げるため工賃の向上を行い、作業を負担の無い範囲で作業内容を決めていく"/>
    <m/>
    <m/>
    <m/>
    <m/>
    <n v="0"/>
    <n v="0"/>
    <s v="農福連携の推進　（農作業によるメリットを利用者に周知）_x000a_室内作業や清掃を負担の無い範囲で増やす_x000a_自立支援協議会（特に収入アップネットワーク）に参加し、他の事業所との更なる連携を図りネットワークを構築していく。"/>
    <s v="一般企業や農家、農業組合法人との連携を生かし、労働環境を整え、生産性を高めるため、協力して設備投資を行っていく。"/>
    <s v="A型や健常者との生産性格差を設備投資やITを更に活用することによって極力、縮小し、その事により工賃の向上を図る。"/>
    <s v="共有した"/>
    <s v="共有した"/>
    <s v="統括責任者"/>
    <s v="出本　寛幸"/>
    <s v="管理者"/>
    <s v="個別支援計画の作成"/>
    <s v="玉岡　清美"/>
    <s v="サービス管理責任者"/>
    <s v="技術指導や職業訓練"/>
    <s v="竹杉　麻沙美"/>
    <s v="主任・生活支援員"/>
    <s v="技術指導や職業訓練"/>
    <s v="馬場　久美子"/>
    <s v="職業指導員"/>
    <s v="技術指導や職業訓練"/>
    <s v="西平　智弘"/>
    <s v="職業指導員"/>
    <m/>
    <m/>
    <m/>
    <m/>
    <m/>
    <m/>
    <m/>
    <m/>
    <m/>
    <m/>
    <m/>
    <m/>
    <m/>
    <m/>
    <m/>
    <x v="1"/>
    <n v="3"/>
    <n v="4"/>
    <n v="6"/>
    <n v="2"/>
    <m/>
    <n v="15"/>
    <x v="17"/>
    <x v="136"/>
    <x v="123"/>
    <x v="70"/>
    <x v="0"/>
    <n v="3"/>
    <n v="8"/>
    <n v="4"/>
    <n v="15"/>
    <n v="0"/>
    <n v="0"/>
    <n v="1"/>
    <n v="0"/>
    <n v="0"/>
    <n v="0"/>
    <n v="14"/>
    <n v="15"/>
    <n v="0"/>
    <n v="3"/>
    <n v="2"/>
    <n v="3"/>
    <n v="2"/>
    <n v="1"/>
    <n v="4"/>
    <n v="15"/>
    <n v="6"/>
    <n v="2"/>
    <n v="4"/>
    <n v="12"/>
    <n v="0.5"/>
    <n v="7"/>
    <n v="2"/>
    <n v="3"/>
    <n v="12"/>
    <n v="0.58333333333333337"/>
    <n v="8"/>
    <n v="1"/>
    <n v="3"/>
    <n v="12"/>
    <n v="0.66666666666666663"/>
    <n v="10"/>
    <n v="0"/>
    <n v="2"/>
    <n v="12"/>
    <n v="0.83333333333333337"/>
    <n v="8"/>
    <n v="1"/>
    <n v="3"/>
    <n v="12"/>
    <n v="0.66666666666666663"/>
    <n v="9"/>
    <n v="1"/>
    <n v="2"/>
    <n v="12"/>
    <x v="0"/>
    <n v="48"/>
    <n v="7"/>
    <n v="17"/>
    <n v="72"/>
    <n v="0.66666666666666663"/>
  </r>
  <r>
    <d v="2024-04-30T00:00:00"/>
    <n v="476"/>
    <x v="4"/>
    <s v="株式会社ファイブセンス"/>
    <s v="早田　功"/>
    <n v="3412500906"/>
    <s v="サブカルビジネスセンター東広島"/>
    <n v="7390043"/>
    <x v="8"/>
    <s v="〒739-0043 東広島市西条本町１３－１１　アーバンライフⅠ　１Ｆ"/>
    <x v="0"/>
    <s v="喜田　伸史"/>
    <s v="西村　一沙"/>
    <s v="082-490-3505"/>
    <s v="hiroshima5senses@gmail.com"/>
    <s v="月額"/>
    <n v="28000"/>
    <x v="339"/>
    <n v="1071"/>
    <n v="30225"/>
    <n v="31582"/>
    <n v="36888"/>
    <n v="7920000"/>
    <n v="7920000"/>
    <n v="0"/>
    <n v="0"/>
    <n v="0"/>
    <n v="7920000"/>
    <x v="340"/>
    <n v="600000"/>
    <n v="100000"/>
    <n v="100000"/>
    <n v="73159"/>
    <n v="441"/>
    <n v="5803"/>
    <x v="334"/>
    <n v="288"/>
    <n v="12"/>
    <n v="7046841"/>
    <x v="337"/>
    <x v="339"/>
    <n v="456"/>
    <n v="8316000"/>
    <n v="8066000"/>
    <n v="100000"/>
    <n v="100000"/>
    <n v="50000"/>
    <n v="8316000"/>
    <n v="7399183"/>
    <n v="650000"/>
    <n v="100000"/>
    <n v="100000"/>
    <n v="66817"/>
    <n v="5850"/>
    <n v="17550"/>
    <n v="288"/>
    <n v="12"/>
    <n v="7399183"/>
    <n v="30225"/>
    <n v="422"/>
    <n v="8731800"/>
    <n v="8481800"/>
    <n v="100000"/>
    <n v="100000"/>
    <n v="50000"/>
    <n v="8731800"/>
    <n v="7769142"/>
    <n v="700000"/>
    <n v="100000"/>
    <n v="100000"/>
    <n v="62658"/>
    <n v="5900"/>
    <n v="17700"/>
    <n v="288"/>
    <n v="12"/>
    <n v="7769142"/>
    <n v="31582"/>
    <n v="439"/>
    <n v="10237060"/>
    <n v="9937060"/>
    <n v="100000"/>
    <n v="100000"/>
    <n v="100000"/>
    <n v="10237060"/>
    <n v="9163000"/>
    <n v="800000"/>
    <n v="100000"/>
    <n v="100000"/>
    <n v="74060"/>
    <n v="5950"/>
    <n v="20825"/>
    <n v="288"/>
    <n v="12"/>
    <n v="9163000"/>
    <n v="36888"/>
    <n v="440"/>
    <m/>
    <m/>
    <m/>
    <m/>
    <m/>
    <m/>
    <m/>
    <m/>
    <m/>
    <m/>
    <m/>
    <m/>
    <m/>
    <m/>
    <s v="○"/>
    <s v="○"/>
    <m/>
    <m/>
    <x v="16"/>
    <n v="2400000"/>
    <s v="デザイン費用"/>
    <s v="○"/>
    <x v="17"/>
    <n v="1200000"/>
    <s v="データ入力"/>
    <s v="○"/>
    <x v="17"/>
    <n v="1200000"/>
    <s v="SNS運用代行"/>
    <s v="○"/>
    <x v="0"/>
    <n v="1"/>
    <x v="1"/>
    <x v="35"/>
    <s v=""/>
    <x v="0"/>
    <m/>
    <m/>
    <m/>
    <x v="0"/>
    <s v="安定した既存受注先からの請負作業はこなせてはいるが、スキルが高い利用者様の一般就労への移行や退所などもあり、他利用者様の意識とスキルアップをすることが課題。　また今後の経済動向より鑑みて既存受注先からの請負作業の減少も予想されることから、受注先の新規開拓も急務な課題だと捉えている。"/>
    <m/>
    <s v="○"/>
    <m/>
    <m/>
    <m/>
    <s v="○"/>
    <m/>
    <m/>
    <m/>
    <m/>
    <m/>
    <m/>
    <s v="工賃支給規定に沿った客観的な評価を導入した事により、個々のスキルを把握する事が出来た。　　　　　また各利用者様に通所日数を意識していただく評価制度も新たに取り入れた事により、　　　　　　　　　　　　　　　　　　　　　　　　　個人差はあるが安定している状態であった為、目標工賃額の達成に至った。"/>
    <s v="○"/>
    <s v="○"/>
    <m/>
    <m/>
    <m/>
    <m/>
    <m/>
    <m/>
    <s v="○"/>
    <s v="○"/>
    <m/>
    <m/>
    <s v="チーム制の導入"/>
    <s v="①商品企画力の向上"/>
    <s v="作業分野ごとにチーム制を導入。利用者様同士のコミュニケーションを活発化させ、創造力の強化を図る。"/>
    <s v="販売広告戦略の習慣化"/>
    <s v="②販路開拓"/>
    <s v="SNS等を活用し自社ECサイトへの誘導を加速化し、事業所のポテンシャルを近隣他社、関係機関への周知を目的に実績等をもとに、地元の道の駅などへの直接販売へと繋げる。"/>
    <s v="作業分野ごとの専門員（職業指導員）の配置"/>
    <s v="⑨管理者・職員への意識啓発"/>
    <s v="専門的な寄り添った指導を行うことにより、利用者様のスキルを安定させ、生産力の安定を図る。"/>
    <s v="既存の請負契約は受注を絶やさず、事業所が所在するエリアの特性を活かした独自なデザイン性の高い商品を企画、制作、製造しECサイトでの販売を主に事業所エリアでの販売拠点開拓営業を行なう。"/>
    <s v="令和6年度の施策は継続しつつ、新たなオリジナルキャラクターを誕生させ、培った販売戦略に沿ってグッズ等の販売に着手する。"/>
    <s v="令和7年度の施策は継続しつつ、サブカルチャーを強みとする当事業所の利用者様の知恵、知識、技術の集大成となる、オリジナルゲームを完成させ、グッズ販売ならびにゲームの課金やその他売り上げによる収益を図る。"/>
    <s v="共有した"/>
    <s v="共有した"/>
    <s v="統括責任者"/>
    <s v="喜田伸史"/>
    <s v="施設長/生活支援員"/>
    <s v="管理者"/>
    <s v="渡邉絵美"/>
    <s v="管理者/サービス管理責任者"/>
    <s v="目標工賃達成指導員"/>
    <s v="西村一沙"/>
    <s v="生活支援員"/>
    <m/>
    <s v="早田隆成"/>
    <s v="生活支援員"/>
    <m/>
    <s v="小林　葵"/>
    <s v="生活支援員"/>
    <m/>
    <s v="木村瑠花"/>
    <s v="職業指導員"/>
    <m/>
    <s v="濱村心花"/>
    <s v="職業指導員"/>
    <m/>
    <s v="山下直人"/>
    <s v="職業指導員"/>
    <m/>
    <s v="松田和雄"/>
    <s v="職業指導員"/>
    <m/>
    <m/>
    <m/>
    <x v="4"/>
    <n v="4"/>
    <n v="3"/>
    <n v="46"/>
    <n v="3"/>
    <n v="1"/>
    <n v="57"/>
    <x v="114"/>
    <x v="190"/>
    <x v="192"/>
    <x v="69"/>
    <x v="47"/>
    <n v="17"/>
    <n v="40"/>
    <n v="0"/>
    <n v="57"/>
    <n v="0"/>
    <n v="6"/>
    <n v="0"/>
    <n v="0"/>
    <n v="0"/>
    <n v="0"/>
    <n v="51"/>
    <n v="57"/>
    <n v="0"/>
    <n v="10"/>
    <n v="27"/>
    <n v="9"/>
    <n v="10"/>
    <n v="1"/>
    <n v="0"/>
    <n v="57"/>
    <n v="15"/>
    <n v="13"/>
    <n v="9"/>
    <n v="37"/>
    <n v="0.40540540540540543"/>
    <n v="18"/>
    <n v="7"/>
    <n v="12"/>
    <n v="37"/>
    <n v="0.48648648648648651"/>
    <n v="29"/>
    <n v="3"/>
    <n v="5"/>
    <n v="37"/>
    <n v="0.78378378378378377"/>
    <n v="31"/>
    <n v="3"/>
    <n v="3"/>
    <n v="37"/>
    <n v="0.83783783783783783"/>
    <n v="29"/>
    <n v="3"/>
    <n v="5"/>
    <n v="37"/>
    <n v="0.78378378378378377"/>
    <n v="33"/>
    <n v="1"/>
    <n v="3"/>
    <n v="37"/>
    <x v="139"/>
    <n v="155"/>
    <n v="30"/>
    <n v="37"/>
    <n v="222"/>
    <n v="0.69819819819819817"/>
  </r>
  <r>
    <d v="2024-04-22T00:00:00"/>
    <n v="477"/>
    <x v="4"/>
    <s v="株式会社ＯｆｆｉｃｅＭａＭａＴａ"/>
    <s v="石我　奏子"/>
    <n v="3413205166"/>
    <s v="ポーポーの木"/>
    <n v="7360042"/>
    <x v="14"/>
    <s v="〒736-0042 安芸郡海田町南大正町2-19アセントビル3階"/>
    <x v="1"/>
    <s v="黒田　美紗子"/>
    <s v="石我　奏子"/>
    <s v="082-824-8112"/>
    <s v="poponoki.oshigoto2022@gmail.com"/>
    <s v="月額"/>
    <n v="9000"/>
    <x v="340"/>
    <n v="4274"/>
    <n v="13603"/>
    <n v="14387"/>
    <n v="15287"/>
    <n v="923635"/>
    <n v="908635"/>
    <n v="0"/>
    <n v="0"/>
    <n v="15000"/>
    <n v="923635"/>
    <x v="341"/>
    <n v="255535"/>
    <n v="0"/>
    <n v="0"/>
    <n v="15000"/>
    <n v="77"/>
    <n v="1099"/>
    <x v="335"/>
    <n v="270"/>
    <n v="12"/>
    <n v="653100"/>
    <x v="338"/>
    <x v="340"/>
    <n v="149"/>
    <n v="1315000"/>
    <n v="1300000"/>
    <n v="0"/>
    <n v="0"/>
    <n v="15000"/>
    <n v="1315000"/>
    <n v="1028400"/>
    <n v="271600"/>
    <n v="0"/>
    <n v="0"/>
    <n v="15000"/>
    <n v="1675"/>
    <n v="6700"/>
    <n v="269"/>
    <n v="12"/>
    <n v="1028400"/>
    <n v="13603"/>
    <n v="153"/>
    <n v="1515000"/>
    <n v="1500000"/>
    <n v="0"/>
    <n v="0"/>
    <n v="15000"/>
    <n v="1515000"/>
    <n v="1294800"/>
    <n v="205200"/>
    <n v="0"/>
    <n v="0"/>
    <n v="15000"/>
    <n v="2010"/>
    <n v="8040"/>
    <n v="269"/>
    <n v="12"/>
    <n v="1294800"/>
    <n v="14387"/>
    <n v="161"/>
    <n v="1715000"/>
    <n v="1700000"/>
    <n v="0"/>
    <n v="0"/>
    <n v="15000"/>
    <n v="1715000"/>
    <n v="1540880"/>
    <n v="159120"/>
    <n v="0"/>
    <n v="0"/>
    <n v="15000"/>
    <n v="2250"/>
    <n v="9000"/>
    <n v="269"/>
    <n v="12"/>
    <n v="1540880"/>
    <n v="15287"/>
    <n v="171"/>
    <s v="○"/>
    <s v="○"/>
    <m/>
    <m/>
    <m/>
    <s v="○"/>
    <m/>
    <m/>
    <s v="○"/>
    <m/>
    <m/>
    <m/>
    <s v="○"/>
    <m/>
    <m/>
    <s v="○"/>
    <m/>
    <m/>
    <x v="0"/>
    <n v="304000"/>
    <s v="取引先のビル内の清掃、社用車の洗車_x000a_（週２回程度）"/>
    <s v="○"/>
    <x v="17"/>
    <n v="300000"/>
    <s v="PCでのデータ入力_x000a_（取引先からの請負業務）"/>
    <s v="－"/>
    <x v="14"/>
    <n v="104700"/>
    <s v="社内事業であるベーカリーでの作業_x000a_・パンおよび焼き菓子の製作_x000a_・社内店舗での販売や近隣での外販"/>
    <s v="－"/>
    <x v="0"/>
    <s v=""/>
    <x v="0"/>
    <x v="0"/>
    <s v=""/>
    <x v="0"/>
    <m/>
    <m/>
    <m/>
    <x v="0"/>
    <s v="・データ入力業務の現状としては、担当できる利用者が不足している。利用者のスキルアップ_x000a_　を目指していくが、継続を検討する必要もある。_x000a_・清掃・洗車業務は、継続取引先があり、安定した売上を確保できている。_x000a_・ベーカリーでの作業についても、担当できる利用者がおり、安定した収入を確保できる。_x000a_・プラ加工作業という請負業務が今年３月末より始まった。こちらについても安定した売上を_x000a_　確保できる予定。請け負う量の増加も検討する。_x000a_・雑貨を製造しているが、製作できる人員の不足により今後の方針を検討する必要がある。"/>
    <m/>
    <s v="○"/>
    <s v="○"/>
    <s v="○"/>
    <m/>
    <m/>
    <s v="○"/>
    <s v="○"/>
    <s v="○"/>
    <m/>
    <s v="○"/>
    <s v="利用者のPCスキルが十分ではなく、身に付ける為の時間が確保できていない"/>
    <s v="・新型コロナウイルスの影響も減り、施設外就労は増加傾向にある。_x000a_・新たな取引先として、プラスチック加工の受注ができたものの、生産効率をどのようにあげていくか_x000a_などを検討しながら、作業をすすめていく必要がある。_x000a_・各利用者のスキルアップを図りながら、新規の取引先が増やせるよう開拓することを検討する。_x000a_・雑貨の製作・販売に関しては、作業ができる利用者の通所が安定しないため、計画的な生産力に_x000a_欠けている状況の中、商品展開について検討していく。"/>
    <m/>
    <s v="○"/>
    <s v="○"/>
    <m/>
    <m/>
    <m/>
    <m/>
    <m/>
    <m/>
    <m/>
    <s v="○"/>
    <s v="利用者の役割分担等による人員の確保"/>
    <s v="ベーカリーでの製造・販売"/>
    <s v="③販売力の向上"/>
    <s v="情報発信や、近隣企業にチラシを配布するなどし、知名度向上を目指す。近隣店舗での外販（週1回）と海田町役場での外販（月1回）に力を入れて増収を図る。また、地域でのイベントがあれば積極的な参加を行ってく。"/>
    <s v="プラ加工作業（軽作業）の請負"/>
    <s v="⑪その他"/>
    <s v="売上増に向け、請け負う量の増加を目指していく。その為に「人手を増やす」「1人当りの活動時間を増やす」「作業効率をアップさせる」といった内容を検討する。"/>
    <s v="雑貨の製造・販売"/>
    <s v="⑪その他"/>
    <s v="安定的に通所することができない利用者が作業の主体となっている為、作業ができる利用者を増やすことができるよう改善する必要がある。他活動との人員の釣り合いを検討し、今後の方針を判断する。"/>
    <s v="・地域イベントの情報収集を行い、行政や企業等のイベント出店などにより、売上を増加させる。_x000a_・プラスチック加工を効率アップさせ、月目標額を50000円を早い時期に達成できるよう、職員間で_x000a_定期的にミーティングを行い、共通認識の中、作業をすすめていく。"/>
    <s v="・行政や企業等のイベント出店などにより、関連企業や紹介などにより販路を拡大していく。_x000a_・プラスチック加工を効率アップさせ、精度もあげることで他の下請け作業も引き受けることができるよう、相手先企業と密に連携し、要望などに適正に対応できる体制作りを図る。"/>
    <s v="・行政や企業等との関係性を深め、イベント用商品の開発に取り組み、売上を増加させる。_x000a_・プラスチック加工に携われる利用者を令和6年度の3倍に増やし、売上を100000円に目標設定し、_x000a_工賃アップと進捗状況を職員のみならず、利用者にもわかりやすく、モチベーションアップできる_x000a_仕組み作りを構築する。"/>
    <s v="共有した"/>
    <s v="共有した"/>
    <s v="統括責任者"/>
    <s v="黒田　美紗子"/>
    <s v="管理者・サービス管理責任者"/>
    <s v="個別支援計画作成"/>
    <s v="黒田　美紗子"/>
    <s v="管理者・サービス管理責任者"/>
    <s v="技術指導や職業訓練"/>
    <s v="岩住　加代子"/>
    <s v="職業指導員"/>
    <s v="技術指導"/>
    <s v="河野　優香"/>
    <s v="生活支援員"/>
    <s v="商品開発"/>
    <s v="澤田　明子"/>
    <s v="生活支援員"/>
    <s v="日常生活の相談・指導"/>
    <s v="河野　優香"/>
    <s v="生活支援員"/>
    <s v="価格交渉・営業"/>
    <s v="黒田　美紗子"/>
    <s v="管理者・サービス管理責任者"/>
    <s v="作業工程管理"/>
    <s v="桧和田　匠"/>
    <s v="職業指導員"/>
    <m/>
    <m/>
    <m/>
    <m/>
    <m/>
    <m/>
    <x v="6"/>
    <m/>
    <n v="2"/>
    <n v="5"/>
    <m/>
    <n v="3"/>
    <n v="10"/>
    <x v="2"/>
    <x v="191"/>
    <x v="1"/>
    <x v="0"/>
    <x v="22"/>
    <n v="2"/>
    <n v="8"/>
    <n v="0"/>
    <n v="10"/>
    <n v="1"/>
    <n v="0"/>
    <n v="0"/>
    <n v="3"/>
    <n v="1"/>
    <n v="0"/>
    <n v="5"/>
    <n v="10"/>
    <n v="0"/>
    <n v="5"/>
    <n v="0"/>
    <n v="1"/>
    <n v="1"/>
    <n v="2"/>
    <n v="1"/>
    <n v="10"/>
    <n v="2"/>
    <n v="1"/>
    <n v="2"/>
    <n v="5"/>
    <n v="0.4"/>
    <n v="3"/>
    <n v="0"/>
    <n v="2"/>
    <n v="5"/>
    <n v="0.6"/>
    <n v="5"/>
    <n v="0"/>
    <n v="0"/>
    <n v="5"/>
    <n v="1"/>
    <n v="4"/>
    <n v="0"/>
    <n v="1"/>
    <n v="5"/>
    <n v="0.8"/>
    <n v="4"/>
    <n v="0"/>
    <n v="1"/>
    <n v="5"/>
    <n v="0.8"/>
    <n v="4"/>
    <n v="0"/>
    <n v="1"/>
    <n v="5"/>
    <x v="19"/>
    <n v="22"/>
    <n v="1"/>
    <n v="7"/>
    <n v="30"/>
    <n v="0.73333333333333328"/>
  </r>
  <r>
    <d v="2024-04-23T00:00:00"/>
    <n v="478"/>
    <x v="4"/>
    <s v="株式会社ファーストビット"/>
    <s v="安田　善之"/>
    <n v="3410218394"/>
    <s v="ウィル大手町"/>
    <n v="7300051"/>
    <x v="2"/>
    <s v="〒730-0051 広島市中区大手町三丁目１番３号　ＩＴ大手町ビル５Ｆ"/>
    <x v="0"/>
    <s v="新田　直美"/>
    <s v="牧野　裕介"/>
    <s v="082-258-2438"/>
    <s v="otemachi@uil.jp"/>
    <s v="月額"/>
    <n v="15000"/>
    <x v="341"/>
    <n v="11835"/>
    <n v="26836"/>
    <n v="26809"/>
    <n v="26978"/>
    <n v="4289018"/>
    <n v="3196605"/>
    <n v="0"/>
    <n v="0"/>
    <n v="1092413"/>
    <n v="4289018"/>
    <x v="342"/>
    <n v="940018"/>
    <n v="0"/>
    <n v="0"/>
    <n v="0"/>
    <n v="243"/>
    <n v="2922"/>
    <x v="336"/>
    <n v="281"/>
    <n v="12"/>
    <n v="3349000"/>
    <x v="339"/>
    <x v="341"/>
    <n v="404"/>
    <n v="4750000"/>
    <n v="4250000"/>
    <n v="0"/>
    <n v="0"/>
    <n v="500000"/>
    <n v="4750000"/>
    <n v="3800000"/>
    <n v="950000"/>
    <n v="0"/>
    <n v="0"/>
    <n v="0"/>
    <n v="3300"/>
    <n v="9240"/>
    <n v="281"/>
    <n v="12"/>
    <n v="3800000"/>
    <n v="26836"/>
    <n v="411"/>
    <n v="5100000"/>
    <n v="4450000"/>
    <n v="0"/>
    <n v="0"/>
    <n v="650000"/>
    <n v="5100000"/>
    <n v="4150000"/>
    <n v="950000"/>
    <n v="0"/>
    <n v="0"/>
    <n v="0"/>
    <n v="3600"/>
    <n v="10080"/>
    <n v="281"/>
    <n v="12"/>
    <n v="4150000"/>
    <n v="26809"/>
    <n v="412"/>
    <n v="5450000"/>
    <n v="4750000"/>
    <n v="0"/>
    <n v="0"/>
    <n v="700000"/>
    <n v="5450000"/>
    <n v="4500000"/>
    <n v="950000"/>
    <n v="0"/>
    <n v="0"/>
    <n v="0"/>
    <n v="3900"/>
    <n v="10920"/>
    <n v="281"/>
    <n v="12"/>
    <n v="4500000"/>
    <n v="26978"/>
    <n v="412"/>
    <m/>
    <m/>
    <m/>
    <m/>
    <m/>
    <m/>
    <m/>
    <m/>
    <m/>
    <m/>
    <m/>
    <m/>
    <m/>
    <m/>
    <m/>
    <s v="○"/>
    <m/>
    <m/>
    <x v="16"/>
    <n v="3021605"/>
    <s v="文字起こし・データ入力"/>
    <s v="－"/>
    <x v="17"/>
    <n v="80000"/>
    <s v="動画編集（YouTube動画編集・字幕挿入作業）"/>
    <s v="－"/>
    <x v="17"/>
    <n v="95000"/>
    <s v="DTPデザイン・画像処理"/>
    <s v="－"/>
    <x v="1"/>
    <s v=""/>
    <x v="0"/>
    <x v="0"/>
    <s v=""/>
    <x v="0"/>
    <m/>
    <m/>
    <m/>
    <x v="0"/>
    <s v="・文字起こし、動画編集については継続取引先があり、安定した売上が継続できている。_x000a_・DTPについては、定着した広告主の獲得と、技術向上が必要と思われる。"/>
    <m/>
    <m/>
    <m/>
    <s v="○"/>
    <m/>
    <m/>
    <s v="○"/>
    <m/>
    <m/>
    <m/>
    <m/>
    <m/>
    <s v="・現在の生産活動（主に文字起こし）に入れない新規利用者が増加してきており、利用者の仕事を増やすためには、文字起こしトレーニングを行い、技術の習得を行うとともに、新しい事業の実施を検討する必要がある。_x000a_・新しい販路の拡大、またパソコン操作ができる利用者が多数を占めているので、グラフィックデザインなどの活動や、データ入力に取り組む必ことも必要である。"/>
    <m/>
    <s v="○"/>
    <m/>
    <s v="○"/>
    <s v="○"/>
    <m/>
    <m/>
    <m/>
    <s v="○"/>
    <m/>
    <m/>
    <m/>
    <s v="文字起こし"/>
    <s v="⑥作業工程の見直し"/>
    <s v="全利用者が文字起こしに取り組める体制を整え、利用者間での役割分担などで効率化を図る。"/>
    <s v="DTPデザイン"/>
    <s v="③販売力の向上"/>
    <s v="利用者の技術向上と共に、情報収集を密に行っていく。"/>
    <m/>
    <m/>
    <m/>
    <s v="・地域イベントの情報収集を行い、企業等と連携したイベント出店などにより、売上を増加させる。"/>
    <s v="・パソコン関連作業を拡大するため、利用者のスキルアップ課題の取り組みと技術向上を目指し、売上増につなげる。"/>
    <s v="・これまでの情報をもとに、売上確保できる場を増やしていく。"/>
    <s v="共有した"/>
    <s v="共有した"/>
    <s v="統括責任者"/>
    <s v="新田　直美"/>
    <s v="管理者"/>
    <s v="個別支援計画の作成"/>
    <s v="新田　直美"/>
    <s v="サービス管理責任者"/>
    <s v="個別支援計画の作成"/>
    <s v="清水　直子"/>
    <s v="サービス管理責任者"/>
    <s v="日常生活の相談・指導"/>
    <s v="山縣　美智"/>
    <s v="生活支援員"/>
    <s v="技術指導や職業訓練"/>
    <s v="石津　京香"/>
    <s v="職業指導員"/>
    <s v="技術指導や職業訓練"/>
    <s v="中村　真歩"/>
    <s v="職業指導員"/>
    <s v="価格交渉・作業工程管理"/>
    <s v="牧野　裕介"/>
    <s v="目標工賃達成指導員"/>
    <m/>
    <m/>
    <m/>
    <m/>
    <m/>
    <m/>
    <m/>
    <m/>
    <m/>
    <x v="3"/>
    <n v="1"/>
    <n v="2"/>
    <n v="15"/>
    <n v="6"/>
    <n v="2"/>
    <n v="26"/>
    <x v="115"/>
    <x v="162"/>
    <x v="99"/>
    <x v="71"/>
    <x v="17"/>
    <n v="13"/>
    <n v="13"/>
    <n v="0"/>
    <n v="26"/>
    <n v="0"/>
    <n v="6"/>
    <n v="0"/>
    <n v="0"/>
    <n v="0"/>
    <n v="0"/>
    <n v="20"/>
    <n v="26"/>
    <n v="0"/>
    <n v="11"/>
    <n v="6"/>
    <n v="4"/>
    <n v="5"/>
    <n v="0"/>
    <n v="0"/>
    <n v="26"/>
    <n v="13"/>
    <n v="0"/>
    <n v="4"/>
    <n v="17"/>
    <n v="0.76470588235294112"/>
    <n v="9"/>
    <n v="1"/>
    <n v="7"/>
    <n v="17"/>
    <n v="0.52941176470588236"/>
    <n v="14"/>
    <n v="0"/>
    <n v="3"/>
    <n v="17"/>
    <n v="0.82352941176470584"/>
    <n v="15"/>
    <n v="0"/>
    <n v="2"/>
    <n v="17"/>
    <n v="0.88235294117647056"/>
    <n v="16"/>
    <n v="0"/>
    <n v="1"/>
    <n v="17"/>
    <n v="0.94117647058823528"/>
    <n v="14"/>
    <n v="0"/>
    <n v="3"/>
    <n v="17"/>
    <x v="92"/>
    <n v="81"/>
    <n v="1"/>
    <n v="20"/>
    <n v="102"/>
    <n v="0.79411764705882348"/>
  </r>
  <r>
    <d v="2024-04-26T00:00:00"/>
    <n v="480"/>
    <x v="4"/>
    <s v="株式会社ベルアージュ"/>
    <s v="長谷川　剛"/>
    <n v="3410118370"/>
    <s v="多機能型事業所　就労生活支援ラフォーレ高陽"/>
    <n v="7391741"/>
    <x v="2"/>
    <s v="〒739-1741 広島市安佐北区真亀二丁目１３番３２号　パークヒルズ高陽アネックス１号室"/>
    <x v="10"/>
    <s v="宇田　辰彦"/>
    <s v="武田　陽子"/>
    <s v="082-847-2490"/>
    <s v="laforet-kouyou@belage.co.jp"/>
    <s v="月額"/>
    <n v="10000"/>
    <x v="342"/>
    <n v="12211"/>
    <n v="22727"/>
    <n v="26961"/>
    <n v="29412"/>
    <n v="894240"/>
    <n v="894240"/>
    <n v="0"/>
    <n v="0"/>
    <n v="0"/>
    <n v="894240"/>
    <x v="343"/>
    <n v="41353"/>
    <n v="0"/>
    <n v="0"/>
    <n v="0"/>
    <n v="57"/>
    <n v="803"/>
    <x v="337"/>
    <n v="253"/>
    <n v="12"/>
    <n v="852887"/>
    <x v="340"/>
    <x v="342"/>
    <n v="843"/>
    <n v="1000000"/>
    <n v="1000000"/>
    <n v="0"/>
    <n v="0"/>
    <n v="0"/>
    <n v="1000000"/>
    <n v="900000"/>
    <n v="100000"/>
    <n v="0"/>
    <n v="0"/>
    <n v="0"/>
    <n v="823"/>
    <n v="2057"/>
    <n v="255"/>
    <n v="12"/>
    <n v="900000"/>
    <n v="22727"/>
    <n v="438"/>
    <n v="1250000"/>
    <n v="1250000"/>
    <n v="0"/>
    <n v="0"/>
    <n v="0"/>
    <n v="1250000"/>
    <n v="1100000"/>
    <n v="125000"/>
    <n v="25000"/>
    <n v="0"/>
    <n v="0"/>
    <n v="850"/>
    <n v="2125"/>
    <n v="256"/>
    <n v="12"/>
    <n v="1100000"/>
    <n v="26961"/>
    <n v="518"/>
    <n v="1500000"/>
    <n v="1500000"/>
    <n v="0"/>
    <n v="0"/>
    <n v="0"/>
    <n v="1500000"/>
    <n v="1200000"/>
    <n v="150000"/>
    <n v="150000"/>
    <n v="0"/>
    <n v="0"/>
    <n v="875"/>
    <n v="2187"/>
    <n v="258"/>
    <n v="12"/>
    <n v="1200000"/>
    <n v="29412"/>
    <n v="549"/>
    <m/>
    <m/>
    <m/>
    <s v="○"/>
    <m/>
    <m/>
    <m/>
    <s v="○"/>
    <m/>
    <m/>
    <m/>
    <m/>
    <m/>
    <m/>
    <m/>
    <m/>
    <m/>
    <m/>
    <x v="8"/>
    <n v="840240"/>
    <s v="ドリップコーヒーの製造・販売_x000a_飲用コーヒーの販売"/>
    <s v="－"/>
    <x v="14"/>
    <n v="54000"/>
    <s v="チラシ印刷の請負"/>
    <s v="－"/>
    <x v="2"/>
    <m/>
    <m/>
    <m/>
    <x v="1"/>
    <s v=""/>
    <x v="0"/>
    <x v="0"/>
    <s v=""/>
    <x v="0"/>
    <m/>
    <m/>
    <m/>
    <x v="0"/>
    <s v="・コーヒーの製造にて、商品種類を増やし作業工程をふやすことができた。_x000a_・広島市就労支援センターとの連携によりイベント出店に参加し売上向上できた。_x000a_・さらなる売上向上のための販促先の開拓が必要となる。_x000a_・利用者の特性に踏まえて、出来る作業を増やして行くため新たな事業を検討する必要がある。"/>
    <m/>
    <s v="○"/>
    <s v="○"/>
    <m/>
    <m/>
    <m/>
    <s v="○"/>
    <m/>
    <m/>
    <m/>
    <m/>
    <m/>
    <s v="・目標工賃は上回っているが、販売実績が低く販売促進に課題があり製造実績が向上していない。_x000a_・利用者の就労意識の向上のため、コーヒー以外の作業の開拓の必要がある。"/>
    <s v="○"/>
    <s v="○"/>
    <s v="○"/>
    <m/>
    <m/>
    <m/>
    <m/>
    <m/>
    <m/>
    <s v="○"/>
    <m/>
    <m/>
    <s v="コーヒーの製造・販売"/>
    <s v="③販売力の向上"/>
    <s v="現在参加している出店販売に加え、新たな企業との連携による販促先の開拓を検討する。"/>
    <s v="印刷"/>
    <s v="⑩市町・企業、他事業所との連携"/>
    <s v="請負実績のある団体からの受注を継続するとともに、新たな印刷請負先の開拓を検討する。"/>
    <m/>
    <m/>
    <m/>
    <s v="・これまでに行ってきた出店に加え新たにイベント出店を増やし、個々の売上向上を目指す。_x000a_・営業活動を作業内容に盛り込み、販促先への売り込み強化を検討する。_x000a_・新たな事業を検討し利用者のできる作業を増やすことを検討する。"/>
    <s v="・地域のイベントへの出展を行い販路の拡大と売上増加に取り組む。_x000a_・新しい事業の定着と販売促進を行う。"/>
    <s v="・コーヒー製造・販売実績を増加し、利用者の作業実績の増加に取り組む。_x000a_・新たな事業の定着と作業工程の増加に取り組む。"/>
    <s v="共有した"/>
    <s v="共有した"/>
    <s v="統括責任者"/>
    <s v="宇田　辰彦"/>
    <s v="管理者"/>
    <s v="個別支援計画の作成"/>
    <s v="武田　陽子"/>
    <s v="サービス管理責任者"/>
    <s v="技術指導や職業訓練"/>
    <s v="杉本　郁恵"/>
    <s v="職業指導員"/>
    <s v="日常生活の相談・指導"/>
    <s v="山田　進"/>
    <s v="生活支援員"/>
    <s v="営業・作業工程管理"/>
    <s v="柴田　瑞恵"/>
    <s v="目標工賃達成指導員"/>
    <s v="営業・作業工程管理"/>
    <s v="構井　大輔"/>
    <s v="目標工賃達成指導員"/>
    <s v="日常生活の相談・指導"/>
    <s v="勝田　有賀"/>
    <s v="生活支援員"/>
    <s v="日常生活の相談・指導"/>
    <s v="吉井　薫"/>
    <s v="生活支援員"/>
    <m/>
    <m/>
    <m/>
    <m/>
    <m/>
    <m/>
    <x v="6"/>
    <m/>
    <n v="4"/>
    <n v="5"/>
    <m/>
    <m/>
    <n v="9"/>
    <x v="2"/>
    <x v="47"/>
    <x v="164"/>
    <x v="0"/>
    <x v="0"/>
    <n v="3"/>
    <n v="5"/>
    <n v="1"/>
    <n v="9"/>
    <n v="0"/>
    <n v="0"/>
    <n v="3"/>
    <n v="1"/>
    <n v="1"/>
    <n v="0"/>
    <n v="4"/>
    <n v="9"/>
    <n v="0"/>
    <n v="1"/>
    <n v="2"/>
    <n v="0"/>
    <n v="4"/>
    <n v="2"/>
    <n v="0"/>
    <n v="9"/>
    <n v="8"/>
    <n v="1"/>
    <n v="0"/>
    <n v="9"/>
    <n v="0.88888888888888884"/>
    <n v="7"/>
    <n v="1"/>
    <n v="1"/>
    <n v="9"/>
    <n v="0.77777777777777779"/>
    <n v="9"/>
    <n v="0"/>
    <n v="0"/>
    <n v="9"/>
    <n v="1"/>
    <n v="8"/>
    <n v="1"/>
    <n v="0"/>
    <n v="9"/>
    <n v="0.88888888888888884"/>
    <n v="9"/>
    <n v="0"/>
    <n v="0"/>
    <n v="9"/>
    <n v="1"/>
    <n v="8"/>
    <n v="0"/>
    <n v="1"/>
    <n v="9"/>
    <x v="76"/>
    <n v="49"/>
    <n v="3"/>
    <n v="2"/>
    <n v="54"/>
    <n v="0.90740740740740744"/>
  </r>
  <r>
    <d v="2024-04-29T00:00:00"/>
    <n v="481"/>
    <x v="4"/>
    <s v="清心株式会社"/>
    <s v="中谷　光宏"/>
    <n v="3411503356"/>
    <s v="うららかな風"/>
    <n v="7200830"/>
    <x v="6"/>
    <s v="〒720-0830 福山市水呑町三新田一丁目７８１番地"/>
    <x v="0"/>
    <s v="中谷光宏"/>
    <s v="中谷光宏"/>
    <s v="084-999-9115"/>
    <s v="m.nakatani@seishin2022.com"/>
    <s v="月額"/>
    <n v="25000"/>
    <x v="343"/>
    <n v="9498"/>
    <n v="35311"/>
    <n v="36064"/>
    <n v="36501"/>
    <n v="16687418"/>
    <n v="16609090"/>
    <n v="0"/>
    <n v="0"/>
    <n v="78328"/>
    <n v="16687418"/>
    <x v="344"/>
    <n v="11926698"/>
    <n v="0"/>
    <n v="0"/>
    <n v="0"/>
    <n v="182"/>
    <n v="2770"/>
    <x v="338"/>
    <n v="242"/>
    <n v="12"/>
    <n v="4760720"/>
    <x v="341"/>
    <x v="343"/>
    <n v="402"/>
    <n v="17430000"/>
    <n v="17400000"/>
    <n v="0"/>
    <n v="0"/>
    <n v="30000"/>
    <n v="17430000"/>
    <n v="5000000"/>
    <n v="12430000"/>
    <n v="0"/>
    <n v="0"/>
    <n v="0"/>
    <n v="2800"/>
    <n v="12000"/>
    <n v="239"/>
    <n v="12"/>
    <n v="5000000"/>
    <n v="35311"/>
    <n v="417"/>
    <n v="17730000"/>
    <n v="17700000"/>
    <n v="0"/>
    <n v="0"/>
    <n v="30000"/>
    <n v="17730000"/>
    <n v="5150000"/>
    <n v="12580000"/>
    <n v="0"/>
    <n v="0"/>
    <n v="0"/>
    <n v="2850"/>
    <n v="12200"/>
    <n v="240"/>
    <n v="12"/>
    <n v="5150000"/>
    <n v="36064"/>
    <n v="422"/>
    <n v="18030000"/>
    <n v="18000000"/>
    <n v="0"/>
    <n v="0"/>
    <n v="30000"/>
    <n v="18030000"/>
    <n v="5300000"/>
    <n v="12730000"/>
    <n v="0"/>
    <n v="0"/>
    <n v="0"/>
    <n v="2900"/>
    <n v="12400"/>
    <n v="240"/>
    <n v="12"/>
    <n v="5300000"/>
    <n v="36501"/>
    <n v="427"/>
    <m/>
    <m/>
    <s v="○"/>
    <m/>
    <m/>
    <m/>
    <m/>
    <m/>
    <m/>
    <m/>
    <m/>
    <m/>
    <s v="○"/>
    <m/>
    <m/>
    <m/>
    <m/>
    <m/>
    <x v="13"/>
    <n v="16609090"/>
    <s v="調理、盛付、洗浄、下処理、配達、回収"/>
    <s v="－"/>
    <x v="3"/>
    <n v="78328"/>
    <s v="緩衝材の計量、小分け作業"/>
    <s v="－"/>
    <x v="2"/>
    <m/>
    <m/>
    <m/>
    <x v="1"/>
    <s v=""/>
    <x v="0"/>
    <x v="0"/>
    <s v=""/>
    <x v="0"/>
    <m/>
    <m/>
    <m/>
    <x v="0"/>
    <s v="・工賃の向上に加え、利用者の増加にともない、更に弁当の売り上げを行わなければならない。_x000a_・物価高騰による販売価格の見直しを行いたいが、顧客離れを恐れできていない。_x000a_・月によって売り上げの波が大きく安定しない。特に正月明けの１月、盆前後の８月の売り上げが極端に下がってしまう。配達先の企業様が休業となるため、注文が減少し、減収となる。安定した売上を確保する必要がある。_x000a_・現状の設備機器、マンパワーを考慮すると、生産能力の上限に達しようとしている。生産性を向上させる機器の導入や利用者のスキルアップを向上させる必要がある。"/>
    <m/>
    <s v="○"/>
    <m/>
    <s v="○"/>
    <m/>
    <m/>
    <m/>
    <s v="○"/>
    <m/>
    <m/>
    <m/>
    <m/>
    <s v="利用者が増加したが、弁当販売の売上が順調に伸びたため、高い水準で工賃を支払うことができた。今後も利用者が増える見込みで、更に弁当販売を増やしていくために、新規顧客の獲得が課題である。"/>
    <s v="○"/>
    <s v="○"/>
    <s v="○"/>
    <s v="○"/>
    <m/>
    <m/>
    <m/>
    <m/>
    <m/>
    <m/>
    <m/>
    <m/>
    <s v="弁当製造・販売"/>
    <s v="②販路開拓"/>
    <s v="営業活動、情報発信、効果的な広告"/>
    <s v="弁当製造・販売"/>
    <s v="①商品企画力の向上"/>
    <s v="魅力的なメニュー開発、定期的な献立の見直し、弁当の多様化"/>
    <s v="弁当製造・販売"/>
    <s v="⑧職員の負担軽減ためのICT機器等の導入"/>
    <s v="調理器具のリニューアル（フライヤー・スチームコンベクション等）で職員負担を軽減しつつ、生産能力を向上させる"/>
    <s v="・新規顧客の開拓のため営業活動を徹底する_x000a_・お客様からのご意見を取り入れつつ新規メニューを開発する_x000a_・物価高騰にともなう弁当の販売価格の見直し_x000a_・補助金を活用して新規厨房機器を導入する"/>
    <s v="・営業活動の拡充_x000a_・ホームページの見直し、ＳＮＳを利用した情報発信、広告を活用する_x000a_・弁当の受注、請求書の発行などＩＴの導入_x000a_・利用者のスキルアップを図るための教育の充実"/>
    <s v="・営業活動の一層の拡充_x000a_・お客様からがＳＮＳを活用して簡便に発注できるシステムの導入"/>
    <s v="共有した"/>
    <s v="共有した"/>
    <s v="統括責任者"/>
    <s v="中谷光宏"/>
    <s v="管理者"/>
    <s v="生産性向上"/>
    <s v="光成明子"/>
    <s v="目標工賃達成指導員"/>
    <m/>
    <m/>
    <m/>
    <m/>
    <m/>
    <m/>
    <m/>
    <m/>
    <m/>
    <m/>
    <m/>
    <m/>
    <m/>
    <m/>
    <m/>
    <m/>
    <m/>
    <m/>
    <m/>
    <m/>
    <m/>
    <m/>
    <m/>
    <m/>
    <x v="2"/>
    <n v="3"/>
    <n v="11"/>
    <n v="15"/>
    <n v="1"/>
    <m/>
    <n v="30"/>
    <x v="31"/>
    <x v="192"/>
    <x v="1"/>
    <x v="16"/>
    <x v="0"/>
    <n v="2"/>
    <n v="16"/>
    <n v="12"/>
    <n v="30"/>
    <n v="0"/>
    <n v="5"/>
    <n v="4"/>
    <n v="5"/>
    <n v="2"/>
    <n v="2"/>
    <n v="12"/>
    <n v="30"/>
    <n v="0"/>
    <n v="2"/>
    <n v="9"/>
    <n v="3"/>
    <n v="6"/>
    <n v="7"/>
    <n v="3"/>
    <n v="30"/>
    <n v="14"/>
    <n v="2"/>
    <n v="3"/>
    <n v="19"/>
    <n v="0.73684210526315785"/>
    <n v="14"/>
    <n v="2"/>
    <n v="3"/>
    <n v="19"/>
    <n v="0.73684210526315785"/>
    <n v="14"/>
    <n v="1"/>
    <n v="4"/>
    <n v="19"/>
    <n v="0.73684210526315785"/>
    <n v="17"/>
    <n v="1"/>
    <n v="1"/>
    <n v="19"/>
    <n v="0.89473684210526316"/>
    <n v="12"/>
    <n v="2"/>
    <n v="5"/>
    <n v="19"/>
    <n v="0.63157894736842102"/>
    <n v="18"/>
    <n v="0"/>
    <n v="1"/>
    <n v="19"/>
    <x v="70"/>
    <n v="89"/>
    <n v="8"/>
    <n v="17"/>
    <n v="114"/>
    <n v="0.7807017543859649"/>
  </r>
  <r>
    <d v="2024-04-29T00:00:00"/>
    <n v="482"/>
    <x v="4"/>
    <s v="株式会社ピリカ"/>
    <s v="北村　尚美"/>
    <n v="3411503364"/>
    <s v="ピリカ"/>
    <n v="7200076"/>
    <x v="6"/>
    <s v="〒720-0076 福山市本庄町中四丁目１６番４号"/>
    <x v="0"/>
    <s v="井上尚美"/>
    <s v="井上尚美"/>
    <s v="084-923-3608"/>
    <s v="naomi@pirika.info"/>
    <s v="月額"/>
    <n v="18000"/>
    <x v="344"/>
    <n v="10447"/>
    <n v="29221"/>
    <n v="29915"/>
    <n v="31250"/>
    <n v="3390404"/>
    <n v="3390404"/>
    <n v="0"/>
    <n v="0"/>
    <n v="0"/>
    <n v="3390404"/>
    <x v="345"/>
    <n v="663058"/>
    <n v="167128"/>
    <n v="0"/>
    <n v="0"/>
    <n v="95"/>
    <n v="1854"/>
    <x v="339"/>
    <n v="249"/>
    <n v="12"/>
    <n v="2560218"/>
    <x v="342"/>
    <x v="344"/>
    <n v="283"/>
    <n v="3500000"/>
    <n v="3332872"/>
    <n v="167128"/>
    <n v="0"/>
    <n v="0"/>
    <n v="3500000"/>
    <n v="2700000"/>
    <n v="700000"/>
    <n v="100000"/>
    <n v="0"/>
    <n v="0"/>
    <n v="1920"/>
    <n v="9170"/>
    <n v="250"/>
    <n v="12"/>
    <n v="2700000"/>
    <n v="29221"/>
    <n v="294"/>
    <n v="3700000"/>
    <n v="3600000"/>
    <n v="100000"/>
    <n v="0"/>
    <n v="0"/>
    <n v="3700000"/>
    <n v="2800000"/>
    <n v="750000"/>
    <n v="100000"/>
    <n v="50000"/>
    <n v="0"/>
    <n v="1950"/>
    <n v="9200"/>
    <n v="250"/>
    <n v="12"/>
    <n v="2800000"/>
    <n v="29915"/>
    <n v="304"/>
    <n v="3950000"/>
    <n v="3850000"/>
    <n v="100000"/>
    <n v="0"/>
    <n v="0"/>
    <n v="3950000"/>
    <n v="3000000"/>
    <n v="800000"/>
    <n v="100000"/>
    <n v="50000"/>
    <n v="0"/>
    <n v="2000"/>
    <n v="9300"/>
    <n v="250"/>
    <n v="12"/>
    <n v="3000000"/>
    <n v="31250"/>
    <n v="323"/>
    <m/>
    <m/>
    <m/>
    <m/>
    <m/>
    <m/>
    <m/>
    <m/>
    <m/>
    <m/>
    <m/>
    <m/>
    <m/>
    <m/>
    <m/>
    <m/>
    <s v="○"/>
    <s v="刺繍加工及び刺繍にかかわる内職作業。_x000a_本社ビルの清掃活動"/>
    <x v="6"/>
    <n v="1791317"/>
    <s v="刺繍加工　"/>
    <s v="－"/>
    <x v="0"/>
    <n v="982478"/>
    <s v="内職作業　　軽作業"/>
    <s v="－"/>
    <x v="7"/>
    <n v="656100"/>
    <s v="本社ビルの清掃作業"/>
    <s v="－"/>
    <x v="1"/>
    <s v=""/>
    <x v="0"/>
    <x v="0"/>
    <s v=""/>
    <x v="0"/>
    <m/>
    <m/>
    <m/>
    <x v="0"/>
    <s v="閑散期、繁忙期があるものの、作業量は十分に確保できていて、安定した売り上げが確保できている。_x000a_コンピューター刺しゅうミシンや、治具などを活用しながら生産性向上に取組んでいる。_x000a_利用者の中には十分にスキルが獲得できていない方も多く、作業スピードが遅く、生産数が上がらないという課題がある。利用者のやる気は十分あるので、繰り返し練習することでスキルの獲得やスピードアップにつながると考えている。_x000a_スキル獲得と同時に今後は工賃の高い加工なども取り組んでいきたいと考えている。_x000a_"/>
    <m/>
    <m/>
    <m/>
    <m/>
    <m/>
    <m/>
    <m/>
    <m/>
    <m/>
    <m/>
    <s v="○"/>
    <s v="仕事へのやる気はあるがケガや難病を抱えての作業で工賃が低くなってしまっている。"/>
    <s v="R6年3月時点で知的3名・精神6名・身体1名の10名である。精神の方は体調不良で休みが多くなると聞いていてた。が、実際には環境を工夫することで多くの方がほぼ毎日通所ができている。どの方もスキルアップに向けて前向きな言葉が多く見られる点は評価できる。作業の種類作業が豊富なこと、難易度・習熟度など利用者ごとにアセスメントを取ることで、ちょうどよい作業を提供できいる。そのことがやりがいにもつながり、そのことが目標工賃達成につながっていると考えている。精神状態を重視するあまりスキルアップが遅れがちになる傾向もあったが、支援計画に基づいてスキルアップ及び工賃向上に向けた取り組みが必要と考えられる。"/>
    <m/>
    <m/>
    <m/>
    <m/>
    <m/>
    <s v="○"/>
    <m/>
    <m/>
    <s v="○"/>
    <m/>
    <m/>
    <m/>
    <s v="刺繍加工作業"/>
    <s v="⑪その他"/>
    <s v="刺繍加工のスキルの向上を目指し、生産性向上を目指していく_x000a_工賃が高い加工にも取り組んで工賃アップにつなげていきたい"/>
    <s v="内職作業　軽作業"/>
    <s v="⑪その他"/>
    <s v="治具などを使用し、完成度を高めていく。"/>
    <s v="清掃作業"/>
    <s v="⑥作業工程の見直し"/>
    <s v="作業工程を細かく文書化し、わかりやすく提示する。繰り返し練習し清掃作業の場所を増やし、工賃向上を目指していく。"/>
    <s v="比較的簡単な刺繍加工作業を中心にしているが、作業の課題分析を行い、スモールステップで少しずつレベルアップを図る。単価の良い作業を少しずつ増やしていく。補助制度を利用しながら機器を購入し、は製品加工など単価の良い作業にも少しずつチャレンジしていく、やりがいも感じてもらいながら工賃アップにつなげていきたいと考えています。"/>
    <s v="比較的簡単な加工は指示書を見ながら加工できるように、作業工程をマニュアル化していく。_x000a_新たに購入した機器で加工ができるようにしていく。少しずつ作業の割合を増やしていく。_x000a_スタッフに新しい機器の操作や作業の研修を定期的に行い、利用者に適切に指導できるようにスキルアップをしていく。効率よく作業を行えるように支援していくことで、生産性向上を目指し、工賃アップにつなげていく。_x000a_"/>
    <s v="製品刺繍の割合を増やていくため、本社に製品の営業をかけていく。_x000a_継続的に研修を行い、スキルアップを目指す。_x000a_利用者さんにも簡単な刺繍は納期や生産性を意識することで、工賃向上につなげる。"/>
    <s v="共有した"/>
    <s v="共有した"/>
    <s v="統括責任者"/>
    <s v="井上尚美"/>
    <s v="管理者"/>
    <s v="個別支援計画の作成"/>
    <s v="平井理紗"/>
    <s v="サービス管理責任者"/>
    <s v="作業全般指導員・作業工程管理など"/>
    <s v="井上尚美"/>
    <s v="生活支援員"/>
    <s v="作業全般指導員"/>
    <s v="中村洋子"/>
    <s v="目標工賃達成指導員"/>
    <s v="内職・軽作業指導"/>
    <s v="藤川果歩"/>
    <s v="職業指導員"/>
    <s v="刺繍加工作業指導"/>
    <s v="森川良美"/>
    <s v="職業指導員"/>
    <m/>
    <m/>
    <m/>
    <m/>
    <m/>
    <m/>
    <m/>
    <m/>
    <m/>
    <m/>
    <m/>
    <m/>
    <x v="7"/>
    <n v="1"/>
    <n v="3"/>
    <n v="6"/>
    <m/>
    <m/>
    <n v="10"/>
    <x v="31"/>
    <x v="154"/>
    <x v="132"/>
    <x v="0"/>
    <x v="0"/>
    <n v="2"/>
    <n v="8"/>
    <n v="0"/>
    <n v="10"/>
    <n v="0"/>
    <n v="0"/>
    <n v="1"/>
    <n v="2"/>
    <n v="0"/>
    <n v="1"/>
    <n v="6"/>
    <n v="10"/>
    <n v="0"/>
    <n v="2"/>
    <n v="2"/>
    <n v="3"/>
    <n v="1"/>
    <n v="2"/>
    <n v="0"/>
    <n v="10"/>
    <n v="7"/>
    <n v="0"/>
    <n v="2"/>
    <n v="9"/>
    <n v="0.77777777777777779"/>
    <n v="5"/>
    <n v="0"/>
    <n v="4"/>
    <n v="9"/>
    <n v="0.55555555555555558"/>
    <n v="5"/>
    <n v="0"/>
    <n v="4"/>
    <n v="9"/>
    <n v="0.55555555555555558"/>
    <n v="7"/>
    <n v="0"/>
    <n v="2"/>
    <n v="9"/>
    <n v="0.77777777777777779"/>
    <n v="5"/>
    <n v="1"/>
    <n v="3"/>
    <n v="9"/>
    <n v="0.55555555555555558"/>
    <n v="7"/>
    <n v="0"/>
    <n v="2"/>
    <n v="9"/>
    <x v="80"/>
    <n v="36"/>
    <n v="1"/>
    <n v="17"/>
    <n v="54"/>
    <n v="0.66666666666666663"/>
  </r>
  <r>
    <d v="2024-04-17T00:00:00"/>
    <n v="483"/>
    <x v="4"/>
    <s v="株式会社元貴"/>
    <s v="田中　貴宏"/>
    <n v="3410218469"/>
    <s v="ジョブサポート　きりん"/>
    <n v="7330003"/>
    <x v="2"/>
    <s v="〒733-0003 広島市西区三篠町三丁目５番３０号"/>
    <x v="0"/>
    <s v="森　みどり"/>
    <s v="林　武彦"/>
    <s v="082-962-9063"/>
    <s v="genkikirin121@gmail.com"/>
    <s v="月額"/>
    <n v="15000"/>
    <x v="345"/>
    <n v="2969"/>
    <n v="18957"/>
    <n v="19746"/>
    <n v="20460"/>
    <n v="2358197"/>
    <n v="2358197"/>
    <n v="0"/>
    <n v="0"/>
    <n v="0"/>
    <n v="2358197"/>
    <x v="346"/>
    <n v="7794"/>
    <n v="0"/>
    <n v="0"/>
    <n v="0"/>
    <n v="161"/>
    <n v="2952"/>
    <x v="340"/>
    <n v="271"/>
    <n v="12"/>
    <n v="2350403"/>
    <x v="343"/>
    <x v="345"/>
    <n v="217"/>
    <n v="3000000"/>
    <n v="3000000"/>
    <n v="0"/>
    <n v="0"/>
    <n v="0"/>
    <n v="3000000"/>
    <n v="2980000"/>
    <n v="20000"/>
    <n v="0"/>
    <n v="0"/>
    <n v="0"/>
    <n v="3500"/>
    <n v="13000"/>
    <n v="269"/>
    <n v="12"/>
    <n v="2980000"/>
    <n v="18957"/>
    <n v="229"/>
    <n v="3300000"/>
    <n v="3300000"/>
    <n v="0"/>
    <n v="0"/>
    <n v="0"/>
    <n v="3300000"/>
    <n v="3270000"/>
    <n v="30000"/>
    <n v="0"/>
    <n v="0"/>
    <n v="0"/>
    <n v="3700"/>
    <n v="13500"/>
    <n v="269"/>
    <n v="12"/>
    <n v="3270000"/>
    <n v="19746"/>
    <n v="242"/>
    <n v="3600000"/>
    <n v="3600000"/>
    <n v="0"/>
    <n v="0"/>
    <n v="0"/>
    <n v="3600000"/>
    <n v="3560000"/>
    <n v="40000"/>
    <n v="0"/>
    <n v="0"/>
    <n v="0"/>
    <n v="3900"/>
    <n v="14000"/>
    <n v="269"/>
    <n v="12"/>
    <n v="3560000"/>
    <n v="20460"/>
    <n v="254"/>
    <m/>
    <m/>
    <m/>
    <m/>
    <s v="○"/>
    <m/>
    <m/>
    <m/>
    <s v="○"/>
    <m/>
    <m/>
    <m/>
    <s v="○"/>
    <m/>
    <m/>
    <m/>
    <m/>
    <m/>
    <x v="4"/>
    <n v="1859019"/>
    <s v="内職作業（組立作業、データ入力等）"/>
    <s v="－"/>
    <x v="4"/>
    <n v="477578"/>
    <s v="清掃作業（保育園、マンション等）"/>
    <s v="○"/>
    <x v="4"/>
    <n v="21600"/>
    <s v="にんにくの販売売上"/>
    <s v="－"/>
    <x v="0"/>
    <s v=""/>
    <x v="0"/>
    <x v="0"/>
    <n v="1"/>
    <x v="1"/>
    <n v="1"/>
    <s v="令和5年度"/>
    <n v="21600"/>
    <x v="56"/>
    <s v="作業効率、作業能力の向上はみられており、生産活動収入も増加している。_x000a_清掃業務は新規で契約に繋がり、安定した収入の確保に繋がっている。_x000a__x000a_（課題）_x000a_高単価の内職だが、相手企業からの仕事の受注が安定しておらず収入金額にムラがみられている。_x000a_利用者によって、作業能力に差がみられている。_x000a_新たな事業、仕事の受注営業を行う必要がある。"/>
    <m/>
    <s v="○"/>
    <m/>
    <s v="○"/>
    <m/>
    <m/>
    <m/>
    <m/>
    <m/>
    <m/>
    <s v="○"/>
    <s v="高単価の商品が安定していない。"/>
    <s v="昨年度に比べ、平均工賃は向上している。_x000a_清掃作業が難しい利用者さんの訓練が必要である。_x000a_新しい作業や仕事を受注するにしても、利用者さんによって作業量にムラがみられている。"/>
    <m/>
    <s v="○"/>
    <m/>
    <m/>
    <m/>
    <m/>
    <m/>
    <m/>
    <m/>
    <s v="○"/>
    <s v="○"/>
    <s v="新しい作業への取組みを検討している。"/>
    <s v="営業活動"/>
    <s v="②販路開拓"/>
    <s v="営業活動を行い、高単価の内職作業の確保、施設外先の確保に努めていく。_x000a_企業から事業所を見学していただけるよう、積極的に地域のイベントなどに参加していく。"/>
    <s v="新しい作業内容の受注"/>
    <s v="⑪その他"/>
    <s v="野菜の梱包など、新しい作業への取り組みを検討している。_x000a_休日などの対応ができないなどの課題があるため、打ち合わせなどすすめていく。"/>
    <s v="情報提供、情報収集"/>
    <s v="⑩市町・企業、他事業所との連携"/>
    <s v="就労支援センターなどを活用し、仕事の幅を拡げていく。_x000a_他事業所からも情報収集を行い、新し仕事の受注先の確保に努める。"/>
    <s v="営業活動を行い、新規企業との契約を結び売上を増加させる。_x000a_高単価商品の受注が継続していただけるよう、相手企業との信頼関係を深める。_x000a_情報提供や情報収集を行い、積極的に仕事の受注を受けれる体制をつくっていく。"/>
    <s v="相手企業との関係性を深め、仕事の受注が安定するよう生産力の向上に努めていく。_x000a_作業効率を上げていくために、利用者さん同士の協調性の構築、信頼関係を深めるなど環境を整備していく。"/>
    <s v="営業活動は継続して行い、他事業所とも連携しながら作業の受注、新規開拓に努めていく。_x000a_地域のイベントなどにも積極的に参加し、地元企業様への周知や農作物の販路開拓など積極的に行っていく。"/>
    <s v="共有した"/>
    <s v="共有した"/>
    <s v="統括責任者"/>
    <s v="森　みどり"/>
    <s v="管理者兼職業指導員"/>
    <s v="個別支援計画の作成"/>
    <s v="松尾　明生"/>
    <s v="サービス管理責任者"/>
    <s v="営業、作業環境の改善"/>
    <s v="工藤　理絵"/>
    <s v="目標工賃達成指導員"/>
    <s v="日常生活の相談、指導"/>
    <s v="笠原　碧泉"/>
    <s v="生活支援員"/>
    <s v="日常生活の相談、指導"/>
    <s v="大瀬良　香風"/>
    <s v="生活支援員"/>
    <s v="営業、価格交渉"/>
    <s v="林　武彦"/>
    <s v="生活支援員"/>
    <m/>
    <m/>
    <m/>
    <m/>
    <m/>
    <m/>
    <m/>
    <m/>
    <m/>
    <m/>
    <m/>
    <m/>
    <x v="7"/>
    <n v="3"/>
    <n v="8"/>
    <n v="11"/>
    <m/>
    <m/>
    <n v="22"/>
    <x v="73"/>
    <x v="55"/>
    <x v="1"/>
    <x v="0"/>
    <x v="0"/>
    <n v="8"/>
    <n v="11"/>
    <n v="3"/>
    <n v="22"/>
    <n v="0"/>
    <n v="7"/>
    <n v="3"/>
    <n v="1"/>
    <n v="0"/>
    <n v="0"/>
    <n v="11"/>
    <n v="22"/>
    <n v="0"/>
    <n v="3"/>
    <n v="3"/>
    <n v="1"/>
    <n v="5"/>
    <n v="8"/>
    <n v="2"/>
    <n v="22"/>
    <n v="15"/>
    <n v="0"/>
    <n v="4"/>
    <n v="19"/>
    <n v="0.78947368421052633"/>
    <n v="16"/>
    <n v="1"/>
    <n v="2"/>
    <n v="19"/>
    <n v="0.84210526315789469"/>
    <n v="17"/>
    <n v="0"/>
    <n v="2"/>
    <n v="19"/>
    <n v="0.89473684210526316"/>
    <n v="16"/>
    <n v="0"/>
    <n v="3"/>
    <n v="19"/>
    <n v="0.84210526315789469"/>
    <n v="15"/>
    <n v="1"/>
    <n v="3"/>
    <n v="19"/>
    <n v="0.78947368421052633"/>
    <n v="16"/>
    <n v="0"/>
    <n v="3"/>
    <n v="19"/>
    <x v="36"/>
    <n v="95"/>
    <n v="2"/>
    <n v="17"/>
    <n v="114"/>
    <n v="0.83333333333333337"/>
  </r>
  <r>
    <d v="2024-04-25T00:00:00"/>
    <n v="485"/>
    <x v="4"/>
    <s v="株式会社ニシキプリント"/>
    <s v="宮﨑　真"/>
    <n v="3412500914"/>
    <s v="ワークサポートひなた"/>
    <n v="7392117"/>
    <x v="8"/>
    <s v="〒739-2117 東広島市高屋台2丁目1番12号"/>
    <x v="0"/>
    <s v="宮﨑　慧"/>
    <s v="宮﨑　慧"/>
    <s v="０８２－４３４－６９５４"/>
    <s v="bhinata6954@gmail.com"/>
    <s v="月額"/>
    <n v="21000"/>
    <x v="346"/>
    <n v="16865"/>
    <n v="38659"/>
    <n v="39373"/>
    <n v="39961"/>
    <n v="2864028"/>
    <n v="2864028"/>
    <n v="0"/>
    <n v="0"/>
    <n v="0"/>
    <n v="2864028"/>
    <x v="347"/>
    <n v="0"/>
    <n v="465402"/>
    <n v="0"/>
    <n v="35823"/>
    <n v="79"/>
    <n v="1376"/>
    <x v="341"/>
    <n v="267"/>
    <n v="12"/>
    <n v="2362803"/>
    <x v="344"/>
    <x v="346"/>
    <n v="390"/>
    <n v="4671600"/>
    <n v="4671600"/>
    <n v="0"/>
    <n v="0"/>
    <n v="0"/>
    <n v="4671600"/>
    <n v="4221600"/>
    <n v="0"/>
    <n v="450000"/>
    <n v="0"/>
    <n v="0"/>
    <n v="2400"/>
    <n v="9600"/>
    <n v="266"/>
    <n v="12"/>
    <n v="4221600"/>
    <n v="38659"/>
    <n v="440"/>
    <n v="5600000"/>
    <n v="5600000"/>
    <n v="0"/>
    <n v="0"/>
    <n v="0"/>
    <n v="5600000"/>
    <n v="5150000"/>
    <n v="0"/>
    <n v="450000"/>
    <n v="0"/>
    <n v="0"/>
    <n v="2880"/>
    <n v="11520"/>
    <n v="266"/>
    <n v="12"/>
    <n v="5150000"/>
    <n v="39373"/>
    <n v="447"/>
    <n v="6540000"/>
    <n v="6540000"/>
    <n v="0"/>
    <n v="0"/>
    <n v="0"/>
    <n v="6540000"/>
    <n v="6090000"/>
    <n v="0"/>
    <n v="450000"/>
    <n v="0"/>
    <n v="0"/>
    <n v="3360"/>
    <n v="13440"/>
    <n v="266"/>
    <n v="12"/>
    <n v="6090000"/>
    <n v="39961"/>
    <n v="453"/>
    <m/>
    <m/>
    <m/>
    <m/>
    <m/>
    <s v="○"/>
    <m/>
    <s v="○"/>
    <s v="○"/>
    <m/>
    <m/>
    <s v="○"/>
    <s v="○"/>
    <m/>
    <m/>
    <m/>
    <m/>
    <m/>
    <x v="12"/>
    <n v="1140000"/>
    <s v="ゆうメールの封入封緘作業"/>
    <s v="－"/>
    <x v="4"/>
    <n v="600000"/>
    <s v="ニシキプリント敷地内清掃業務"/>
    <s v="－"/>
    <x v="6"/>
    <n v="123094"/>
    <s v="トートバッグ・Tシャツの印刷"/>
    <s v="－"/>
    <x v="1"/>
    <s v=""/>
    <x v="0"/>
    <x v="0"/>
    <s v=""/>
    <x v="0"/>
    <m/>
    <m/>
    <m/>
    <x v="0"/>
    <s v="郵便物の発送作業業務（封入封緘・仕分け）については、既存のノウハウを活かし活動を行った。_x000a_内職作業の経験のない利用者の方は、作業に対して戸惑うこともあったが、回数を重ねるごとに上達が見られた。_x000a_新規事業である布製品へのプリント事業は、生産性の担保が難しい状態にある。_x000a_販路については、既存顧客を中心にオリジナルの布製品の作成依頼を受ける。"/>
    <m/>
    <s v="○"/>
    <m/>
    <m/>
    <s v="○"/>
    <s v="○"/>
    <s v="○"/>
    <m/>
    <m/>
    <m/>
    <m/>
    <m/>
    <s v="各月ごとに、各工賃を算出。目標工賃額との差額を計る。_x000a_また工賃規定（内記）により、通所開始より3か月後に工賃額見直し（初回）を行い、以降、_x000a_6月・12月に工賃額見直し（定期）を通所者全員行う。_x000a_作業内容・通所日数等から工賃額の見直しを行い、翌月より反映を行う。_x000a__x000a_新規利用者を見込んだ目標工賃設定（21,000円）であり、予測した通り新規利用者が増加した年度となった。通所日数が増加した利用者も多く、54名/79名（旧算定方式）の方が目標工賃額を達成した。"/>
    <s v="○"/>
    <s v="○"/>
    <s v="○"/>
    <m/>
    <m/>
    <m/>
    <m/>
    <m/>
    <m/>
    <s v="○"/>
    <m/>
    <m/>
    <s v="大学との連携・大学祭への出店"/>
    <s v="②販路開拓"/>
    <s v="大学祭に出店、新規顧客の開拓に向けて取り組む。"/>
    <s v="『第1回ヒロシマルクト』への出店"/>
    <s v="⑤他事業所とのネットワークの構築"/>
    <s v="他事業所と連携を行い、県内の福祉事業にて合同のマルシェを開催。_x000a_実行委員として関わり、他事業所との連携を強める。"/>
    <s v="『エシカル消費』の推進"/>
    <s v="⑩市町・企業、他事業所との連携"/>
    <s v="事業所の「はたらく・つながる・ささえあう」のコンセプトを企業に啓発。_x000a_協賛をいただき、作成したスタッフTシャツ等にロゴを入れていただく。"/>
    <s v="販路の拡大を目指しECサイト（ホームページ）よりオリジナルの布製品の購入が可能となるよう準備を_x000a_進める。また大学・地域・企業・他事業所との連携を図り、イベントへの出店等も行う。_x000a_"/>
    <s v="新規顧客の確保のため、集客が期待される事業（みんなの図書館）の事業展開。_x000a_地域により広く事業所の生産活動について周知を行う。_x000a_同時に布製品の購買場所の常設を狙う。"/>
    <s v="他事業所との連携を強化し、イベント（ヒロシマルクト等）の開催を定期的に行う。自事業所の強み（印刷物を中心とした情報発信力）を活かし、イベント・地域活動の活性化を狙う。"/>
    <s v="共有した"/>
    <s v="共有した"/>
    <s v="統括責任者"/>
    <s v="宮﨑　慧"/>
    <s v="管理者"/>
    <m/>
    <s v="室山　進"/>
    <s v="目標工賃達成指導員"/>
    <m/>
    <s v="伊勢川　綾"/>
    <s v="職業指導員"/>
    <m/>
    <s v="山崎　博美"/>
    <s v="職業指導員"/>
    <m/>
    <s v="藤本　尚美"/>
    <s v="サービス管理責任者"/>
    <m/>
    <s v="谷村　俊幸"/>
    <s v="職業指導員"/>
    <m/>
    <m/>
    <m/>
    <m/>
    <m/>
    <m/>
    <m/>
    <m/>
    <m/>
    <m/>
    <m/>
    <m/>
    <x v="7"/>
    <n v="1"/>
    <n v="6"/>
    <n v="4"/>
    <m/>
    <m/>
    <n v="11"/>
    <x v="1"/>
    <x v="175"/>
    <x v="64"/>
    <x v="0"/>
    <x v="0"/>
    <n v="3"/>
    <n v="6"/>
    <n v="2"/>
    <n v="11"/>
    <n v="0"/>
    <n v="2"/>
    <n v="2"/>
    <n v="1"/>
    <n v="0"/>
    <n v="0"/>
    <n v="6"/>
    <n v="11"/>
    <n v="0"/>
    <n v="0"/>
    <n v="5"/>
    <n v="1"/>
    <n v="3"/>
    <n v="2"/>
    <n v="0"/>
    <n v="11"/>
    <n v="10"/>
    <n v="0"/>
    <n v="0"/>
    <n v="10"/>
    <n v="1"/>
    <n v="9"/>
    <n v="0"/>
    <n v="1"/>
    <n v="10"/>
    <n v="0.9"/>
    <n v="10"/>
    <n v="0"/>
    <n v="0"/>
    <n v="10"/>
    <n v="1"/>
    <n v="9"/>
    <n v="0"/>
    <n v="1"/>
    <n v="10"/>
    <n v="0.9"/>
    <n v="8"/>
    <n v="0"/>
    <n v="2"/>
    <n v="10"/>
    <n v="0.8"/>
    <n v="10"/>
    <n v="0"/>
    <n v="0"/>
    <n v="10"/>
    <x v="8"/>
    <n v="56"/>
    <n v="0"/>
    <n v="4"/>
    <n v="60"/>
    <n v="0.93333333333333335"/>
  </r>
  <r>
    <d v="2024-04-29T00:00:00"/>
    <n v="486"/>
    <x v="4"/>
    <s v="株式会社スカルド"/>
    <s v="村上　敏之"/>
    <n v="3410218568"/>
    <s v="就労継続支援Ｂ型事業所　人と人"/>
    <n v="7330812"/>
    <x v="2"/>
    <s v="〒733-0812 広島市西区己斐本町三丁目１１番１５号"/>
    <x v="0"/>
    <s v="村上　敏之"/>
    <s v="村上　敏之"/>
    <s v="090-7590-7867"/>
    <s v="info@hito-to-hito.info"/>
    <s v="月額"/>
    <n v="18100"/>
    <x v="347"/>
    <n v="24967"/>
    <n v="43722"/>
    <n v="44985"/>
    <n v="45290"/>
    <n v="14932531"/>
    <n v="14932531"/>
    <n v="0"/>
    <n v="0"/>
    <n v="0"/>
    <n v="14932531"/>
    <x v="348"/>
    <n v="4338051"/>
    <n v="0"/>
    <n v="0"/>
    <n v="0"/>
    <n v="369"/>
    <n v="5455"/>
    <x v="342"/>
    <n v="267"/>
    <n v="12"/>
    <n v="10594480"/>
    <x v="345"/>
    <x v="347"/>
    <n v="517"/>
    <n v="16500000"/>
    <n v="16500000"/>
    <n v="0"/>
    <n v="0"/>
    <n v="0"/>
    <n v="16500000"/>
    <n v="11700000"/>
    <n v="3800000"/>
    <n v="500000"/>
    <n v="500000"/>
    <n v="0"/>
    <n v="6000"/>
    <n v="21000"/>
    <n v="270"/>
    <n v="12"/>
    <n v="11700000"/>
    <n v="43722"/>
    <n v="557"/>
    <n v="17000000"/>
    <n v="17000000"/>
    <n v="0"/>
    <n v="0"/>
    <n v="0"/>
    <n v="17000000"/>
    <n v="12200000"/>
    <n v="3400000"/>
    <n v="700000"/>
    <n v="700000"/>
    <n v="0"/>
    <n v="6100"/>
    <n v="21500"/>
    <n v="270"/>
    <n v="12"/>
    <n v="12200000"/>
    <n v="44985"/>
    <n v="567"/>
    <n v="17700000"/>
    <n v="17700000"/>
    <n v="0"/>
    <n v="0"/>
    <n v="0"/>
    <n v="17700000"/>
    <n v="12500000"/>
    <n v="3200000"/>
    <n v="1000000"/>
    <n v="1000000"/>
    <n v="0"/>
    <n v="6200"/>
    <n v="22000"/>
    <n v="270"/>
    <n v="12"/>
    <n v="12500000"/>
    <n v="45290"/>
    <n v="568"/>
    <m/>
    <m/>
    <m/>
    <m/>
    <m/>
    <m/>
    <m/>
    <m/>
    <m/>
    <m/>
    <m/>
    <m/>
    <s v="○"/>
    <m/>
    <s v="○"/>
    <s v="○"/>
    <m/>
    <m/>
    <x v="1"/>
    <n v="11750013"/>
    <s v="提携施設外就労先での業務全般。HP作成、SNS更新、撮影、動画作成など"/>
    <s v="○"/>
    <x v="17"/>
    <n v="2446841"/>
    <s v="自社で獲得したIT系業務。PC設置・設定、HP作成、SNS更新、撮影、求人など"/>
    <s v="－"/>
    <x v="0"/>
    <n v="735677"/>
    <s v="ポテトチップス袋詰め、シール貼り、パラコード作成など"/>
    <s v="－"/>
    <x v="0"/>
    <s v=""/>
    <x v="0"/>
    <x v="0"/>
    <s v=""/>
    <x v="0"/>
    <m/>
    <m/>
    <m/>
    <x v="0"/>
    <s v="利用者さん毎にできる仕事が異なる為、仕事を指導するスタッフの負担が大きく、効率UPへ繋がっていない。継続して同じ仕事が続けられるものを導入する必要があり。"/>
    <m/>
    <m/>
    <m/>
    <s v="○"/>
    <m/>
    <m/>
    <m/>
    <m/>
    <m/>
    <m/>
    <m/>
    <m/>
    <s v="工賃向上自体はできているがまだ足りず。IT系の作業ができる利用者さんと、できない利用者さんとで売上が大幅に変わる為、IT系の作業ができない利用者さんでも安定して高い売上をあげれる状態をつくる必要があります。"/>
    <m/>
    <s v="○"/>
    <m/>
    <m/>
    <m/>
    <s v="○"/>
    <m/>
    <m/>
    <m/>
    <m/>
    <m/>
    <m/>
    <s v="PC関係"/>
    <s v="⑥作業工程の見直し"/>
    <s v="１つの業務でも細分化し、対応できる利用者さんを増やし、業務効率をUPさせる。"/>
    <s v="施設外就労"/>
    <s v="②販路開拓"/>
    <s v="入ってくる仕事でまだこなせていないものが多数ある為、新しいことにチャレンジする。"/>
    <s v="内職（ポテトチップス袋詰めなど）"/>
    <s v="⑥作業工程の見直し"/>
    <s v="作業のしやすい道具や設備の導入、作成量の増加に伴う部屋を広げる必要がある。"/>
    <s v="既存の業務だけではなく、新しい業務、業界へ参入していき、利用者さんの可能性をさらに広げることにより売上UPにつなげる。"/>
    <s v="新しい業務へのスキルアップを図り、効率化をしていく。"/>
    <s v="効率化され生産量が増えたものを販路拡大していく"/>
    <s v="共有した"/>
    <s v="共有した"/>
    <s v="統括責任者"/>
    <s v="村上　敏之"/>
    <s v="管理者"/>
    <s v="個別支援計画の作成"/>
    <s v="藤本　由美子"/>
    <s v="サービス管理責任者"/>
    <s v="技術指導や職業訓練"/>
    <s v="中岡　杏菜"/>
    <s v="職業指導員"/>
    <s v="日常生活の相談・指導"/>
    <s v="青木　良平"/>
    <s v="生活支援員"/>
    <s v="日常生活の相談・指導"/>
    <s v="高山　舞"/>
    <s v="生活支援員"/>
    <s v="技術指導や職業訓練"/>
    <s v="小笠原　花里菜"/>
    <s v="職業指導員"/>
    <s v="価格交渉・営業・作業工程管理"/>
    <s v="日高　正和"/>
    <s v="目標工賃達成指導員"/>
    <s v="日常生活の相談・指導"/>
    <s v="益田　夢人"/>
    <s v="生活支援員"/>
    <m/>
    <m/>
    <m/>
    <m/>
    <m/>
    <m/>
    <x v="6"/>
    <n v="13"/>
    <n v="6"/>
    <n v="39"/>
    <m/>
    <m/>
    <n v="58"/>
    <x v="116"/>
    <x v="193"/>
    <x v="193"/>
    <x v="0"/>
    <x v="0"/>
    <n v="29"/>
    <n v="29"/>
    <n v="0"/>
    <n v="58"/>
    <n v="0"/>
    <n v="0"/>
    <n v="0"/>
    <n v="0"/>
    <n v="0"/>
    <n v="0"/>
    <n v="58"/>
    <n v="58"/>
    <n v="0"/>
    <n v="7"/>
    <n v="10"/>
    <n v="13"/>
    <n v="11"/>
    <n v="11"/>
    <n v="6"/>
    <n v="58"/>
    <n v="32"/>
    <n v="0"/>
    <n v="8"/>
    <n v="40"/>
    <n v="0.8"/>
    <n v="20"/>
    <n v="3"/>
    <n v="17"/>
    <n v="40"/>
    <n v="0.5"/>
    <n v="40"/>
    <n v="0"/>
    <n v="0"/>
    <n v="40"/>
    <n v="1"/>
    <n v="24"/>
    <n v="10"/>
    <n v="6"/>
    <n v="40"/>
    <n v="0.6"/>
    <n v="30"/>
    <n v="0"/>
    <n v="10"/>
    <n v="40"/>
    <n v="0.75"/>
    <n v="40"/>
    <n v="0"/>
    <n v="0"/>
    <n v="40"/>
    <x v="8"/>
    <n v="186"/>
    <n v="13"/>
    <n v="41"/>
    <n v="240"/>
    <n v="0.77500000000000002"/>
  </r>
  <r>
    <d v="2024-04-26T00:00:00"/>
    <n v="487"/>
    <x v="1"/>
    <s v="社会福祉法人新市福祉会"/>
    <s v="寺岡　暉"/>
    <n v="3411700358"/>
    <s v="就労継続支援Ｂ型事業所　ガーデンテラスふちゅう"/>
    <n v="7260003"/>
    <x v="7"/>
    <s v="〒726-0003 府中市元町43番地１"/>
    <x v="0"/>
    <s v="小川　征志"/>
    <s v="小川　征志"/>
    <s v="0847-45-0080"/>
    <s v="commons-fuchu@joytopia.or.jp"/>
    <s v="月額"/>
    <n v="13000"/>
    <x v="348"/>
    <n v="4437"/>
    <n v="18889"/>
    <n v="19444"/>
    <n v="19444"/>
    <n v="10175190"/>
    <n v="10175190"/>
    <n v="0"/>
    <n v="0"/>
    <n v="0"/>
    <n v="10175190"/>
    <x v="349"/>
    <n v="7509744"/>
    <n v="0"/>
    <n v="280000"/>
    <n v="0"/>
    <n v="205"/>
    <n v="2809"/>
    <x v="343"/>
    <n v="247"/>
    <n v="12"/>
    <n v="2385446"/>
    <x v="346"/>
    <x v="348"/>
    <n v="212"/>
    <n v="11500000"/>
    <n v="11500000"/>
    <n v="0"/>
    <n v="0"/>
    <n v="0"/>
    <n v="11500000"/>
    <n v="3400000"/>
    <n v="8000000"/>
    <n v="0"/>
    <n v="100000"/>
    <n v="0"/>
    <n v="3780"/>
    <n v="15120"/>
    <n v="252"/>
    <n v="12"/>
    <n v="3400000"/>
    <n v="18889"/>
    <n v="225"/>
    <n v="12000000"/>
    <n v="12000000"/>
    <n v="0"/>
    <n v="0"/>
    <n v="0"/>
    <n v="12000000"/>
    <n v="4200000"/>
    <n v="7800000"/>
    <n v="0"/>
    <n v="0"/>
    <n v="0"/>
    <n v="4536"/>
    <n v="18144"/>
    <n v="252"/>
    <n v="12"/>
    <n v="4200000"/>
    <n v="19444"/>
    <n v="231"/>
    <n v="12000000"/>
    <n v="12000000"/>
    <n v="0"/>
    <n v="0"/>
    <n v="0"/>
    <n v="12000000"/>
    <n v="4200000"/>
    <n v="7800000"/>
    <n v="0"/>
    <n v="0"/>
    <n v="0"/>
    <n v="4536"/>
    <n v="18144"/>
    <n v="252"/>
    <n v="12"/>
    <n v="4200000"/>
    <n v="19444"/>
    <n v="231"/>
    <m/>
    <m/>
    <s v="○"/>
    <m/>
    <m/>
    <m/>
    <s v="○"/>
    <m/>
    <s v="○"/>
    <m/>
    <m/>
    <m/>
    <m/>
    <m/>
    <m/>
    <m/>
    <m/>
    <m/>
    <x v="13"/>
    <n v="7200000"/>
    <s v="お弁当の製造販売（店内販売、盛り付け、配達）"/>
    <s v="－"/>
    <x v="13"/>
    <n v="2495190"/>
    <s v="ランチ等飲食の提供（接客、調理補助）"/>
    <s v="－"/>
    <x v="7"/>
    <n v="480000"/>
    <s v="施設内清掃（各部屋、廊下、階段、トイレの清掃）"/>
    <s v="○"/>
    <x v="0"/>
    <s v=""/>
    <x v="0"/>
    <x v="0"/>
    <s v=""/>
    <x v="0"/>
    <m/>
    <m/>
    <m/>
    <x v="0"/>
    <s v="弁当の売り上げが好調で目標を上回ることができたが物価高騰により仕入れ価格が高騰し運営経費が2割程度上昇した。商品の価格は地域にも浸透して入りできる限り値上げは行わない予定であるが状況をみならが販売価格は検討が必要となってきた。清掃活動は安定的収入が見込まれる。"/>
    <m/>
    <m/>
    <m/>
    <s v="○"/>
    <m/>
    <s v="○"/>
    <s v="○"/>
    <m/>
    <m/>
    <m/>
    <m/>
    <m/>
    <s v="販路拡大のため広報活動を増やし新メニューの開発を行った結果、売り上げが上昇した。清掃活動も委託元より評価をいただき利用者のモチベーション向上ができた。"/>
    <s v="○"/>
    <s v="○"/>
    <m/>
    <m/>
    <s v="○"/>
    <m/>
    <m/>
    <m/>
    <m/>
    <s v="○"/>
    <m/>
    <m/>
    <s v="弁当・惣菜の製造・販売"/>
    <s v="②販路開拓"/>
    <s v="近隣企業、個人宅への広報を行い新規顧客の獲得をおこなう"/>
    <s v="弁当・惣菜の製造・販売"/>
    <s v="⑤他事業所とのネットワークの構築"/>
    <s v="飲食系就労支援事業所との定期的な情報交換、共有"/>
    <s v="清掃・洗浄・洗車"/>
    <s v="⑥作業工程の見直し"/>
    <s v="効率的な作業ができるよう委託元とのコミュニケーションをはかる。"/>
    <s v="販路開拓のため他事業所及び地域住民とのコミュニケーションを図り、物価上昇を念頭にコスト意識をもち利用者のモチベーションを高めれるよに取り組む。"/>
    <s v="新製品の開発を行い売り上げアップを目指す。"/>
    <s v="継続した販路開拓、新製品の開発を行う。"/>
    <s v="共有した"/>
    <s v="共有した"/>
    <s v="統括責任者"/>
    <s v="小川　征志"/>
    <s v="管理者"/>
    <s v="営業・製造管理　"/>
    <s v="馬屋原　紀恵"/>
    <s v="生活支援員"/>
    <s v="清掃業務管理"/>
    <s v="弓戸　有華"/>
    <s v="目標工賃達成指導員"/>
    <s v="カフェ営業管理"/>
    <s v="平田　由佳"/>
    <s v="職業指導員"/>
    <s v="販路拡大"/>
    <s v="橘高　緑"/>
    <s v="職業指導員"/>
    <s v="清掃業務管理"/>
    <s v="上田　真弓"/>
    <s v="職業指導員"/>
    <m/>
    <m/>
    <m/>
    <m/>
    <m/>
    <m/>
    <m/>
    <m/>
    <m/>
    <m/>
    <m/>
    <m/>
    <x v="7"/>
    <n v="3"/>
    <n v="4"/>
    <n v="7"/>
    <m/>
    <n v="8"/>
    <n v="22"/>
    <x v="73"/>
    <x v="106"/>
    <x v="194"/>
    <x v="0"/>
    <x v="48"/>
    <n v="3"/>
    <n v="17"/>
    <n v="2"/>
    <n v="22"/>
    <n v="0"/>
    <n v="1"/>
    <n v="1"/>
    <n v="3"/>
    <n v="0"/>
    <n v="0"/>
    <n v="17"/>
    <n v="22"/>
    <n v="0"/>
    <n v="1"/>
    <n v="4"/>
    <n v="5"/>
    <n v="6"/>
    <n v="5"/>
    <n v="1"/>
    <n v="22"/>
    <n v="8"/>
    <n v="6"/>
    <n v="8"/>
    <n v="22"/>
    <n v="0.36363636363636365"/>
    <n v="10"/>
    <n v="5"/>
    <n v="7"/>
    <n v="22"/>
    <n v="0.45454545454545453"/>
    <n v="15"/>
    <n v="1"/>
    <n v="6"/>
    <n v="22"/>
    <n v="0.68181818181818177"/>
    <n v="18"/>
    <n v="0"/>
    <n v="4"/>
    <n v="22"/>
    <n v="0.81818181818181823"/>
    <n v="13"/>
    <n v="3"/>
    <n v="6"/>
    <n v="22"/>
    <n v="0.59090909090909094"/>
    <n v="19"/>
    <n v="0"/>
    <n v="3"/>
    <n v="22"/>
    <x v="45"/>
    <n v="83"/>
    <n v="15"/>
    <n v="34"/>
    <n v="132"/>
    <n v="0.62878787878787878"/>
  </r>
  <r>
    <d v="2024-04-15T00:00:00"/>
    <n v="488"/>
    <x v="4"/>
    <s v="株式会社ダイキ"/>
    <s v="中村　義文"/>
    <n v="3410118594"/>
    <s v="アイリス的場"/>
    <n v="7320825"/>
    <x v="2"/>
    <s v="〒732-0825 広島市南区金屋町４番３号"/>
    <x v="0"/>
    <s v="向井　昭裕"/>
    <s v="向井　昭裕"/>
    <s v="０８２－２５８－２８１０"/>
    <s v="iris-matoba@dai-ki.co.jp"/>
    <s v="月額"/>
    <n v="15000"/>
    <x v="349"/>
    <n v="2163"/>
    <n v="22989"/>
    <n v="23929"/>
    <n v="24038"/>
    <n v="601900"/>
    <n v="601900"/>
    <n v="0"/>
    <n v="0"/>
    <n v="0"/>
    <n v="601900"/>
    <x v="350"/>
    <n v="274152"/>
    <n v="0"/>
    <n v="60000"/>
    <n v="0"/>
    <n v="16"/>
    <n v="286"/>
    <x v="344"/>
    <n v="238"/>
    <n v="12"/>
    <n v="267748"/>
    <x v="347"/>
    <x v="349"/>
    <n v="250"/>
    <n v="800000"/>
    <n v="800000"/>
    <n v="0"/>
    <n v="0"/>
    <n v="0"/>
    <n v="800000"/>
    <n v="800000"/>
    <n v="0"/>
    <n v="0"/>
    <n v="0"/>
    <n v="0"/>
    <n v="686"/>
    <n v="2142"/>
    <n v="238"/>
    <n v="12"/>
    <n v="800000"/>
    <n v="22989"/>
    <n v="373"/>
    <n v="1005000"/>
    <n v="1005000"/>
    <n v="0"/>
    <n v="0"/>
    <n v="0"/>
    <n v="1005000"/>
    <n v="1005000"/>
    <n v="0"/>
    <n v="0"/>
    <n v="0"/>
    <n v="0"/>
    <n v="823"/>
    <n v="2570"/>
    <n v="238"/>
    <n v="12"/>
    <n v="1005000"/>
    <n v="23929"/>
    <n v="391"/>
    <n v="1500000"/>
    <n v="1500000"/>
    <n v="0"/>
    <n v="0"/>
    <n v="0"/>
    <n v="1500000"/>
    <n v="1500000"/>
    <n v="0"/>
    <n v="0"/>
    <n v="0"/>
    <n v="0"/>
    <n v="1234"/>
    <n v="3755"/>
    <n v="238"/>
    <n v="12"/>
    <n v="1500000"/>
    <n v="24038"/>
    <n v="399"/>
    <s v="○"/>
    <m/>
    <m/>
    <m/>
    <m/>
    <m/>
    <m/>
    <m/>
    <m/>
    <m/>
    <m/>
    <m/>
    <m/>
    <m/>
    <m/>
    <m/>
    <m/>
    <m/>
    <x v="9"/>
    <n v="601900"/>
    <s v="ポップコーンの生産、販売"/>
    <s v="－"/>
    <x v="2"/>
    <m/>
    <m/>
    <m/>
    <x v="2"/>
    <m/>
    <m/>
    <m/>
    <x v="1"/>
    <s v=""/>
    <x v="0"/>
    <x v="0"/>
    <s v=""/>
    <x v="0"/>
    <m/>
    <m/>
    <m/>
    <x v="0"/>
    <s v="作業内容によっては利用者さんが出来ない作業がある。作業の進捗状況によっては利用者さん」のスキルに応じた作業を提供しにくい時がある。"/>
    <m/>
    <s v="○"/>
    <m/>
    <m/>
    <m/>
    <s v="○"/>
    <m/>
    <s v="○"/>
    <m/>
    <m/>
    <m/>
    <m/>
    <s v="店舗販売チラシの配布やイベント参加など、ポップコーン販売の広報活動を重点的に実施し、想定していた工賃の支払いは実施できた。しかしながら利用者数がまだ少ない現状なので、今後の利用者の増加を考えると、更なる売上の確保が必要となる。少しずつリピーター顧客の獲得もできているが、現状としてはまだ大幅な売り上げ増加には繋がっていない。その要因としては販売する商品種類（フレーバー）が限定されているなどが考えられるため、今後消費者の購買意欲を高める取り組みが必要である"/>
    <m/>
    <m/>
    <s v="○"/>
    <m/>
    <m/>
    <s v="○"/>
    <m/>
    <m/>
    <s v="○"/>
    <m/>
    <m/>
    <m/>
    <s v="作業レイアウトの変更"/>
    <s v="⑥作業工程の見直し"/>
    <s v="作業スペースを十分確保し作業効率を上げる工夫を行った"/>
    <s v="作業の細分化"/>
    <s v="⑥作業工程の見直し"/>
    <s v="作業を細分化し作業効率を上げる工夫を行った。"/>
    <s v="SNS等を使用し販促活動を強化"/>
    <s v="③販売力の向上"/>
    <s v="SNS等を使用し販促活動を強化し販売力を強化する"/>
    <s v="1階2階部分の休憩スペースを一部作業を行えるように変更"/>
    <s v="令和６年度の結果を踏まえPDCAのサイクルを回し作業効率を上げ作業の細分化を行う"/>
    <s v="令和７年度の結果を踏まえ更にSNS等を使用し販促活動を強化し販売力を強化する"/>
    <s v="共有した"/>
    <s v="共有した"/>
    <s v="統括責任者"/>
    <s v="向井　昭裕"/>
    <s v="管理者"/>
    <s v="サービス管理責任者"/>
    <s v="伊野　有美子"/>
    <s v="サービス管理責任者"/>
    <s v="生活支援員"/>
    <s v="小関　美帆"/>
    <m/>
    <s v="職業指導員"/>
    <s v="小川　智子"/>
    <m/>
    <s v="目標工賃達成指導員"/>
    <s v="𠮷田　仁"/>
    <m/>
    <s v="職業指導員"/>
    <s v="向井　昭裕"/>
    <s v="管理者兼務"/>
    <m/>
    <m/>
    <m/>
    <m/>
    <m/>
    <m/>
    <m/>
    <m/>
    <m/>
    <m/>
    <m/>
    <m/>
    <x v="7"/>
    <n v="1"/>
    <n v="2"/>
    <n v="1"/>
    <m/>
    <m/>
    <n v="4"/>
    <x v="74"/>
    <x v="76"/>
    <x v="51"/>
    <x v="0"/>
    <x v="0"/>
    <n v="0"/>
    <n v="3"/>
    <n v="1"/>
    <n v="4"/>
    <n v="0"/>
    <n v="0"/>
    <n v="1"/>
    <n v="1"/>
    <n v="0"/>
    <n v="0"/>
    <n v="2"/>
    <n v="4"/>
    <n v="0"/>
    <n v="1"/>
    <n v="2"/>
    <n v="1"/>
    <n v="0"/>
    <n v="0"/>
    <n v="0"/>
    <n v="4"/>
    <n v="3"/>
    <n v="0"/>
    <n v="1"/>
    <n v="4"/>
    <n v="0.75"/>
    <n v="2"/>
    <n v="1"/>
    <n v="1"/>
    <n v="4"/>
    <n v="0.5"/>
    <n v="2"/>
    <n v="0"/>
    <n v="2"/>
    <n v="4"/>
    <n v="0.5"/>
    <n v="4"/>
    <n v="0"/>
    <n v="0"/>
    <n v="4"/>
    <n v="1"/>
    <n v="4"/>
    <n v="0"/>
    <n v="0"/>
    <n v="4"/>
    <n v="1"/>
    <n v="4"/>
    <n v="0"/>
    <n v="0"/>
    <n v="4"/>
    <x v="8"/>
    <n v="19"/>
    <n v="1"/>
    <n v="4"/>
    <n v="24"/>
    <n v="0.79166666666666663"/>
  </r>
  <r>
    <d v="2024-04-30T00:00:00"/>
    <n v="489"/>
    <x v="4"/>
    <s v="株式会社ダイキ"/>
    <s v="中村　義文"/>
    <n v="3410218634"/>
    <s v="多機能型事業所古の市"/>
    <n v="7310123"/>
    <x v="2"/>
    <s v="〒731-0123 広島市安佐南区古市三丁目４番６号"/>
    <x v="6"/>
    <s v="安齋 裕子"/>
    <s v="青山 水器"/>
    <s v="082-876-5040"/>
    <s v="furunoichi@dai-ki.co.jp"/>
    <s v="月額"/>
    <n v="9000"/>
    <x v="350"/>
    <n v="2491"/>
    <n v="11649"/>
    <n v="11780"/>
    <n v="11966"/>
    <n v="2661220"/>
    <n v="2661220"/>
    <n v="0"/>
    <n v="0"/>
    <n v="0"/>
    <n v="2661220"/>
    <x v="351"/>
    <n v="0"/>
    <n v="0"/>
    <n v="0"/>
    <n v="0"/>
    <n v="329"/>
    <n v="4647"/>
    <x v="345"/>
    <n v="242"/>
    <n v="12"/>
    <n v="2661220"/>
    <x v="348"/>
    <x v="350"/>
    <n v="163"/>
    <n v="2600000"/>
    <n v="2600000"/>
    <n v="0"/>
    <n v="0"/>
    <n v="0"/>
    <n v="2600000"/>
    <n v="2600000"/>
    <n v="0"/>
    <n v="0"/>
    <n v="0"/>
    <n v="0"/>
    <n v="4500"/>
    <n v="15750"/>
    <n v="242"/>
    <n v="12"/>
    <n v="2600000"/>
    <n v="11649"/>
    <n v="165"/>
    <n v="2700000"/>
    <n v="2700000"/>
    <n v="0"/>
    <n v="0"/>
    <n v="0"/>
    <n v="2700000"/>
    <n v="2700000"/>
    <n v="0"/>
    <n v="0"/>
    <n v="0"/>
    <n v="0"/>
    <n v="4600"/>
    <n v="16100"/>
    <n v="242"/>
    <n v="12"/>
    <n v="2700000"/>
    <n v="11780"/>
    <n v="168"/>
    <n v="2800000"/>
    <n v="2800000"/>
    <n v="0"/>
    <n v="0"/>
    <n v="0"/>
    <n v="2800000"/>
    <n v="2800000"/>
    <n v="0"/>
    <n v="0"/>
    <n v="0"/>
    <n v="0"/>
    <n v="4700"/>
    <n v="16450"/>
    <n v="242"/>
    <n v="12"/>
    <n v="2800000"/>
    <n v="11966"/>
    <n v="170"/>
    <m/>
    <m/>
    <m/>
    <m/>
    <m/>
    <s v="○"/>
    <m/>
    <m/>
    <s v="○"/>
    <s v="○"/>
    <m/>
    <m/>
    <s v="○"/>
    <m/>
    <m/>
    <m/>
    <m/>
    <m/>
    <x v="0"/>
    <n v="1325880"/>
    <s v="建物共用部分の清掃、入退去に係る居室清掃、関連事業所の清掃、洗車作業"/>
    <s v="－"/>
    <x v="6"/>
    <n v="734724"/>
    <s v="ポップコーンの販売、飲み物等の販売、雑貨の製造、販売"/>
    <s v="－"/>
    <x v="0"/>
    <n v="594361"/>
    <s v="部品組立、検品、袋詰め、子ども用品のリサイクル"/>
    <s v="－"/>
    <x v="0"/>
    <s v=""/>
    <x v="0"/>
    <x v="0"/>
    <s v=""/>
    <x v="0"/>
    <m/>
    <m/>
    <m/>
    <x v="0"/>
    <s v="法人内他の事業所との生産活動の振り分けにより、生産活動の見直しを行った結果、従来の販売等の事業を縮小することになった。その部分の保管として、新たなノベルティグッズ制作の生産活動を開始した。現状では製造技術の向上に取り組んでいる状況であり、安定した売上に繋げていく必要がある。_x000a_請負作業については単価が低いものも現状では継続しており、薄利だが数をこなすことによって継続できる見込みがあるものもあるが、グッズ制作の売上状況をみながら、請負作業の整理をしていく必要がある。"/>
    <m/>
    <s v="○"/>
    <m/>
    <s v="○"/>
    <m/>
    <m/>
    <m/>
    <m/>
    <s v="○"/>
    <m/>
    <m/>
    <m/>
    <s v="生産活動の見直しにより、製造関係の生産活動の確立に時間を要したが、利用者のスキルも徐々に向上し、生産性を高めることが今後の課題である。また、利用者状況の変化により、年度の後半は利用者数の減少があったため、生産活動にも影響があった。現在少しずつ利用者数が戻りつつある状況ではあるが、活動の見直しと合わせて工賃向上は難しい状況であった。"/>
    <s v="○"/>
    <s v="○"/>
    <s v="○"/>
    <s v="○"/>
    <m/>
    <s v="○"/>
    <s v="○"/>
    <m/>
    <s v="○"/>
    <m/>
    <m/>
    <m/>
    <s v="製造に係る職員のスキル向上"/>
    <s v="⑥作業工程の見直し"/>
    <s v="現在特定の職員が中心となって作業管理をしている状況があるため、作業に取り組むことができる時間が一定していない。同レベルで作業管理ができる職員の育成をする"/>
    <s v="製造に係る利用者のスキル向上"/>
    <s v="⑥作業工程の見直し"/>
    <s v="利用者の得手不得手をみながら作業の組み立てをしているが、一部利用者に偏りがちな状況がある。作業工程をさらに細分化し、参加できる利用者を増やしていく。"/>
    <s v="新規顧客の獲得"/>
    <s v="②販路開拓"/>
    <s v="現在法人関連の企業との取引を中心に行っているが、今後の製造数拡大を考えた時には新規顧客の獲得も必要であり、そのための広報や販路ツールなどの検討をしていく"/>
    <s v="製造に係る職員のスキル向上と平行し、利用者のスキル向上を図り、生産数をあげていく"/>
    <s v="安定した生産体制を確立し、新たな商品開発と広報活動の強化、新規顧客の獲得をしていくための販路ツールを検討する。"/>
    <s v="新規顧客と販路について、インターネット販売などを強化し、幅広い販路の獲得を目指す"/>
    <s v="共有した"/>
    <s v="共有した"/>
    <s v="統括責任者"/>
    <s v="安齋 裕子"/>
    <s v="管理者・サビ管"/>
    <s v="営業先の開拓"/>
    <s v="野村 信雄"/>
    <s v="目標工賃達成指導員"/>
    <s v="作業管理"/>
    <s v="河村 裕生"/>
    <s v="職業指導員"/>
    <s v="作業管理"/>
    <s v="内藤 真由美"/>
    <s v="職業指導員"/>
    <s v="技術指導"/>
    <s v="松本 美和子"/>
    <s v="職業指導員"/>
    <s v="技術指導補佐"/>
    <s v="松本 珠代"/>
    <s v="生活支援員"/>
    <s v="技術指導補佐"/>
    <s v="鳥飼 桃花"/>
    <s v="生活支援員"/>
    <m/>
    <m/>
    <m/>
    <m/>
    <m/>
    <m/>
    <m/>
    <m/>
    <m/>
    <x v="3"/>
    <n v="8"/>
    <n v="8"/>
    <n v="20"/>
    <m/>
    <m/>
    <n v="36"/>
    <x v="95"/>
    <x v="166"/>
    <x v="164"/>
    <x v="0"/>
    <x v="0"/>
    <n v="10"/>
    <n v="23"/>
    <n v="3"/>
    <n v="36"/>
    <n v="1"/>
    <n v="4"/>
    <n v="4"/>
    <n v="3"/>
    <n v="1"/>
    <n v="0"/>
    <n v="23"/>
    <n v="36"/>
    <n v="0"/>
    <n v="6"/>
    <n v="3"/>
    <n v="5"/>
    <n v="12"/>
    <n v="5"/>
    <n v="5"/>
    <n v="36"/>
    <n v="19"/>
    <n v="2"/>
    <n v="4"/>
    <n v="25"/>
    <n v="0.76"/>
    <n v="20"/>
    <n v="1"/>
    <n v="4"/>
    <n v="25"/>
    <n v="0.8"/>
    <n v="21"/>
    <n v="2"/>
    <n v="2"/>
    <n v="25"/>
    <n v="0.84"/>
    <n v="18"/>
    <n v="1"/>
    <n v="6"/>
    <n v="25"/>
    <n v="0.72"/>
    <n v="17"/>
    <n v="4"/>
    <n v="4"/>
    <n v="25"/>
    <n v="0.68"/>
    <n v="20"/>
    <n v="0"/>
    <n v="5"/>
    <n v="25"/>
    <x v="19"/>
    <n v="115"/>
    <n v="10"/>
    <n v="25"/>
    <n v="150"/>
    <n v="0.76666666666666672"/>
  </r>
  <r>
    <d v="2024-04-16T00:00:00"/>
    <n v="491"/>
    <x v="4"/>
    <s v="有限会社ヒューマントレジャー"/>
    <s v="難波　誠"/>
    <n v="3411503398"/>
    <s v="ジョブタス手城事業所"/>
    <n v="7210963"/>
    <x v="6"/>
    <s v="〒721-0963 福山市南手城町四丁目７番１６号"/>
    <x v="0"/>
    <s v="井上由美"/>
    <s v="井上由美"/>
    <s v="084-922-5000"/>
    <s v="jobteshiro＠gmail.ｃom"/>
    <s v="月額"/>
    <n v="17558"/>
    <x v="351"/>
    <n v="3678"/>
    <n v="21285"/>
    <n v="21353"/>
    <n v="21641"/>
    <n v="3886477"/>
    <n v="3886477"/>
    <n v="0"/>
    <n v="0"/>
    <n v="0"/>
    <n v="3886477"/>
    <x v="352"/>
    <n v="1389180"/>
    <n v="0"/>
    <n v="0"/>
    <n v="0"/>
    <n v="176"/>
    <n v="2376"/>
    <x v="346"/>
    <n v="244"/>
    <n v="12"/>
    <n v="2497297"/>
    <x v="349"/>
    <x v="351"/>
    <n v="459"/>
    <n v="4068887"/>
    <n v="4068887"/>
    <n v="0"/>
    <n v="0"/>
    <n v="0"/>
    <n v="4068887"/>
    <n v="2579707"/>
    <n v="1489180"/>
    <n v="0"/>
    <n v="0"/>
    <n v="0"/>
    <n v="2454"/>
    <n v="5614"/>
    <n v="243"/>
    <n v="12"/>
    <n v="2579707"/>
    <n v="21285"/>
    <n v="460"/>
    <n v="4254017"/>
    <n v="4254017"/>
    <n v="0"/>
    <n v="0"/>
    <n v="0"/>
    <n v="4254017"/>
    <n v="2664837"/>
    <n v="1589180"/>
    <n v="0"/>
    <n v="0"/>
    <n v="0"/>
    <n v="2534"/>
    <n v="5799"/>
    <n v="245"/>
    <n v="12"/>
    <n v="2664837"/>
    <n v="21353"/>
    <n v="460"/>
    <n v="4441956"/>
    <n v="4441956"/>
    <n v="0"/>
    <n v="0"/>
    <n v="0"/>
    <n v="4441956"/>
    <n v="2752776"/>
    <n v="1689180"/>
    <n v="0"/>
    <n v="0"/>
    <n v="0"/>
    <n v="2617"/>
    <n v="5990"/>
    <n v="248"/>
    <n v="12"/>
    <n v="2752776"/>
    <n v="21641"/>
    <n v="460"/>
    <m/>
    <m/>
    <m/>
    <m/>
    <m/>
    <m/>
    <m/>
    <m/>
    <m/>
    <m/>
    <m/>
    <m/>
    <s v="○"/>
    <m/>
    <m/>
    <m/>
    <m/>
    <m/>
    <x v="4"/>
    <n v="2257200"/>
    <s v="POPの印刷・ラミネート・カット・青年コミックのクリーニング"/>
    <s v="－"/>
    <x v="3"/>
    <n v="235697"/>
    <s v="フルーツキャップの折り曲げる作業・フィルターカット・部品の組み立て"/>
    <s v="－"/>
    <x v="5"/>
    <n v="4400"/>
    <s v="アマゾン出品に向けての清掃・写真撮り"/>
    <s v="－"/>
    <x v="1"/>
    <s v=""/>
    <x v="0"/>
    <x v="0"/>
    <s v=""/>
    <x v="0"/>
    <m/>
    <m/>
    <m/>
    <x v="0"/>
    <s v="・POP作業は常時作業があるので安定している。　　　　　　　　　　　　　　　　　　　　　・フィルター作業は単価がたかいので発注があれば売り上げがあがる。　　　　　　　　　　・アマゾンは出品の作業の当初の契約とはちがって個数が少ない。"/>
    <m/>
    <m/>
    <m/>
    <s v="○"/>
    <m/>
    <s v="○"/>
    <m/>
    <m/>
    <m/>
    <m/>
    <m/>
    <m/>
    <s v="・POP作業は常時作業があり、利用者様の特性に合わせて作業を提供できる。　　　　　　　　・フルーツキャップの単価は少ないが常時作業があるので利用者様の作業はある。　　　　　　　・アマゾンは個数が少ないため売り上げに繋がらないと判断した。　　　　　　　　　　　　　・フィルターカットは注文がきたら単価が高いので売り上げが上がる。"/>
    <m/>
    <m/>
    <m/>
    <m/>
    <s v="○"/>
    <m/>
    <m/>
    <m/>
    <m/>
    <s v="○"/>
    <m/>
    <m/>
    <s v="自社製品を開発し販売を行う"/>
    <s v="①商品企画力の向上"/>
    <s v="グループ会社が取り組んでいる製品など勉強させてもらい自社製品を開発していく。"/>
    <s v="パソコン作業での販売受注"/>
    <s v="⑦利用者のためのICT機器の導入"/>
    <s v="パソコン作業の操作ができる方が限定されてしまうので誰でも作業ができるように研修など取り入れていく。"/>
    <s v="関係基幹と情報収集を行い共有していく"/>
    <s v="⑩市町・企業、他事業所との連携"/>
    <s v="施設外就労を開拓するために企業様と連携をする"/>
    <s v="・自社製品アクセサリー・キーホルダーを制作をし販売に向けてスキルを上げていく　　　　・他の事業所様と連携をして情報収集して取り組んでいく。　　　　　　　　　　　　　　　　　　　　・パソコン作業ができる作業を増やしていく。　　　　　　　　　　　　　　　　　　　　　　・企業様に訪問を行い信頼関係を築く。"/>
    <s v="・イベントやフリーマーケットなどで販売を行い売り上げを伸ばしていく。　　　　　　　　　・パソコン作業が誰でもできるように操作研修をｽﾀｯﾌと一緒に行う。　　　　　　　　　　　　・施設外就労に取り組む"/>
    <s v="・作業工程を見直しながら新し作品に取り組んでいく。　　　　　　　　　　　　　　　　　・インターネット販売やパソコン作業のスキルアップのために研修を取り入れていく。　　　・企業様と他の事業所様の連携を図り情報収集していく。"/>
    <s v="共有した"/>
    <s v="共有した"/>
    <s v="責任者"/>
    <s v="井上由美"/>
    <s v="管理者兼サービス管理責任者"/>
    <s v="個別支援計画の作成"/>
    <s v="井上由美"/>
    <s v="サービス管理責任者"/>
    <s v="指導や職業訓練・営業"/>
    <s v="大日南和彦"/>
    <s v="職業指導員"/>
    <s v="日常生活の相談・指導"/>
    <s v="濱添由紀"/>
    <s v="生活支援員"/>
    <s v="相談・指導"/>
    <s v="佐々木友美"/>
    <s v="生活支援員"/>
    <s v="相談・指導"/>
    <s v="寺岡佐緒里"/>
    <s v="生活支援員"/>
    <s v="相談・指導"/>
    <s v="富田実花"/>
    <s v="生活支援員"/>
    <s v="相談・指導"/>
    <s v="大森夕子"/>
    <s v="生活支援員"/>
    <s v="相談・指導"/>
    <s v="山下霞"/>
    <s v="生活支援員"/>
    <m/>
    <m/>
    <m/>
    <x v="4"/>
    <n v="1"/>
    <n v="4"/>
    <n v="17"/>
    <m/>
    <m/>
    <n v="22"/>
    <x v="45"/>
    <x v="106"/>
    <x v="149"/>
    <x v="0"/>
    <x v="0"/>
    <n v="3"/>
    <n v="18"/>
    <n v="1"/>
    <n v="22"/>
    <n v="0"/>
    <n v="2"/>
    <n v="3"/>
    <n v="1"/>
    <n v="1"/>
    <n v="0"/>
    <n v="15"/>
    <n v="22"/>
    <n v="0"/>
    <n v="1"/>
    <n v="5"/>
    <n v="3"/>
    <n v="10"/>
    <n v="2"/>
    <n v="1"/>
    <n v="22"/>
    <n v="18"/>
    <n v="2"/>
    <n v="2"/>
    <n v="22"/>
    <n v="0.81818181818181823"/>
    <n v="17"/>
    <n v="1"/>
    <n v="4"/>
    <n v="22"/>
    <n v="0.77272727272727271"/>
    <n v="19"/>
    <n v="2"/>
    <n v="1"/>
    <n v="22"/>
    <n v="0.86363636363636365"/>
    <n v="18"/>
    <n v="2"/>
    <n v="2"/>
    <n v="22"/>
    <n v="0.81818181818181823"/>
    <n v="18"/>
    <n v="2"/>
    <n v="2"/>
    <n v="22"/>
    <n v="0.81818181818181823"/>
    <n v="18"/>
    <n v="2"/>
    <n v="2"/>
    <n v="22"/>
    <x v="69"/>
    <n v="108"/>
    <n v="11"/>
    <n v="13"/>
    <n v="132"/>
    <n v="0.81818181818181823"/>
  </r>
  <r>
    <d v="2024-04-24T00:00:00"/>
    <n v="492"/>
    <x v="4"/>
    <s v="イージーコレクトアンドインターナショナルペイメントサービス株式会社"/>
    <s v="安田　善之"/>
    <n v="3410118677"/>
    <s v="ウィル広島駅前"/>
    <n v="7320827"/>
    <x v="2"/>
    <s v="〒732-0827 広島市南区稲荷町４－５　尾崎ビル５F"/>
    <x v="0"/>
    <s v="渡邊　哲生"/>
    <s v="伊達　成朗"/>
    <s v="082-569-7120"/>
    <s v="hiroshimaekimae@uil.jp"/>
    <s v="月額"/>
    <n v="13000"/>
    <x v="352"/>
    <n v="10109"/>
    <n v="24917"/>
    <n v="25250"/>
    <n v="25378"/>
    <n v="2987710"/>
    <n v="2987710"/>
    <n v="0"/>
    <n v="0"/>
    <n v="0"/>
    <n v="2987710"/>
    <x v="353"/>
    <n v="880210"/>
    <n v="0"/>
    <n v="0"/>
    <n v="0"/>
    <n v="161"/>
    <n v="1870"/>
    <x v="347"/>
    <n v="249"/>
    <n v="12"/>
    <n v="2107500"/>
    <x v="350"/>
    <x v="352"/>
    <n v="432"/>
    <n v="4239000"/>
    <n v="4239000"/>
    <n v="0"/>
    <n v="0"/>
    <n v="0"/>
    <n v="4239000"/>
    <n v="3289000"/>
    <n v="950000"/>
    <n v="0"/>
    <n v="0"/>
    <n v="0"/>
    <n v="2893"/>
    <n v="7083"/>
    <n v="263"/>
    <n v="12"/>
    <n v="3289000"/>
    <n v="24917"/>
    <n v="464"/>
    <n v="4586000"/>
    <n v="4586000"/>
    <n v="0"/>
    <n v="0"/>
    <n v="0"/>
    <n v="4586000"/>
    <n v="3636000"/>
    <n v="950000"/>
    <n v="0"/>
    <n v="0"/>
    <n v="0"/>
    <n v="3156"/>
    <n v="7611"/>
    <n v="263"/>
    <n v="12"/>
    <n v="3636000"/>
    <n v="25250"/>
    <n v="478"/>
    <n v="4909000"/>
    <n v="4909000"/>
    <n v="0"/>
    <n v="0"/>
    <n v="0"/>
    <n v="4909000"/>
    <n v="3959000"/>
    <n v="950000"/>
    <n v="0"/>
    <n v="0"/>
    <n v="0"/>
    <n v="3419"/>
    <n v="8139"/>
    <n v="263"/>
    <n v="12"/>
    <n v="3959000"/>
    <n v="25378"/>
    <n v="486"/>
    <m/>
    <m/>
    <m/>
    <m/>
    <m/>
    <m/>
    <m/>
    <m/>
    <m/>
    <m/>
    <m/>
    <m/>
    <m/>
    <m/>
    <m/>
    <s v="○"/>
    <m/>
    <m/>
    <x v="16"/>
    <n v="2107500"/>
    <s v="イラスト・デザイン作成・web制作・テンプレート作成・文字起こし"/>
    <s v="－"/>
    <x v="2"/>
    <m/>
    <m/>
    <m/>
    <x v="2"/>
    <m/>
    <m/>
    <m/>
    <x v="1"/>
    <s v=""/>
    <x v="0"/>
    <x v="0"/>
    <s v=""/>
    <x v="0"/>
    <m/>
    <m/>
    <m/>
    <x v="0"/>
    <s v="令和４年３月に開所し、実際には令和５年４月末より少しずつ利用者が増えてきた状況です。Office、DTP、イラスト、webをメインに利用者のスキルアップを行ってきました。それぞれの作品を商品化したり、案件として区の事業所一覧MAPの制作や企業のweb制作、文字起こしを行いました。_x000a_今後については、利用者が獲得したスキルを活用した依頼案件を増やしていくことや、デザインした物をグッズ化するなど収入を増やしていくことが課題となります。"/>
    <m/>
    <m/>
    <m/>
    <m/>
    <m/>
    <m/>
    <m/>
    <s v="○"/>
    <m/>
    <s v="○"/>
    <m/>
    <m/>
    <s v="目標工賃は上回ったが、職員を含めとにかくスキルアップすることに注力しており、新たなことに目を向けることが難しかった。_x000a_体調不良により利用者が休むことが多く、なかなか思うように作業が進まないことが多かった。_x000a_今後は利用者の体調を整えて安定的に通所ができ、集中して作業が行えること、それによって生産性を向上させていくことが必要と思われる。"/>
    <s v="○"/>
    <s v="○"/>
    <s v="○"/>
    <m/>
    <m/>
    <m/>
    <m/>
    <m/>
    <m/>
    <m/>
    <m/>
    <m/>
    <s v="各コースからのオリジナル作品展開"/>
    <s v="①商品企画力の向上"/>
    <s v="継続して販売できる商品へ作品を定着させ開発する"/>
    <s v="認知興味関心の醸成"/>
    <s v="②販路開拓"/>
    <s v="WEBサイト更新・営業用ポートフォリオの作成・クライアントからの紹介を促す"/>
    <s v="営業との連携"/>
    <s v="③販売力の向上"/>
    <s v="営業との連携を強化しアポイントメント数を増やす"/>
    <s v="作品素材をまとめた営業用ポートフォリオを作成し営業アポイントメント数増加を図る_x000a_オリジナルコンテンツ商品（LINEスタンプなど）を開発し発信することで興味関心を図る_x000a_興味を持たれた企業様には来年度予算に盛り込んでいただくようアプローチする"/>
    <s v="興味を持たれたクライアントの中で年度予算を獲得されオーダー対応を行う_x000a_それぞれニーズに沿って作成となる（例：チラシ・パンフレット・梱包材・WEBサイト・サイト運用・記事作成）"/>
    <s v="引き続き年度ごとの予算獲得クライアントを増やしストック案件を受注するデザインを資産に各ツールやコンテンツに定着させ展開することで1作品の価値を向上させる"/>
    <s v="共有した"/>
    <s v="共有した"/>
    <s v="統括責任者"/>
    <s v="渡邊　哲生"/>
    <s v="管理者"/>
    <s v="個別支援計画の作成"/>
    <s v="渡邊　哲生"/>
    <s v="サービス管理責任者"/>
    <s v="作業工程管理・計画作成"/>
    <s v="伊達　成朗"/>
    <s v="目標工賃達成指導員"/>
    <s v="技術指導や職業訓練"/>
    <s v="池本　明日香"/>
    <s v="職業指導員"/>
    <s v="日常生活の相談・指導"/>
    <s v="水本　美咲"/>
    <s v="生活支援員"/>
    <s v="日常生活の相談・指導"/>
    <s v="米田　優美"/>
    <s v="生活支援員"/>
    <m/>
    <m/>
    <m/>
    <m/>
    <m/>
    <m/>
    <m/>
    <m/>
    <m/>
    <m/>
    <m/>
    <m/>
    <x v="7"/>
    <n v="1"/>
    <n v="4"/>
    <n v="14"/>
    <n v="3"/>
    <m/>
    <n v="22"/>
    <x v="45"/>
    <x v="106"/>
    <x v="100"/>
    <x v="27"/>
    <x v="0"/>
    <n v="7"/>
    <n v="15"/>
    <n v="0"/>
    <n v="22"/>
    <n v="1"/>
    <n v="4"/>
    <n v="1"/>
    <n v="0"/>
    <n v="0"/>
    <n v="0"/>
    <n v="16"/>
    <n v="22"/>
    <n v="0"/>
    <n v="6"/>
    <n v="9"/>
    <n v="2"/>
    <n v="2"/>
    <n v="3"/>
    <n v="0"/>
    <n v="22"/>
    <n v="10"/>
    <n v="0"/>
    <n v="3"/>
    <n v="13"/>
    <n v="0.76923076923076927"/>
    <n v="2"/>
    <n v="4"/>
    <n v="7"/>
    <n v="13"/>
    <n v="0.15384615384615385"/>
    <n v="10"/>
    <n v="0"/>
    <n v="3"/>
    <n v="13"/>
    <n v="0.76923076923076927"/>
    <n v="13"/>
    <n v="0"/>
    <n v="0"/>
    <n v="13"/>
    <n v="1"/>
    <n v="11"/>
    <n v="0"/>
    <n v="2"/>
    <n v="13"/>
    <n v="0.84615384615384615"/>
    <n v="9"/>
    <n v="2"/>
    <n v="2"/>
    <n v="13"/>
    <x v="140"/>
    <n v="55"/>
    <n v="6"/>
    <n v="17"/>
    <n v="78"/>
    <n v="0.70512820512820518"/>
  </r>
  <r>
    <d v="2024-04-29T00:00:00"/>
    <n v="493"/>
    <x v="4"/>
    <s v="株式会社プローバベジモ"/>
    <s v="村上　正"/>
    <n v="3412500922"/>
    <s v="ベジモファームＢさいじょう"/>
    <n v="7390026"/>
    <x v="8"/>
    <s v="〒739-0026 東広島市三永三丁目１７－２５"/>
    <x v="0"/>
    <s v="村上　正"/>
    <s v="村上　正"/>
    <s v="082-831-2608"/>
    <s v="provavegimo@gmail.com"/>
    <s v="月額"/>
    <n v="10000"/>
    <x v="353"/>
    <n v="8034"/>
    <n v="20000"/>
    <n v="22222"/>
    <n v="23333"/>
    <n v="2087832"/>
    <n v="1619372"/>
    <n v="0"/>
    <n v="0"/>
    <n v="468460"/>
    <n v="2087832"/>
    <x v="354"/>
    <n v="572970"/>
    <n v="0"/>
    <n v="0"/>
    <n v="0"/>
    <n v="109"/>
    <n v="1845"/>
    <x v="348"/>
    <n v="265"/>
    <n v="12"/>
    <n v="1514862"/>
    <x v="351"/>
    <x v="353"/>
    <n v="211"/>
    <n v="3600000"/>
    <n v="3600000"/>
    <n v="0"/>
    <n v="0"/>
    <n v="0"/>
    <n v="3600000"/>
    <n v="2400000"/>
    <n v="1000000"/>
    <n v="100000"/>
    <n v="100000"/>
    <n v="0"/>
    <n v="2650"/>
    <n v="10335"/>
    <n v="265"/>
    <n v="12"/>
    <n v="2400000"/>
    <n v="20000"/>
    <n v="232"/>
    <n v="5200000"/>
    <n v="5000000"/>
    <n v="100000"/>
    <n v="100000"/>
    <n v="0"/>
    <n v="5200000"/>
    <n v="3200000"/>
    <n v="1800000"/>
    <n v="200000"/>
    <n v="0"/>
    <n v="0"/>
    <n v="3180"/>
    <n v="12402"/>
    <n v="265"/>
    <n v="12"/>
    <n v="3200000"/>
    <n v="22222"/>
    <n v="258"/>
    <n v="6700000"/>
    <n v="6500000"/>
    <n v="200000"/>
    <n v="0"/>
    <n v="0"/>
    <n v="6700000"/>
    <n v="4200000"/>
    <n v="2200000"/>
    <n v="200000"/>
    <n v="100000"/>
    <n v="0"/>
    <n v="3975"/>
    <n v="15502.5"/>
    <n v="265"/>
    <n v="12"/>
    <n v="4200000"/>
    <n v="23333"/>
    <n v="271"/>
    <m/>
    <m/>
    <s v="○"/>
    <m/>
    <s v="○"/>
    <m/>
    <m/>
    <m/>
    <m/>
    <m/>
    <m/>
    <m/>
    <m/>
    <m/>
    <s v="○"/>
    <m/>
    <m/>
    <m/>
    <x v="10"/>
    <n v="816000"/>
    <s v="播種～収穫・出荷・販売まで一連の作業を、利用者の特性に合わせて実施。"/>
    <s v="－"/>
    <x v="5"/>
    <n v="744441"/>
    <s v="仕込～調理・盛付・販売まで一連の作業を、利用者の特性に合わせて実施。"/>
    <s v="－"/>
    <x v="3"/>
    <n v="58931"/>
    <s v="グループ内店舗の草抜き等、環境整備作業を実施・"/>
    <s v="○"/>
    <x v="0"/>
    <s v=""/>
    <x v="0"/>
    <x v="0"/>
    <n v="1"/>
    <x v="1"/>
    <n v="1"/>
    <s v="令和5年度"/>
    <n v="1560441"/>
    <x v="57"/>
    <s v="販路の確保は出来ているが、野菜の生産体制構築が遅れている。"/>
    <m/>
    <m/>
    <m/>
    <m/>
    <m/>
    <m/>
    <m/>
    <m/>
    <m/>
    <m/>
    <s v="○"/>
    <s v="農場の拡大、設備投資による生産性向上など"/>
    <s v="現時点で、生産活動の進捗が遅れているが、販路の確保は出来ている状態。"/>
    <m/>
    <m/>
    <m/>
    <m/>
    <m/>
    <s v="○"/>
    <m/>
    <m/>
    <m/>
    <m/>
    <s v="○"/>
    <s v="農地の拡大、農機具の購入など"/>
    <s v="生産体制の構築"/>
    <s v="⑥作業工程の見直し"/>
    <s v="野菜の生産体制を利用者目線で構築していく。"/>
    <s v="農地の拡大"/>
    <s v="③販売力の向上"/>
    <s v="生産量向上のため、農地拡大を検討。"/>
    <s v="野菜・加工品販売"/>
    <s v="④販売価格の見直し"/>
    <s v="商品の価格改定を検討。"/>
    <s v="・目標工賃達成指導員を中心に作業工程の見直しを図る。_x000a_・令和6年9月を目途に野菜及び加工品の価格改定を実施予定。"/>
    <s v="・作業効率を図るため、農業機器及び調理器具を購入。"/>
    <s v="・ＥＣサイトをリニューアルし、新規顧客獲得を図る。"/>
    <s v="共有した"/>
    <s v="共有した"/>
    <s v="統括責任者"/>
    <s v="三戸　浩樹"/>
    <s v="管理者"/>
    <m/>
    <s v="三戸　浩樹"/>
    <s v="サービス管理責任者"/>
    <m/>
    <s v="平川　正明"/>
    <s v="目標工賃達成指導員"/>
    <m/>
    <s v="軒　貴大"/>
    <s v="職業指導員"/>
    <m/>
    <s v="川合　政也"/>
    <s v="職業指導員"/>
    <m/>
    <m/>
    <m/>
    <m/>
    <m/>
    <m/>
    <m/>
    <m/>
    <m/>
    <m/>
    <m/>
    <m/>
    <m/>
    <m/>
    <m/>
    <x v="1"/>
    <m/>
    <n v="1"/>
    <n v="12"/>
    <n v="3"/>
    <n v="1"/>
    <n v="17"/>
    <x v="2"/>
    <x v="139"/>
    <x v="88"/>
    <x v="55"/>
    <x v="14"/>
    <n v="0"/>
    <n v="13"/>
    <n v="4"/>
    <n v="17"/>
    <n v="1"/>
    <n v="2"/>
    <n v="1"/>
    <n v="0"/>
    <n v="0"/>
    <n v="0"/>
    <n v="13"/>
    <n v="17"/>
    <n v="0"/>
    <n v="1"/>
    <n v="3"/>
    <n v="6"/>
    <n v="6"/>
    <n v="1"/>
    <n v="0"/>
    <n v="17"/>
    <n v="13"/>
    <n v="0"/>
    <n v="4"/>
    <n v="17"/>
    <n v="0.76470588235294112"/>
    <n v="15"/>
    <n v="1"/>
    <n v="1"/>
    <n v="17"/>
    <n v="0.88235294117647056"/>
    <n v="15"/>
    <n v="0"/>
    <n v="2"/>
    <n v="17"/>
    <n v="0.88235294117647056"/>
    <n v="16"/>
    <n v="0"/>
    <n v="1"/>
    <n v="17"/>
    <n v="0.94117647058823528"/>
    <n v="15"/>
    <n v="1"/>
    <n v="1"/>
    <n v="17"/>
    <n v="0.88235294117647056"/>
    <n v="15"/>
    <n v="1"/>
    <n v="1"/>
    <n v="17"/>
    <x v="141"/>
    <n v="89"/>
    <n v="3"/>
    <n v="10"/>
    <n v="102"/>
    <n v="0.87254901960784315"/>
  </r>
  <r>
    <d v="2024-04-28T00:00:00"/>
    <n v="494"/>
    <x v="4"/>
    <s v="株式会社オリエンタルブルーム"/>
    <s v="東風上　拓史"/>
    <n v="3410218964"/>
    <s v="Ｐｌａｎ　Ｂ　Ｃｒｅａｔｏｒｓ"/>
    <n v="7300051"/>
    <x v="2"/>
    <s v="〒730-0051 広島市中区大手町四丁目３番１号"/>
    <x v="0"/>
    <s v="高住　靖人"/>
    <s v="大野　亜由美"/>
    <s v="080-3720－4658"/>
    <s v="morimoritabemasu0715@gmail.com"/>
    <s v="月額"/>
    <n v="22000"/>
    <x v="354"/>
    <n v="7325"/>
    <n v="35000"/>
    <n v="35069"/>
    <n v="35119"/>
    <n v="6056060"/>
    <n v="6056060"/>
    <n v="0"/>
    <n v="0"/>
    <n v="0"/>
    <n v="6056060"/>
    <x v="355"/>
    <n v="1657326"/>
    <n v="0"/>
    <n v="0"/>
    <n v="0"/>
    <n v="201"/>
    <n v="3188"/>
    <x v="349"/>
    <n v="256"/>
    <n v="12"/>
    <n v="4398734"/>
    <x v="352"/>
    <x v="354"/>
    <n v="521"/>
    <n v="8520000"/>
    <n v="8520000"/>
    <n v="0"/>
    <n v="0"/>
    <n v="0"/>
    <n v="8520000"/>
    <n v="8400000"/>
    <n v="120000"/>
    <n v="0"/>
    <n v="0"/>
    <n v="0"/>
    <n v="5520"/>
    <n v="14076"/>
    <n v="276"/>
    <n v="12"/>
    <n v="8400000"/>
    <n v="35000"/>
    <n v="597"/>
    <n v="10280000"/>
    <n v="10280000"/>
    <n v="0"/>
    <n v="0"/>
    <n v="0"/>
    <n v="10280000"/>
    <n v="10100000"/>
    <n v="180000"/>
    <n v="0"/>
    <n v="0"/>
    <n v="0"/>
    <n v="6624"/>
    <n v="16891"/>
    <n v="276"/>
    <n v="12"/>
    <n v="10100000"/>
    <n v="35069"/>
    <n v="598"/>
    <n v="12040000"/>
    <n v="12040000"/>
    <n v="0"/>
    <n v="0"/>
    <n v="0"/>
    <n v="12040000"/>
    <n v="11800000"/>
    <n v="240000"/>
    <n v="0"/>
    <n v="0"/>
    <n v="0"/>
    <n v="7728"/>
    <n v="19706"/>
    <n v="276"/>
    <n v="12"/>
    <n v="11800000"/>
    <n v="35119"/>
    <n v="599"/>
    <m/>
    <m/>
    <m/>
    <m/>
    <m/>
    <m/>
    <m/>
    <m/>
    <m/>
    <m/>
    <m/>
    <m/>
    <m/>
    <m/>
    <m/>
    <s v="○"/>
    <m/>
    <m/>
    <x v="16"/>
    <n v="6056060"/>
    <s v="動画編集、ﾃﾞｻﾞｲﾝ、SNS運用、広報媒体の作成"/>
    <s v="－"/>
    <x v="2"/>
    <m/>
    <m/>
    <m/>
    <x v="2"/>
    <m/>
    <m/>
    <m/>
    <x v="0"/>
    <n v="1"/>
    <x v="1"/>
    <x v="17"/>
    <s v=""/>
    <x v="0"/>
    <m/>
    <m/>
    <m/>
    <x v="0"/>
    <s v="短納期の納品物に対してのスケジューリング・修正物に対しての対応に時間を要し、結果的に生産性が落ちていること。"/>
    <m/>
    <m/>
    <m/>
    <s v="○"/>
    <m/>
    <s v="○"/>
    <s v="○"/>
    <s v="○"/>
    <m/>
    <s v="○"/>
    <m/>
    <m/>
    <s v="達成状況に対して目標達成ながら、課題が多く発見できた。クライアント様との連携、利用者さんの生産性向上のためにコミュニケーションをより多くとる必要がある。"/>
    <m/>
    <m/>
    <m/>
    <s v="○"/>
    <m/>
    <s v="○"/>
    <m/>
    <m/>
    <s v="○"/>
    <m/>
    <m/>
    <m/>
    <s v="短納期の商品に対する価格の見直し"/>
    <s v="④販売価格の見直し"/>
    <s v="短納期の商品に対する価格の見直しを行う。"/>
    <s v="短時間通所の方への作業工程の見直し"/>
    <s v="⑥作業工程の見直し"/>
    <s v="短時間通所の方への作業工程の見直しを行う。"/>
    <m/>
    <m/>
    <m/>
    <s v="納期の見直し、または価格改定を行う。作業工程の見直しを行い生産性を向上を行う。"/>
    <s v="利用者さんのスキル向上のため、研修会・勉強会を定期的に行う。目標設定についてもさらに深堀して細かい支援を行う。"/>
    <s v="利用者さんのスキル向上のため、研修会・勉強会を定期的に行う。目標設定についてもさらに深堀して細かい支援を行う。"/>
    <s v="共有した"/>
    <s v="共有した"/>
    <s v="統括責任者"/>
    <s v="高住　靖人"/>
    <s v="管理者"/>
    <s v="営業"/>
    <s v="佐々木　美月"/>
    <s v="目標工賃達成員"/>
    <s v="動画・生活支援"/>
    <s v="荒田　未来"/>
    <s v="生活支援員"/>
    <s v="webデザイン"/>
    <s v="田屋　沙苗"/>
    <s v="職業指導員"/>
    <s v="dtp"/>
    <s v="三木　英伸"/>
    <s v="職業指導員"/>
    <s v="動画"/>
    <s v="廣野　満明"/>
    <s v="職業指導員"/>
    <s v="データ入力"/>
    <s v="大野　寿稀"/>
    <s v="職業指導員"/>
    <s v="企業様やりとり"/>
    <s v="末田　智美"/>
    <s v="目標工賃達成員"/>
    <m/>
    <m/>
    <m/>
    <m/>
    <m/>
    <m/>
    <x v="6"/>
    <n v="1"/>
    <m/>
    <n v="35"/>
    <n v="3"/>
    <m/>
    <n v="39"/>
    <x v="109"/>
    <x v="12"/>
    <x v="195"/>
    <x v="54"/>
    <x v="0"/>
    <n v="27"/>
    <n v="12"/>
    <n v="0"/>
    <n v="39"/>
    <n v="2"/>
    <n v="3"/>
    <n v="2"/>
    <n v="1"/>
    <n v="0"/>
    <n v="0"/>
    <n v="31"/>
    <n v="39"/>
    <n v="0"/>
    <n v="7"/>
    <n v="11"/>
    <n v="15"/>
    <n v="5"/>
    <n v="1"/>
    <n v="0"/>
    <n v="39"/>
    <n v="16"/>
    <n v="0"/>
    <n v="3"/>
    <n v="19"/>
    <n v="0.84210526315789469"/>
    <n v="8"/>
    <n v="4"/>
    <n v="7"/>
    <n v="19"/>
    <n v="0.42105263157894735"/>
    <n v="15"/>
    <n v="1"/>
    <n v="3"/>
    <n v="19"/>
    <n v="0.78947368421052633"/>
    <n v="18"/>
    <n v="1"/>
    <n v="0"/>
    <n v="19"/>
    <n v="0.94736842105263153"/>
    <n v="13"/>
    <n v="3"/>
    <n v="3"/>
    <n v="19"/>
    <n v="0.68421052631578949"/>
    <n v="15"/>
    <n v="1"/>
    <n v="3"/>
    <n v="19"/>
    <x v="94"/>
    <n v="85"/>
    <n v="10"/>
    <n v="19"/>
    <n v="114"/>
    <n v="0.74561403508771928"/>
  </r>
  <r>
    <d v="2024-04-17T00:00:00"/>
    <n v="495"/>
    <x v="4"/>
    <s v="合同会社まほろば"/>
    <s v="西野　倫代"/>
    <n v="3410118909"/>
    <s v="仕事本舗Ｈａｐｐｉｎｅｓｓ"/>
    <n v="7320032"/>
    <x v="2"/>
    <s v="〒732-0032 広島市東区上温品一丁目１３番６－３号"/>
    <x v="0"/>
    <s v="西野　倫代"/>
    <s v="西野　倫代"/>
    <s v="082-516-6001"/>
    <s v="happinessworks@jupiter.ocn.ne.jp"/>
    <s v="月額"/>
    <n v="11406"/>
    <x v="355"/>
    <n v="-4206"/>
    <n v="10417"/>
    <n v="13701"/>
    <n v="16129"/>
    <n v="443770"/>
    <n v="443770"/>
    <n v="0"/>
    <n v="0"/>
    <n v="0"/>
    <n v="443770"/>
    <x v="356"/>
    <n v="63623"/>
    <n v="0"/>
    <n v="0"/>
    <n v="0"/>
    <n v="95"/>
    <n v="1147"/>
    <x v="350"/>
    <n v="266"/>
    <n v="12"/>
    <n v="380147"/>
    <x v="353"/>
    <x v="355"/>
    <n v="102"/>
    <n v="790000"/>
    <n v="790000"/>
    <n v="0"/>
    <n v="0"/>
    <n v="0"/>
    <n v="790000"/>
    <n v="700000"/>
    <n v="90000"/>
    <n v="0"/>
    <n v="0"/>
    <n v="0"/>
    <n v="1500"/>
    <n v="4000"/>
    <n v="270"/>
    <n v="12"/>
    <n v="700000"/>
    <n v="10417"/>
    <n v="175"/>
    <n v="1120000"/>
    <n v="1120000"/>
    <n v="0"/>
    <n v="0"/>
    <n v="0"/>
    <n v="1120000"/>
    <n v="970000"/>
    <n v="150000"/>
    <n v="0"/>
    <n v="0"/>
    <n v="0"/>
    <n v="1580"/>
    <n v="4500"/>
    <n v="270"/>
    <n v="12"/>
    <n v="970000"/>
    <n v="13701"/>
    <n v="216"/>
    <n v="1400000"/>
    <n v="1400000"/>
    <n v="0"/>
    <n v="0"/>
    <n v="0"/>
    <n v="1400000"/>
    <n v="1200000"/>
    <n v="200000"/>
    <n v="0"/>
    <n v="0"/>
    <n v="0"/>
    <n v="1650"/>
    <n v="5000"/>
    <n v="270"/>
    <n v="12"/>
    <n v="1200000"/>
    <n v="16129"/>
    <n v="240"/>
    <m/>
    <m/>
    <m/>
    <m/>
    <m/>
    <s v="○"/>
    <m/>
    <s v="○"/>
    <m/>
    <m/>
    <m/>
    <s v="○"/>
    <s v="○"/>
    <m/>
    <m/>
    <m/>
    <s v="○"/>
    <s v="マルシェを開催し、販売や接客を行う"/>
    <x v="6"/>
    <n v="281027"/>
    <s v="自主製品販売、仕入れ商品の販売、接客業務"/>
    <s v="－"/>
    <x v="3"/>
    <n v="53250"/>
    <s v="紙袋のひも通し、ひも結び、検品"/>
    <s v="－"/>
    <x v="6"/>
    <n v="7200"/>
    <s v="コピー依頼による受注"/>
    <s v="－"/>
    <x v="1"/>
    <s v=""/>
    <x v="0"/>
    <x v="0"/>
    <s v=""/>
    <x v="0"/>
    <m/>
    <m/>
    <m/>
    <x v="0"/>
    <s v="・工業用ミシンの導入_x000a_　ミシンでの縫製作業の依頼があったが、導入した家庭用ミシンでは縫い目に問題があり_x000a_　受注が難しい。　工業用ミシンがあれば、単価の良い作業が請け負える。_x000a__x000a_・農地の活用_x000a_　農地があるものの、作業には至っていない。_x000a_　２年目は取り組みたい。"/>
    <m/>
    <s v="○"/>
    <m/>
    <s v="○"/>
    <m/>
    <m/>
    <m/>
    <m/>
    <m/>
    <s v="○"/>
    <m/>
    <m/>
    <s v="職員のスキルを活かせていない場面が多く、より工夫が必要と感じている。"/>
    <s v="○"/>
    <s v="○"/>
    <s v="○"/>
    <m/>
    <m/>
    <m/>
    <m/>
    <m/>
    <m/>
    <m/>
    <m/>
    <m/>
    <s v="野菜や食品の製造販売"/>
    <s v="③販売力の向上"/>
    <s v="・マルシェで扱う商品の量や質を上げて売り上げ単価を上げる"/>
    <s v="手芸品の製造・販売"/>
    <s v="①商品企画力の向上"/>
    <s v="・手芸品のラインナップを広げリピート客を増やす_x000a_・自社製品の開発に取り組む"/>
    <s v="手芸品等の販売"/>
    <s v="②販路開拓"/>
    <s v="・地域のイベントなどに参加して売上の機会を増やすと同時に、_x000a_　事業所の名前も広げる。"/>
    <s v="工業用ミシンを導入できるよう、マルシェの販売などに力を入れ売上を上げる。_x000a_工業用ミシンを導入できれば、単価の高い仕事が受注でき事業所としても特色を新たに_x000a_打ち出すことができる。"/>
    <s v="工業用ミシンの導入により、事業所でも新しい商品を開発するなど自社製品に取り組む。"/>
    <s v="地域にも工業用ミシンを扱っていることが定着するようイベントなどに積極的に参加し、_x000a_希望があればコラボ製作などができるような体制を取る。"/>
    <s v="共有した"/>
    <s v="共有した"/>
    <s v="統括責任者"/>
    <s v="西野　倫代"/>
    <s v="管理者兼サービス管理責任者"/>
    <s v="個別支援計画の作成"/>
    <s v="西野　倫代"/>
    <s v="管理者兼サービス管理責任者"/>
    <s v="技術指導や職業訓練"/>
    <s v="淺田　桂子"/>
    <s v="職業指導員"/>
    <s v="技術指導や職業訓練"/>
    <s v="矢代　まゆみ"/>
    <s v="職業指導員"/>
    <s v="日常生活の相談・指導"/>
    <s v="岡本　照美"/>
    <s v="生活支援員"/>
    <s v="日常生活の相談・指導"/>
    <s v="淺田　八重子"/>
    <s v="生活支援員"/>
    <m/>
    <m/>
    <m/>
    <m/>
    <m/>
    <m/>
    <m/>
    <m/>
    <m/>
    <m/>
    <m/>
    <m/>
    <x v="7"/>
    <n v="4"/>
    <n v="6"/>
    <n v="8"/>
    <n v="1"/>
    <m/>
    <n v="19"/>
    <x v="117"/>
    <x v="194"/>
    <x v="196"/>
    <x v="69"/>
    <x v="0"/>
    <n v="5"/>
    <n v="12"/>
    <n v="2"/>
    <n v="19"/>
    <n v="0"/>
    <n v="4"/>
    <n v="4"/>
    <n v="2"/>
    <n v="1"/>
    <n v="0"/>
    <n v="8"/>
    <n v="19"/>
    <n v="0"/>
    <n v="4"/>
    <n v="2"/>
    <n v="2"/>
    <n v="7"/>
    <n v="4"/>
    <n v="0"/>
    <n v="19"/>
    <n v="6"/>
    <n v="0"/>
    <n v="3"/>
    <n v="9"/>
    <n v="0.66666666666666663"/>
    <n v="8"/>
    <n v="0"/>
    <n v="1"/>
    <n v="9"/>
    <n v="0.88888888888888884"/>
    <n v="7"/>
    <n v="2"/>
    <n v="0"/>
    <n v="9"/>
    <n v="0.77777777777777779"/>
    <n v="8"/>
    <n v="0"/>
    <n v="1"/>
    <n v="9"/>
    <n v="0.88888888888888884"/>
    <n v="8"/>
    <n v="1"/>
    <n v="0"/>
    <n v="9"/>
    <n v="0.88888888888888884"/>
    <n v="9"/>
    <n v="0"/>
    <n v="0"/>
    <n v="9"/>
    <x v="8"/>
    <n v="46"/>
    <n v="3"/>
    <n v="5"/>
    <n v="54"/>
    <n v="0.85185185185185186"/>
  </r>
  <r>
    <d v="2024-04-30T00:00:00"/>
    <n v="496"/>
    <x v="0"/>
    <s v="特定非営利活動法人かべ工房村"/>
    <s v="國松　浩司"/>
    <n v="3410119014"/>
    <s v="ぽこ和ぽこ"/>
    <n v="7310232"/>
    <x v="2"/>
    <s v="〒731-0232 広島市安佐北区亀山南二丁目３番２７号"/>
    <x v="0"/>
    <s v="國松　浩司"/>
    <s v="國松　浩司"/>
    <s v="082-819-1052"/>
    <s v="café@engawa-cc.com"/>
    <s v="月額"/>
    <n v="15000"/>
    <x v="356"/>
    <n v="782"/>
    <n v="16667"/>
    <n v="18116"/>
    <n v="20380"/>
    <n v="2366722"/>
    <n v="2366722"/>
    <n v="0"/>
    <n v="0"/>
    <n v="0"/>
    <n v="2366722"/>
    <x v="357"/>
    <n v="1287248"/>
    <n v="0"/>
    <n v="0"/>
    <n v="0"/>
    <n v="144"/>
    <n v="1356"/>
    <x v="351"/>
    <n v="242"/>
    <n v="12"/>
    <n v="1079474"/>
    <x v="354"/>
    <x v="356"/>
    <n v="169"/>
    <n v="3500000"/>
    <n v="3500000"/>
    <n v="0"/>
    <n v="0"/>
    <n v="0"/>
    <n v="3500000"/>
    <n v="1600000"/>
    <n v="1600000"/>
    <n v="0"/>
    <n v="300000"/>
    <n v="0"/>
    <n v="2000"/>
    <n v="9000"/>
    <n v="250"/>
    <n v="12"/>
    <n v="1600000"/>
    <n v="16667"/>
    <n v="178"/>
    <n v="4300000"/>
    <n v="4000000"/>
    <n v="0"/>
    <n v="300000"/>
    <n v="0"/>
    <n v="4300000"/>
    <n v="2000000"/>
    <n v="2000000"/>
    <n v="0"/>
    <n v="300000"/>
    <n v="0"/>
    <n v="2300"/>
    <n v="10000"/>
    <n v="250"/>
    <n v="12"/>
    <n v="2000000"/>
    <n v="18116"/>
    <n v="200"/>
    <n v="4800000"/>
    <n v="4500000"/>
    <n v="0"/>
    <n v="300000"/>
    <n v="0"/>
    <n v="4800000"/>
    <n v="2250000"/>
    <n v="2250000"/>
    <n v="0"/>
    <n v="300000"/>
    <n v="0"/>
    <n v="2300"/>
    <n v="10000"/>
    <n v="250"/>
    <n v="12"/>
    <n v="2250000"/>
    <n v="20380"/>
    <n v="225"/>
    <s v="○"/>
    <m/>
    <m/>
    <s v="○"/>
    <s v="○"/>
    <m/>
    <s v="○"/>
    <m/>
    <m/>
    <m/>
    <m/>
    <m/>
    <s v="○"/>
    <m/>
    <m/>
    <m/>
    <m/>
    <m/>
    <x v="7"/>
    <n v="469896"/>
    <s v="ｷｯﾁﾝｶｰでの焼き菓子、かき氷、飲み物の販売"/>
    <s v="－"/>
    <x v="12"/>
    <n v="420035"/>
    <s v="コーヒー豆のハンドソーティング、ドリップバッグ製造・販売、コーヒーの販売"/>
    <s v="－"/>
    <x v="0"/>
    <n v="229896"/>
    <s v="内職（袋詰め等、レモングラス・つぼ草の加工補助等）"/>
    <s v="－"/>
    <x v="1"/>
    <s v=""/>
    <x v="0"/>
    <x v="0"/>
    <n v="1"/>
    <x v="1"/>
    <n v="1"/>
    <s v="令和5年度"/>
    <n v="170055"/>
    <x v="58"/>
    <s v="　Ｒ５年４月の事業所開設時には、キッチンカー、コーヒー事業、カフェスペースでの飲食店を就労活動の柱として設定していた。Ｒ５年度の状況を総括すると、主にイベント出店などでの売上により、目標としていた工賃を上回ることができた。しかし、ドリップバッグコーヒーの販路がなかなか拡大しないなど、日常的・安定的な売り上げ確保に大きな課題を残している。一方で、利用者の増加により、日常的な作業の確保が重要となり、内職を導入、その比重（作業量）が大きくなっているが、工賃向上には貢献しにくい現状がある。_x000a_　今後の課題を、キッチンカーを含む飲食業での日常的な売り上げの確保と、工賃向上につながる自主製品での作業量確保と販路拡大に取り組むことに設定したい。"/>
    <s v="○"/>
    <s v="○"/>
    <m/>
    <s v="○"/>
    <m/>
    <m/>
    <s v="○"/>
    <s v="○"/>
    <m/>
    <m/>
    <m/>
    <m/>
    <s v="Ｒ５年４月の事業所開設時には、キッチンカー、コーヒー事業、カフェスペースでの飲食店を就労活動の柱として設定していた。Ｒ５年度の状況を総括すると、主にイベント出店などでの売上により、目標としていた工賃を上回ることができた。しかし、ドリップバッグコーヒーの販路がなかなか拡大しないなど、日常的・安定的な売り上げ確保に大きな課題を残している。"/>
    <s v="○"/>
    <s v="○"/>
    <s v="○"/>
    <m/>
    <s v="○"/>
    <s v="○"/>
    <m/>
    <m/>
    <m/>
    <s v="○"/>
    <m/>
    <m/>
    <s v="就労支援事業所直営「caféぽ」の本格オープン"/>
    <s v="③販売力の向上"/>
    <s v="営業日数を増やしたうえ、ランチメニューを導入することで、集客力を高める。"/>
    <s v="自主製品の製造販売の強化"/>
    <s v="②販路開拓"/>
    <s v="コーヒー事業の柱の一つであるドリップバッグの販路を拡大するとともに、自主製品の開発力を強め、内職より収益性の高い生産活動に転換していく。"/>
    <s v="まちづくりとの協働でｷｯﾁﾝｶｰをはじめとする販売力を強化する。"/>
    <s v="⑩市町・企業、他事業所との連携"/>
    <s v="事業所の特性である「まちづくりに取り組む」法人であることを生かし、地域の様々なまちづくり活動との連携でｷｯﾁﾝｶｰなどの販売強化を行う。"/>
    <s v="・Ｒ６年５月、事業所直営の「ｃａｆｅぽ」をリニューアルオープン。ランチの提供などで日常的な集客と売り上げ確保に取り組む。_x000a_・ドリップバッグコーヒーの販路拡大に取り組む。_x000a_・自主製品の開発に取り組む。"/>
    <s v="・カフェの運営を安定化する。_x000a_・ドリップバッグの販路拡大に加え、コーヒー講座の開催などコーヒー事業を充実させ、売り上げ増につなげる。_x000a_・自主製品の製造に着手する。"/>
    <s v="・上記に加え、主力の一つとなる自主製品の製造販売を拡大する。"/>
    <s v="共有した"/>
    <s v="共有していない"/>
    <s v="統括責任者"/>
    <s v="國松　浩司"/>
    <s v="管理者"/>
    <s v="就労活動統括、企画広告"/>
    <s v="川崎恭子"/>
    <s v="職業指導員"/>
    <s v="カフェ担当"/>
    <s v="神岡　富美"/>
    <s v="職業指導員・工賃向上指導員"/>
    <s v="コーヒー担当"/>
    <s v="内川律子"/>
    <s v="職業指導員・工賃向上指導員"/>
    <s v="コンサルタント（委託）"/>
    <s v="寺本　克彦"/>
    <s v="法人役員"/>
    <m/>
    <m/>
    <m/>
    <m/>
    <m/>
    <m/>
    <m/>
    <m/>
    <m/>
    <m/>
    <m/>
    <m/>
    <m/>
    <m/>
    <m/>
    <x v="1"/>
    <n v="1"/>
    <n v="4"/>
    <n v="11"/>
    <m/>
    <n v="7"/>
    <n v="23"/>
    <x v="16"/>
    <x v="195"/>
    <x v="197"/>
    <x v="0"/>
    <x v="49"/>
    <n v="6"/>
    <n v="15"/>
    <n v="2"/>
    <n v="23"/>
    <n v="1"/>
    <n v="3"/>
    <n v="1"/>
    <n v="1"/>
    <n v="0"/>
    <n v="0"/>
    <n v="17"/>
    <n v="23"/>
    <n v="0"/>
    <n v="5"/>
    <n v="0"/>
    <n v="1"/>
    <n v="3"/>
    <n v="5"/>
    <n v="9"/>
    <n v="23"/>
    <n v="10"/>
    <n v="0"/>
    <n v="1"/>
    <n v="11"/>
    <n v="0.90909090909090906"/>
    <n v="8"/>
    <n v="0"/>
    <n v="3"/>
    <n v="11"/>
    <n v="0.72727272727272729"/>
    <n v="8"/>
    <n v="0"/>
    <n v="3"/>
    <n v="11"/>
    <n v="0.72727272727272729"/>
    <n v="11"/>
    <n v="0"/>
    <n v="0"/>
    <n v="11"/>
    <n v="1"/>
    <n v="9"/>
    <n v="1"/>
    <n v="1"/>
    <n v="11"/>
    <n v="0.81818181818181823"/>
    <n v="9"/>
    <n v="0"/>
    <n v="2"/>
    <n v="11"/>
    <x v="69"/>
    <n v="55"/>
    <n v="1"/>
    <n v="10"/>
    <n v="66"/>
    <n v="0.83333333333333337"/>
  </r>
  <r>
    <d v="2024-04-24T00:00:00"/>
    <n v="497"/>
    <x v="4"/>
    <s v="あさみやフーズ株式会社"/>
    <s v="山本　征義"/>
    <n v="3410218899"/>
    <s v="ｓｅｌｆ－Ａ・広島　海　五日市Ｂ"/>
    <n v="7315125"/>
    <x v="2"/>
    <s v="〒731-5125 広島市佐伯区五日市駅前三丁目５番３３－１０２号　コラールＭ・Ｓ"/>
    <x v="0"/>
    <s v="大谷　めぐみ"/>
    <s v="大谷　めぐみ"/>
    <s v="082-961-3720"/>
    <s v="itsu-b@hiroshimaumi.self-a.net"/>
    <s v="月額"/>
    <m/>
    <x v="357"/>
    <n v="22647"/>
    <n v="23000"/>
    <n v="23500"/>
    <n v="24000"/>
    <n v="2603956"/>
    <n v="2603956"/>
    <n v="0"/>
    <n v="0"/>
    <n v="0"/>
    <n v="2603956"/>
    <x v="358"/>
    <n v="2033256"/>
    <n v="0"/>
    <n v="0"/>
    <n v="0"/>
    <n v="37"/>
    <n v="554"/>
    <x v="352"/>
    <n v="270"/>
    <n v="12"/>
    <n v="570700"/>
    <x v="355"/>
    <x v="357"/>
    <n v="258"/>
    <n v="4560000"/>
    <n v="4560000"/>
    <n v="0"/>
    <n v="0"/>
    <n v="0"/>
    <n v="4560000"/>
    <n v="2760000"/>
    <n v="1800000"/>
    <n v="0"/>
    <n v="0"/>
    <n v="0"/>
    <n v="2700"/>
    <n v="10800"/>
    <n v="270"/>
    <n v="12"/>
    <n v="2760000"/>
    <n v="23000"/>
    <n v="256"/>
    <n v="6330000"/>
    <n v="6330000"/>
    <n v="0"/>
    <n v="0"/>
    <n v="0"/>
    <n v="6330000"/>
    <n v="4230000"/>
    <n v="2100000"/>
    <n v="0"/>
    <n v="0"/>
    <n v="0"/>
    <n v="4050"/>
    <n v="16200"/>
    <n v="270"/>
    <n v="12"/>
    <n v="4230000"/>
    <n v="23500"/>
    <n v="261"/>
    <n v="6420000"/>
    <n v="6420000"/>
    <n v="0"/>
    <n v="0"/>
    <n v="0"/>
    <n v="6420000"/>
    <n v="4320000"/>
    <n v="2100000"/>
    <n v="0"/>
    <n v="0"/>
    <n v="0"/>
    <n v="4050"/>
    <n v="16200"/>
    <n v="270"/>
    <n v="12"/>
    <n v="4320000"/>
    <n v="24000"/>
    <n v="267"/>
    <m/>
    <m/>
    <m/>
    <s v="○"/>
    <m/>
    <m/>
    <m/>
    <m/>
    <m/>
    <m/>
    <m/>
    <m/>
    <s v="○"/>
    <m/>
    <m/>
    <m/>
    <m/>
    <m/>
    <x v="8"/>
    <n v="2602021"/>
    <s v="コーヒー豆・コーヒードリンク・各種洋菓子他の販売"/>
    <s v="－"/>
    <x v="3"/>
    <n v="1935"/>
    <s v="お祭り用のフライドポテト袋貼り"/>
    <s v="－"/>
    <x v="2"/>
    <m/>
    <m/>
    <m/>
    <x v="1"/>
    <s v=""/>
    <x v="0"/>
    <x v="0"/>
    <s v=""/>
    <x v="0"/>
    <m/>
    <m/>
    <m/>
    <x v="0"/>
    <s v="・自社店舗での自家焙煎珈琲豆、洋菓子（自社商品、仕入商品）、ドリンク（ホット、アイスコーヒ）の販売を行っているので、安定した売上は確保できている。　　　　　　　　　　　　　　　　　　　　　・開業初年度ということもあり新規客がほとんどであり、固定客化に苦労している。LINEでの案内、各種スタンプカードを活用して固定客化に努力している。　　　　　　　　　　　　　　　　　　　　　　　・販売している商品が固定化しているので、売上増につながる新商品の投入も課題となっている。　　　・今後の利用者の増加に伴い店舗業務への対応が難しい利用者の利用が見込まれるため、店舗業務以外の作業を新たに獲得することも課題となっている。"/>
    <m/>
    <s v="○"/>
    <m/>
    <m/>
    <m/>
    <m/>
    <m/>
    <m/>
    <m/>
    <s v="○"/>
    <m/>
    <m/>
    <s v="・当初社内で計画していた工賃月額目標１５，０００円（旧算定方式）は達成することができた。　　　・次年度以降については、販売商品が固定化していることもあり、新商品の開発も必要と思われる。　　　・原材料や各種コストも上昇しており、今後は販売価格の見直しも課題。　　　　　　　　　　　　　　　　　・自社商品の自社店舗以外での販売など販路拡大も必要。"/>
    <s v="○"/>
    <m/>
    <m/>
    <s v="○"/>
    <m/>
    <m/>
    <m/>
    <m/>
    <m/>
    <s v="○"/>
    <m/>
    <m/>
    <s v="自家焙煎コーヒー豆、ドリンク類の販売"/>
    <s v="④販売価格の見直し"/>
    <s v="現在料単価や各種コストが上昇しているので、販売価格の見直しを行い売上増、利益増に結び付ける。"/>
    <s v="洋菓子の販売"/>
    <s v="①商品企画力の向上"/>
    <s v="洋菓子の新商品の開発を行い、自社店舗の売上増・利益増に取り組む。"/>
    <s v="各種軽作業の受注"/>
    <s v="⑩市町・企業、他事業所との連携"/>
    <s v="現在の店舗作業への対応が難しい利用者の利用が見込まれるため、店舗業務以外の軽作業の獲得に取り組む。"/>
    <s v="・販売商品の販売価格の見直しを行い、売上・利益増加に取り組む。　　　　　　　　　　　　　　　　・洋菓子の新商品を開発を検討して、店舗の売上・利益増に取り組む。　　　　　　　　　　　　　　　・店舗業務以外の軽作業を受注するために、地域の企業へのアプローチを行う。"/>
    <s v="・販売商品の販売価格の見直しを行い、売上・利益増加に取り組む。　　　　　　　　　　　　　　　　・洋菓子の新商品を開発を検討して、店舗の売上・利益増に取り組む。　　　　　　　　　　　　　　　・商品の自社店舗以外への販路拡大を検討して、イベントや展示会などへの出展を行う。　　　　　　　　　　　　　　・店舗業務以外の軽作業を受注するために、地域の企業へのアプローチの拡大を行う。"/>
    <s v="・販売商品の販売価格の見直しを行い、売上・利益増加に取り組む。　　　　　　　　　　　　　　　　・洋菓子の新商品を開発を検討して、店舗の売上・利益増に取り組む。　　　　　　　　　　　　　　　・商品の自社店舗以外への販路拡大を検討して、イベントや展示会などへの出展を行う。　　　　　　　　　　　　　　・店舗業務以外の軽作業を受注するために、地域の企業へのアプローチの拡大を行う。"/>
    <s v="共有した"/>
    <s v="共有した"/>
    <s v="統括責任者"/>
    <s v="大谷めぐみ"/>
    <s v="管理者"/>
    <s v="個別支援計画の作成"/>
    <s v="大谷めぐみ"/>
    <s v="サービス管理責任者"/>
    <s v="技術指導や職業訓練"/>
    <s v="松本いづみ"/>
    <s v="職業指導員"/>
    <s v="日常生活の相談・指導"/>
    <s v="井上美恵子"/>
    <s v="生活支援員"/>
    <m/>
    <m/>
    <m/>
    <m/>
    <m/>
    <m/>
    <m/>
    <m/>
    <m/>
    <m/>
    <m/>
    <m/>
    <m/>
    <m/>
    <m/>
    <m/>
    <m/>
    <m/>
    <x v="0"/>
    <m/>
    <m/>
    <n v="9"/>
    <m/>
    <m/>
    <n v="9"/>
    <x v="2"/>
    <x v="12"/>
    <x v="12"/>
    <x v="0"/>
    <x v="0"/>
    <n v="2"/>
    <n v="6"/>
    <n v="1"/>
    <n v="9"/>
    <n v="0"/>
    <n v="1"/>
    <n v="1"/>
    <n v="0"/>
    <n v="0"/>
    <n v="0"/>
    <n v="7"/>
    <n v="9"/>
    <n v="0"/>
    <n v="1"/>
    <n v="2"/>
    <n v="3"/>
    <n v="1"/>
    <n v="2"/>
    <n v="0"/>
    <n v="9"/>
    <n v="3"/>
    <n v="1"/>
    <n v="3"/>
    <n v="7"/>
    <n v="0.42857142857142855"/>
    <n v="3"/>
    <n v="0"/>
    <n v="4"/>
    <n v="7"/>
    <n v="0.42857142857142855"/>
    <n v="6"/>
    <n v="1"/>
    <n v="0"/>
    <n v="7"/>
    <n v="0.8571428571428571"/>
    <n v="6"/>
    <n v="0"/>
    <n v="1"/>
    <n v="7"/>
    <n v="0.8571428571428571"/>
    <n v="4"/>
    <n v="1"/>
    <n v="2"/>
    <n v="7"/>
    <n v="0.5714285714285714"/>
    <n v="6"/>
    <n v="0"/>
    <n v="1"/>
    <n v="7"/>
    <x v="47"/>
    <n v="28"/>
    <n v="3"/>
    <n v="11"/>
    <n v="42"/>
    <n v="0.66666666666666663"/>
  </r>
  <r>
    <d v="2024-04-27T00:00:00"/>
    <n v="498"/>
    <x v="1"/>
    <s v="社会福祉法人三原のぞみの会"/>
    <s v="小林　隆伸"/>
    <n v="3410900637"/>
    <s v="みのり作業所"/>
    <n v="7230051"/>
    <x v="5"/>
    <s v="〒723-0051 三原市宮浦４丁目３番地１７号"/>
    <x v="0"/>
    <s v="藤原　恵"/>
    <s v="藤原　恵"/>
    <s v="0848-36-5513"/>
    <s v="minori-s@mihara-nozomi.jp"/>
    <s v="月額"/>
    <m/>
    <x v="358"/>
    <n v="26702"/>
    <n v="27235"/>
    <n v="27793"/>
    <n v="28352"/>
    <n v="7012176"/>
    <n v="7012176"/>
    <n v="0"/>
    <n v="0"/>
    <n v="0"/>
    <n v="7012176"/>
    <x v="359"/>
    <n v="1981468"/>
    <n v="0"/>
    <n v="0"/>
    <n v="0"/>
    <n v="203"/>
    <n v="4238"/>
    <x v="353"/>
    <n v="270"/>
    <n v="12"/>
    <n v="5030708"/>
    <x v="356"/>
    <x v="358"/>
    <n v="198"/>
    <n v="7312500"/>
    <n v="7312500"/>
    <n v="0"/>
    <n v="0"/>
    <n v="0"/>
    <n v="7312500"/>
    <n v="5850000"/>
    <n v="1462500"/>
    <n v="0"/>
    <n v="0"/>
    <n v="0"/>
    <n v="4800"/>
    <n v="28800"/>
    <n v="269"/>
    <n v="12"/>
    <n v="5850000"/>
    <n v="27235"/>
    <n v="203"/>
    <n v="7462500"/>
    <n v="7462500"/>
    <n v="0"/>
    <n v="0"/>
    <n v="0"/>
    <n v="7462500"/>
    <n v="5970000"/>
    <n v="1492500"/>
    <n v="0"/>
    <n v="0"/>
    <n v="0"/>
    <n v="4800"/>
    <n v="28800"/>
    <n v="269"/>
    <n v="12"/>
    <n v="5970000"/>
    <n v="27793"/>
    <n v="207"/>
    <n v="7612500"/>
    <n v="7612500"/>
    <n v="0"/>
    <n v="0"/>
    <n v="0"/>
    <n v="7612500"/>
    <n v="6090000"/>
    <n v="1522500"/>
    <n v="0"/>
    <n v="0"/>
    <n v="0"/>
    <n v="4800"/>
    <n v="28800"/>
    <n v="269"/>
    <n v="12"/>
    <n v="6090000"/>
    <n v="28352"/>
    <n v="211"/>
    <m/>
    <m/>
    <m/>
    <m/>
    <m/>
    <m/>
    <m/>
    <m/>
    <s v="○"/>
    <m/>
    <m/>
    <m/>
    <s v="○"/>
    <m/>
    <m/>
    <m/>
    <m/>
    <m/>
    <x v="0"/>
    <n v="3308400"/>
    <s v="・ビジネスホテルの客室清掃（毎日）"/>
    <s v="○"/>
    <x v="4"/>
    <n v="1700500"/>
    <s v="・洗車"/>
    <s v="－"/>
    <x v="0"/>
    <n v="1158991"/>
    <s v="・縫製商品の点検、シール貼り、梱包"/>
    <s v="－"/>
    <x v="0"/>
    <s v=""/>
    <x v="0"/>
    <x v="0"/>
    <s v=""/>
    <x v="0"/>
    <m/>
    <m/>
    <m/>
    <x v="0"/>
    <s v="・清掃業務は、法人としてもR5年度初めて着手した業務であった為、開始当初あまり依頼数をこなす事が出来なかった。_x000a_・受注委託作業は、全般的に日によって依頼数の増減が激しい。_x000a_・洗車作業は、特に利用者の高齢化による生産性の低下がみられ、担当支援員の負担が大きかった。_x000a_・必要経費の高騰が目立った。_x000a_・作業の種類は確保出来ていたが、工程別で作業を行った際に携われる利用者が少ないものもあり、一部の利用者に対して作業提供が安定しない事があった。"/>
    <m/>
    <m/>
    <m/>
    <m/>
    <s v="○"/>
    <s v="○"/>
    <s v="○"/>
    <s v="○"/>
    <m/>
    <m/>
    <s v="○"/>
    <s v="他からの受注委託作業が多く、安定した作業確保が難しい事がある。"/>
    <s v="・事業開始初年度であったが、一年を通して全体的には安定して作業を提供する事が出来た。しかし、利用者の高齢化や特性により、安定して作業を提供できなかった場面もあり、より多くの方が携われる作業を今後検討していく必要がある。_x000a_・物価高騰の中、価格設定の見直し等を行う必要がある。"/>
    <s v="○"/>
    <m/>
    <m/>
    <s v="○"/>
    <s v="○"/>
    <s v="○"/>
    <m/>
    <m/>
    <m/>
    <s v="○"/>
    <m/>
    <m/>
    <s v="清掃作業"/>
    <s v="⑪その他"/>
    <s v="2年目となる清掃作業に関して、携われる方を増やすように取り組み、生産性の向上を目指す。"/>
    <s v="洗車作業"/>
    <s v="④販売価格の見直し"/>
    <s v="物価上昇の中、必要経費の高騰が目立つ。_x000a_設定価格が数年変わっていない為、見直しを行う。"/>
    <s v="軽作業全般"/>
    <s v="⑪その他"/>
    <s v="日によって作業の量が安定しなかったり、人によって携われる作業が少なくなったりしている現状がある。その点を改善する為に、新たな取引先の検討や取り扱い作業の精査を先方と行い、安定した作業の提供を目指す。"/>
    <s v="・清掃作業について、適性を見極めながらまだ携わった事がない方へ挑戦する機会を設定し、定着を目指す。_x000a_・作業の工程について見直しを行い、作業全般の価格についても再検討する。（材料費等の割合や他社との価格比較等）"/>
    <s v="・新たな取引先確保の為の営業活動等を実施。_x000a_・洗車作業にについて、今後継続可能か否かを検討する。"/>
    <s v="・清掃作業について、現在のスキルを活かしさらに販路拡大を検討する。_x000a_・自事業所での生産（自主製品）等の検討を行う。"/>
    <s v="共有した"/>
    <s v="共有した"/>
    <s v="統括責任者"/>
    <s v="藤原　恵"/>
    <s v="管理者"/>
    <s v="個別支援計画の作成"/>
    <s v="藤原　恵"/>
    <s v="サービス管理責任者"/>
    <s v="技術指導や職業訓練"/>
    <s v="高野　晶博"/>
    <s v="職業指導員"/>
    <s v="日常生活の相談・指導"/>
    <s v="森宗　浩子"/>
    <s v="生活指導員"/>
    <s v="作業工程管理"/>
    <s v="竹安　美佐子"/>
    <s v="目標工賃達成指導員"/>
    <m/>
    <m/>
    <m/>
    <m/>
    <m/>
    <m/>
    <m/>
    <m/>
    <m/>
    <m/>
    <m/>
    <m/>
    <m/>
    <m/>
    <m/>
    <x v="1"/>
    <n v="2"/>
    <n v="16"/>
    <n v="1"/>
    <m/>
    <m/>
    <n v="19"/>
    <x v="50"/>
    <x v="22"/>
    <x v="79"/>
    <x v="0"/>
    <x v="0"/>
    <n v="5"/>
    <n v="9"/>
    <n v="5"/>
    <n v="19"/>
    <n v="1"/>
    <n v="4"/>
    <n v="6"/>
    <n v="3"/>
    <n v="0"/>
    <n v="0"/>
    <n v="5"/>
    <n v="19"/>
    <n v="0"/>
    <n v="0"/>
    <n v="1"/>
    <n v="4"/>
    <n v="6"/>
    <n v="2"/>
    <n v="6"/>
    <n v="19"/>
    <n v="17"/>
    <n v="1"/>
    <n v="2"/>
    <n v="20"/>
    <n v="0.85"/>
    <n v="13"/>
    <n v="5"/>
    <n v="2"/>
    <n v="20"/>
    <n v="0.65"/>
    <n v="18"/>
    <n v="0"/>
    <n v="2"/>
    <n v="20"/>
    <n v="0.9"/>
    <n v="13"/>
    <n v="1"/>
    <n v="6"/>
    <n v="20"/>
    <n v="0.65"/>
    <n v="17"/>
    <n v="0"/>
    <n v="3"/>
    <n v="20"/>
    <n v="0.85"/>
    <n v="19"/>
    <n v="0"/>
    <n v="1"/>
    <n v="20"/>
    <x v="9"/>
    <n v="97"/>
    <n v="7"/>
    <n v="16"/>
    <n v="120"/>
    <n v="0.80833333333333335"/>
  </r>
  <r>
    <d v="2024-05-02T00:00:00"/>
    <n v="499"/>
    <x v="4"/>
    <s v="有限会社ムジカ"/>
    <s v="中﨑　めぐみ"/>
    <n v="3411503406"/>
    <s v="ワークスペースムジカ"/>
    <n v="7200077"/>
    <x v="6"/>
    <s v="〒720-0077 福山市南本庄三丁目７番１号"/>
    <x v="0"/>
    <s v="中﨑文友"/>
    <s v="中﨑めぐみ"/>
    <s v="084-971-6230"/>
    <s v="b-gata@mujica.jp"/>
    <s v="月額"/>
    <n v="10000"/>
    <x v="359"/>
    <n v="-200"/>
    <n v="14000"/>
    <n v="14952"/>
    <n v="15417"/>
    <n v="1350455"/>
    <n v="1350455"/>
    <n v="0"/>
    <n v="0"/>
    <n v="0"/>
    <n v="1350455"/>
    <x v="360"/>
    <n v="1150530"/>
    <n v="0"/>
    <n v="0"/>
    <n v="0"/>
    <n v="41"/>
    <n v="405"/>
    <x v="354"/>
    <n v="253"/>
    <n v="12"/>
    <n v="199925"/>
    <x v="357"/>
    <x v="359"/>
    <n v="286"/>
    <n v="1550000"/>
    <n v="1550000"/>
    <n v="0"/>
    <n v="0"/>
    <n v="0"/>
    <n v="1550000"/>
    <n v="840000"/>
    <n v="710000"/>
    <n v="0"/>
    <n v="0"/>
    <n v="0"/>
    <n v="1200"/>
    <n v="4800"/>
    <n v="240"/>
    <n v="12"/>
    <n v="840000"/>
    <n v="14000"/>
    <n v="175"/>
    <n v="2000000"/>
    <n v="2000000"/>
    <n v="0"/>
    <n v="0"/>
    <n v="0"/>
    <n v="2000000"/>
    <n v="1256000"/>
    <n v="744000"/>
    <n v="0"/>
    <n v="0"/>
    <n v="0"/>
    <n v="1680"/>
    <n v="6720"/>
    <n v="240"/>
    <n v="12"/>
    <n v="1256000"/>
    <n v="14952"/>
    <n v="187"/>
    <n v="2700000"/>
    <n v="2700000"/>
    <n v="0"/>
    <n v="0"/>
    <n v="0"/>
    <n v="2700000"/>
    <n v="1850000"/>
    <n v="850000"/>
    <n v="0"/>
    <n v="0"/>
    <n v="0"/>
    <n v="2400"/>
    <n v="9600"/>
    <n v="240"/>
    <n v="12"/>
    <n v="1850000"/>
    <n v="15417"/>
    <n v="193"/>
    <m/>
    <m/>
    <m/>
    <m/>
    <m/>
    <s v="○"/>
    <m/>
    <m/>
    <s v="○"/>
    <m/>
    <m/>
    <m/>
    <m/>
    <m/>
    <m/>
    <m/>
    <s v="○"/>
    <s v="草刈り、楽器修理、楽器レッスン"/>
    <x v="0"/>
    <n v="524400"/>
    <s v="洗車、清掃"/>
    <s v="－"/>
    <x v="0"/>
    <n v="514395"/>
    <s v="草刈り、楽器修理、楽器レッスン"/>
    <s v="－"/>
    <x v="8"/>
    <n v="188470"/>
    <s v="招き猫オルゴール、オリジナルマグネット商品"/>
    <s v="－"/>
    <x v="0"/>
    <s v=""/>
    <x v="0"/>
    <x v="0"/>
    <s v=""/>
    <x v="0"/>
    <m/>
    <m/>
    <m/>
    <x v="0"/>
    <s v="・楽器修理はギター経験者は可能だが、全体的に難易度が高く進めて行くには課題が多い。_x000a_・マグネットは福山城、はきもの資料館専用の商品開発が出来、インバウンドの購入比率が高いが商品　　単価が低く利益が取れないのが課題_x000a_・切り絵の商品開発で利益率を確保して行きたい、SNSでの集客が課題_x000a_"/>
    <m/>
    <s v="○"/>
    <m/>
    <s v="○"/>
    <s v="○"/>
    <s v="○"/>
    <m/>
    <m/>
    <m/>
    <s v="○"/>
    <m/>
    <m/>
    <s v="事業を開始したばかりなので、目標工賃の達成までは難しく何事も試行錯誤の連続_x000a_片麻痺利用者が自身の機能を最大限生かせる仕事の開発が必要"/>
    <m/>
    <s v="○"/>
    <s v="○"/>
    <m/>
    <s v="○"/>
    <m/>
    <s v="○"/>
    <s v="○"/>
    <s v="○"/>
    <s v="○"/>
    <m/>
    <m/>
    <s v="切り絵製品の製作、販売"/>
    <s v="①商品企画力の向上"/>
    <s v="SNSを利用し、商品開発に向けての情報の送受信"/>
    <s v="マグネット製品の製作、販売"/>
    <s v="⑦利用者のためのICT機器の導入"/>
    <s v="全て手作りの為利益が取れない、製造過程に機器を導入し利益確保を進める"/>
    <s v="片手作業の開発"/>
    <s v="⑥作業工程の見直し"/>
    <s v="具体的な製品は未定だが、新しいアイデアや機器を導入することにより、片手で可能な仕事を開発する。（企業と共同開発）"/>
    <s v="イベントに参加（福山市誘致の世界薔薇大会商品開発事業者採択）することで、ニーズと商品のブラッシュアップを図る。"/>
    <s v="観光地（インバウンド）向けの商品開発"/>
    <s v="全国の市町にある作業所向けで、それぞれの地域のお土産を製造、販売する為の機器の導入と製品開発、普及活動"/>
    <s v="共有していない"/>
    <s v="共有していない"/>
    <s v="統括責任者"/>
    <s v="中﨑文友"/>
    <s v="管理者"/>
    <s v="個別支援計画の作成"/>
    <s v="中﨑くるみ"/>
    <s v="サービス管理責任者"/>
    <s v="技術指導や職業訓練"/>
    <s v="湯本　智史"/>
    <s v="職業指導員"/>
    <s v="日常生活の相談・指導"/>
    <s v="山下　愛衣"/>
    <s v="生活指導員"/>
    <s v="価格交渉・作業工程管理"/>
    <s v="湯本　智史"/>
    <s v="目標工賃達成指導員"/>
    <m/>
    <m/>
    <m/>
    <m/>
    <m/>
    <m/>
    <m/>
    <m/>
    <m/>
    <m/>
    <m/>
    <m/>
    <m/>
    <m/>
    <m/>
    <x v="1"/>
    <n v="1"/>
    <m/>
    <n v="8"/>
    <m/>
    <m/>
    <n v="9"/>
    <x v="27"/>
    <x v="12"/>
    <x v="198"/>
    <x v="0"/>
    <x v="0"/>
    <n v="3"/>
    <n v="5"/>
    <n v="1"/>
    <n v="9"/>
    <n v="0"/>
    <n v="0"/>
    <n v="1"/>
    <n v="2"/>
    <n v="0"/>
    <n v="0"/>
    <n v="6"/>
    <n v="9"/>
    <n v="0"/>
    <n v="1"/>
    <n v="2"/>
    <n v="2"/>
    <n v="1"/>
    <n v="2"/>
    <n v="1"/>
    <n v="9"/>
    <n v="6"/>
    <n v="1"/>
    <n v="0"/>
    <n v="7"/>
    <n v="0.8571428571428571"/>
    <n v="4"/>
    <n v="2"/>
    <n v="1"/>
    <n v="7"/>
    <n v="0.5714285714285714"/>
    <n v="6"/>
    <n v="0"/>
    <n v="1"/>
    <n v="7"/>
    <n v="0.8571428571428571"/>
    <n v="5"/>
    <n v="2"/>
    <n v="0"/>
    <n v="7"/>
    <n v="0.7142857142857143"/>
    <n v="3"/>
    <n v="2"/>
    <n v="2"/>
    <n v="7"/>
    <n v="0.42857142857142855"/>
    <n v="3"/>
    <n v="2"/>
    <n v="2"/>
    <n v="7"/>
    <x v="103"/>
    <n v="27"/>
    <n v="9"/>
    <n v="6"/>
    <n v="42"/>
    <n v="0.6428571428571429"/>
  </r>
  <r>
    <d v="2024-04-25T00:00:00"/>
    <n v="500"/>
    <x v="0"/>
    <s v="特定非営利活動法人あいら"/>
    <s v="平　佑介"/>
    <n v="3412700571"/>
    <s v="きらほし"/>
    <n v="7380204"/>
    <x v="9"/>
    <s v="〒738-0204 廿日市市河津原字下中組８２１－５"/>
    <x v="0"/>
    <s v="平　佑介"/>
    <s v="中島　佑太"/>
    <s v="0829-74-2540"/>
    <s v="aira-aozora@road.ocn.ne.jp"/>
    <s v="月額"/>
    <n v="30000"/>
    <x v="360"/>
    <n v="369"/>
    <n v="30735"/>
    <n v="30914"/>
    <n v="31028"/>
    <n v="3425600"/>
    <n v="3071159"/>
    <n v="0"/>
    <n v="0"/>
    <n v="354441"/>
    <n v="3425600"/>
    <x v="361"/>
    <n v="0"/>
    <n v="0"/>
    <n v="0"/>
    <n v="0"/>
    <n v="138"/>
    <n v="2227"/>
    <x v="355"/>
    <n v="237"/>
    <n v="12"/>
    <n v="3425600"/>
    <x v="358"/>
    <x v="360"/>
    <n v="389"/>
    <n v="3500000"/>
    <n v="3500000"/>
    <n v="0"/>
    <n v="0"/>
    <n v="0"/>
    <n v="3500000"/>
    <n v="3430000"/>
    <n v="0"/>
    <n v="0"/>
    <n v="0"/>
    <n v="70000"/>
    <n v="2230"/>
    <n v="8818"/>
    <n v="240"/>
    <n v="12"/>
    <n v="3430000"/>
    <n v="30735"/>
    <n v="389"/>
    <n v="3550000"/>
    <n v="3550000"/>
    <n v="0"/>
    <n v="0"/>
    <n v="0"/>
    <n v="3550000"/>
    <n v="3450000"/>
    <n v="0"/>
    <n v="0"/>
    <n v="0"/>
    <n v="100000"/>
    <n v="2232"/>
    <n v="8820"/>
    <n v="240"/>
    <n v="12"/>
    <n v="3450000"/>
    <n v="30914"/>
    <n v="391"/>
    <n v="3600000"/>
    <n v="3600000"/>
    <n v="0"/>
    <n v="0"/>
    <n v="0"/>
    <n v="3600000"/>
    <n v="3500000"/>
    <n v="0"/>
    <n v="0"/>
    <n v="0"/>
    <n v="100000"/>
    <n v="2234"/>
    <n v="8825"/>
    <n v="240"/>
    <n v="12"/>
    <n v="3500000"/>
    <n v="31028"/>
    <n v="397"/>
    <m/>
    <m/>
    <m/>
    <m/>
    <m/>
    <s v="○"/>
    <m/>
    <m/>
    <m/>
    <m/>
    <s v="○"/>
    <m/>
    <s v="○"/>
    <m/>
    <m/>
    <m/>
    <s v="○"/>
    <s v="カタログ製本（板の仕分け、台紙に貼り付け、検品）"/>
    <x v="6"/>
    <n v="1336623"/>
    <s v="ウッドワンのカタログ製本、板の仕分け、台紙に見本通りに貼りつける。"/>
    <s v="－"/>
    <x v="3"/>
    <n v="169090"/>
    <s v="車の部品、プラスチックの型にゴムパッキンをはめ込んでいく作業。"/>
    <s v="－"/>
    <x v="0"/>
    <n v="151772"/>
    <s v="車の部品、成形されたホースを専用の器具で両端をカットしたのちに篏合する作業。"/>
    <s v="－"/>
    <x v="1"/>
    <s v=""/>
    <x v="0"/>
    <x v="0"/>
    <s v=""/>
    <x v="0"/>
    <m/>
    <m/>
    <m/>
    <x v="0"/>
    <s v="生産出来る人員はいる。今後、生産できる人員を増やし、販売ルートも広げていく必要がある。"/>
    <m/>
    <s v="○"/>
    <m/>
    <m/>
    <m/>
    <m/>
    <m/>
    <m/>
    <s v="○"/>
    <m/>
    <m/>
    <m/>
    <s v="自ら販売に行く機会が少なかった。売り上げを伸ばしていく為に、直接販売に行き商品を売っていこうと意識づけをしなければならない。当該事業所で外から見やすい場所で販売を行っているがお客様が少ない。"/>
    <s v="○"/>
    <s v="○"/>
    <s v="○"/>
    <m/>
    <s v="○"/>
    <m/>
    <m/>
    <m/>
    <s v="○"/>
    <m/>
    <m/>
    <m/>
    <s v="販売へ行く"/>
    <s v="②販路開拓"/>
    <s v="販売へ積極的に行く。新しい所へ販売へ行けるか申請中。"/>
    <s v="商品の魅力を宣伝する"/>
    <s v="③販売力の向上"/>
    <s v="商品のポップなどどのようにしたら見やすいか等、配置を考えた。"/>
    <s v="事業所全体での意識改革"/>
    <s v="⑨管理者・職員への意識啓発"/>
    <s v="売り上げを上げていく為にどうしたらよいかを会議等で話し合いをする。"/>
    <s v="市役所等で自主製品を販売して、多くの方に知ってもらい売り上げを伸ばしていく。現在、販売許可を申請中。販路を広げていく。"/>
    <s v="自主販売で商品を知ってもらい、委託販売でも売り上げを伸ばしていけるようにする。その為にも商品の良さを直接宣伝していく。"/>
    <s v="ネット販売で、遠くの方も気軽に注文できるようにしていく。ホームページにも記載してメールなどでのやり取りが出来るようになり、商品の説明も分かりやすくしていく。"/>
    <s v="共有した"/>
    <s v="共有した"/>
    <s v="統括責任者"/>
    <s v="平　佑介"/>
    <s v="管理者"/>
    <m/>
    <s v="中島　佑太"/>
    <s v="サービス管理責任者"/>
    <m/>
    <s v="亀本　由美"/>
    <s v="職業指導員"/>
    <m/>
    <s v="吉原　貴之"/>
    <s v="職業指導員"/>
    <m/>
    <m/>
    <m/>
    <m/>
    <m/>
    <m/>
    <m/>
    <m/>
    <m/>
    <m/>
    <m/>
    <m/>
    <m/>
    <m/>
    <m/>
    <m/>
    <m/>
    <m/>
    <x v="0"/>
    <n v="2"/>
    <n v="6"/>
    <n v="5"/>
    <m/>
    <m/>
    <n v="13"/>
    <x v="62"/>
    <x v="181"/>
    <x v="35"/>
    <x v="0"/>
    <x v="0"/>
    <n v="3"/>
    <n v="7"/>
    <n v="3"/>
    <n v="13"/>
    <n v="0"/>
    <n v="6"/>
    <n v="2"/>
    <n v="3"/>
    <n v="0"/>
    <n v="0"/>
    <n v="2"/>
    <n v="13"/>
    <n v="0"/>
    <n v="2"/>
    <n v="1"/>
    <n v="2"/>
    <n v="4"/>
    <n v="1"/>
    <n v="3"/>
    <n v="13"/>
    <n v="8"/>
    <n v="0"/>
    <n v="3"/>
    <n v="11"/>
    <n v="0.72727272727272729"/>
    <n v="7"/>
    <n v="0"/>
    <n v="4"/>
    <n v="11"/>
    <n v="0.63636363636363635"/>
    <n v="8"/>
    <n v="0"/>
    <n v="3"/>
    <n v="11"/>
    <n v="0.72727272727272729"/>
    <n v="6"/>
    <n v="3"/>
    <n v="2"/>
    <n v="11"/>
    <n v="0.54545454545454541"/>
    <n v="9"/>
    <n v="0"/>
    <n v="2"/>
    <n v="11"/>
    <n v="0.81818181818181823"/>
    <n v="11"/>
    <n v="0"/>
    <n v="0"/>
    <n v="11"/>
    <x v="8"/>
    <n v="49"/>
    <n v="3"/>
    <n v="14"/>
    <n v="66"/>
    <n v="0.74242424242424243"/>
  </r>
  <r>
    <d v="2024-04-26T00:00:00"/>
    <n v="501"/>
    <x v="1"/>
    <s v="社会福祉法人友和の里"/>
    <s v="河野　義刀"/>
    <n v="3412700191"/>
    <s v="友和の里通所部"/>
    <n v="7380203"/>
    <x v="9"/>
    <s v="〒738-0203 廿日市市友田字広原山218番地38"/>
    <x v="1"/>
    <s v="須藤　洋子"/>
    <s v="朝川　泰貴"/>
    <s v="0829-74-2157"/>
    <s v="yuuwanosato@ononet.jp"/>
    <s v="月額"/>
    <n v="18005"/>
    <x v="361"/>
    <n v="6791"/>
    <n v="26806"/>
    <n v="27120"/>
    <n v="27248"/>
    <n v="374385"/>
    <n v="374385"/>
    <n v="0"/>
    <n v="0"/>
    <n v="0"/>
    <n v="374385"/>
    <x v="362"/>
    <n v="76837"/>
    <n v="0"/>
    <n v="0"/>
    <n v="0"/>
    <n v="12"/>
    <n v="229"/>
    <x v="356"/>
    <n v="253"/>
    <n v="12"/>
    <n v="297548"/>
    <x v="359"/>
    <x v="361"/>
    <n v="371"/>
    <n v="1497540"/>
    <n v="1497540"/>
    <n v="0"/>
    <n v="0"/>
    <n v="0"/>
    <n v="1497540"/>
    <n v="1190192"/>
    <n v="307348"/>
    <n v="0"/>
    <n v="0"/>
    <n v="0"/>
    <n v="916"/>
    <n v="3208"/>
    <n v="253"/>
    <n v="12"/>
    <n v="1190192"/>
    <n v="26806"/>
    <n v="371"/>
    <n v="2620695"/>
    <n v="2620695"/>
    <n v="0"/>
    <n v="0"/>
    <n v="0"/>
    <n v="2620695"/>
    <n v="2082836"/>
    <n v="537859"/>
    <n v="0"/>
    <n v="0"/>
    <n v="0"/>
    <n v="1603"/>
    <n v="5614"/>
    <n v="253"/>
    <n v="12"/>
    <n v="2082836"/>
    <n v="27120"/>
    <n v="371"/>
    <n v="3743850"/>
    <n v="3743850"/>
    <n v="0"/>
    <n v="0"/>
    <n v="0"/>
    <n v="3743850"/>
    <n v="2975480"/>
    <n v="768370"/>
    <n v="0"/>
    <n v="0"/>
    <n v="0"/>
    <n v="2290"/>
    <n v="8020"/>
    <n v="253"/>
    <n v="12"/>
    <n v="2975480"/>
    <n v="27248"/>
    <n v="371"/>
    <m/>
    <m/>
    <m/>
    <m/>
    <m/>
    <m/>
    <m/>
    <m/>
    <m/>
    <m/>
    <m/>
    <m/>
    <m/>
    <m/>
    <m/>
    <m/>
    <s v="○"/>
    <s v="牡蠣の貝殻通し"/>
    <x v="6"/>
    <n v="374385"/>
    <s v="牡蠣の貝殻通し"/>
    <s v="－"/>
    <x v="2"/>
    <m/>
    <m/>
    <m/>
    <x v="2"/>
    <m/>
    <m/>
    <m/>
    <x v="1"/>
    <s v=""/>
    <x v="0"/>
    <x v="0"/>
    <s v=""/>
    <x v="0"/>
    <m/>
    <m/>
    <m/>
    <x v="0"/>
    <s v="・牡蠣の貝殻通しの作業は複数取引業者があり、安定した売り上げを確保できているが、材料の置き場所や納品時期の関係で請負量に上限がある。_x000a_・牡蠣の貝殻通しが主な作業なので、利用者に提供する作業の選択肢がほとんどない。_x000a_・上記より、新規利用者の獲得や工賃の向上を図るため、新規事業を展開する必要がある。"/>
    <m/>
    <m/>
    <m/>
    <m/>
    <m/>
    <m/>
    <m/>
    <m/>
    <s v="○"/>
    <m/>
    <s v="○"/>
    <s v="新規事業の展開（水産物の養殖、農作物の加工・販売等）"/>
    <s v="目標工賃は上回っているが、評価給を採用しているため、牡蠣の貝殻通しをしなければ収益及び工賃が下がってしまい、余暇活動やその他活動に取り組みにくい。貝殻通し以外に収益のある作業を考え、安定した工賃を支給できるよう考える必要がある。"/>
    <m/>
    <m/>
    <m/>
    <m/>
    <m/>
    <m/>
    <m/>
    <m/>
    <m/>
    <s v="○"/>
    <s v="○"/>
    <s v="新規事業の展開（水産物の養殖、農作物の加工・販売等）"/>
    <s v="牡蠣の貝殻通し"/>
    <s v="⑪その他"/>
    <s v="作業内容や環境の見直しにより請負量の拡大と作業効率の向上を図る。"/>
    <m/>
    <m/>
    <m/>
    <m/>
    <n v="0"/>
    <n v="0"/>
    <s v="・既存の作業内容や環境の見直しによる効率の向上及び貝殻通しの請負量の拡大_x000a_・新規事業の展開のため、業者や農家等と連携し計画及び準備"/>
    <s v="・貝殻通しの請負量の拡大_x000a_・新規事業の試験的な実施及び調整"/>
    <s v="・新規事業の開始、販路開拓"/>
    <s v="共有した"/>
    <s v="共有した"/>
    <s v="統括責任者"/>
    <s v="須藤　洋子"/>
    <s v="管理者・サービス管理責任者"/>
    <s v="個別支援計画の作成等"/>
    <s v="朝川　泰貴"/>
    <s v="サービス管理責任者"/>
    <s v="技術指導や職業訓練"/>
    <s v="三宅　將"/>
    <s v="職業指導員"/>
    <s v="日常生活の支援"/>
    <s v="井場　孝行"/>
    <s v="生活支援員"/>
    <m/>
    <m/>
    <m/>
    <m/>
    <m/>
    <m/>
    <m/>
    <m/>
    <m/>
    <m/>
    <m/>
    <m/>
    <m/>
    <m/>
    <m/>
    <m/>
    <m/>
    <m/>
    <x v="0"/>
    <m/>
    <n v="1"/>
    <m/>
    <m/>
    <m/>
    <n v="1"/>
    <x v="2"/>
    <x v="5"/>
    <x v="3"/>
    <x v="0"/>
    <x v="0"/>
    <n v="0"/>
    <n v="1"/>
    <n v="0"/>
    <n v="1"/>
    <n v="0"/>
    <n v="0"/>
    <n v="0"/>
    <n v="1"/>
    <n v="0"/>
    <n v="0"/>
    <n v="0"/>
    <n v="1"/>
    <n v="0"/>
    <n v="0"/>
    <n v="0"/>
    <n v="0"/>
    <n v="0"/>
    <n v="1"/>
    <n v="0"/>
    <n v="1"/>
    <n v="1"/>
    <n v="0"/>
    <n v="0"/>
    <n v="1"/>
    <n v="1"/>
    <n v="0"/>
    <n v="0"/>
    <n v="1"/>
    <n v="1"/>
    <n v="0"/>
    <n v="1"/>
    <n v="0"/>
    <n v="0"/>
    <n v="1"/>
    <n v="1"/>
    <n v="1"/>
    <n v="0"/>
    <n v="0"/>
    <n v="1"/>
    <n v="1"/>
    <n v="1"/>
    <n v="0"/>
    <n v="0"/>
    <n v="1"/>
    <n v="1"/>
    <n v="1"/>
    <n v="0"/>
    <n v="0"/>
    <n v="1"/>
    <x v="8"/>
    <n v="5"/>
    <n v="0"/>
    <n v="1"/>
    <n v="6"/>
    <n v="0.83333333333333337"/>
  </r>
  <r>
    <d v="2024-04-22T00:00:00"/>
    <n v="502"/>
    <x v="5"/>
    <s v="一般社団法人安芸磨輝道"/>
    <s v="光重　智治"/>
    <n v="3410115608"/>
    <s v="安芸磨輝道　出汐事業所"/>
    <n v="7340001"/>
    <x v="2"/>
    <s v="〒734-0001 広島市南区出汐一丁目６番１２号杉風館２０１、２０３号室"/>
    <x v="1"/>
    <s v="光重　智治"/>
    <s v="北田　絵美"/>
    <s v="082-258-2522"/>
    <s v="info@migakido.com"/>
    <s v="月額"/>
    <m/>
    <x v="362"/>
    <m/>
    <n v="9574"/>
    <n v="12978"/>
    <n v="16222"/>
    <m/>
    <m/>
    <m/>
    <m/>
    <m/>
    <m/>
    <x v="363"/>
    <m/>
    <m/>
    <m/>
    <m/>
    <m/>
    <m/>
    <x v="357"/>
    <m/>
    <m/>
    <m/>
    <x v="360"/>
    <x v="362"/>
    <m/>
    <n v="1005000"/>
    <n v="1005000"/>
    <n v="0"/>
    <n v="0"/>
    <n v="0"/>
    <n v="1005000"/>
    <n v="700800"/>
    <n v="304200"/>
    <n v="0"/>
    <n v="0"/>
    <n v="0"/>
    <n v="876"/>
    <n v="3504"/>
    <n v="144"/>
    <n v="12"/>
    <n v="700800"/>
    <n v="9574"/>
    <n v="200"/>
    <n v="1340000"/>
    <n v="1340000"/>
    <n v="0"/>
    <n v="0"/>
    <n v="0"/>
    <n v="1340000"/>
    <n v="934400"/>
    <n v="405600"/>
    <n v="0"/>
    <n v="0"/>
    <n v="0"/>
    <n v="1152"/>
    <n v="4500"/>
    <n v="192"/>
    <n v="12"/>
    <n v="934400"/>
    <n v="12978"/>
    <n v="208"/>
    <n v="1675000"/>
    <n v="1675000"/>
    <n v="0"/>
    <n v="0"/>
    <n v="0"/>
    <n v="1675000"/>
    <n v="1168000"/>
    <n v="507000"/>
    <n v="0"/>
    <n v="0"/>
    <n v="0"/>
    <n v="1440"/>
    <n v="5300"/>
    <n v="240"/>
    <n v="12"/>
    <n v="1168000"/>
    <n v="16222"/>
    <n v="220"/>
    <m/>
    <m/>
    <m/>
    <m/>
    <m/>
    <m/>
    <m/>
    <m/>
    <m/>
    <m/>
    <m/>
    <m/>
    <m/>
    <m/>
    <m/>
    <m/>
    <m/>
    <m/>
    <x v="17"/>
    <m/>
    <m/>
    <m/>
    <x v="2"/>
    <m/>
    <m/>
    <m/>
    <x v="2"/>
    <m/>
    <m/>
    <m/>
    <x v="2"/>
    <s v=""/>
    <x v="2"/>
    <x v="0"/>
    <s v=""/>
    <x v="2"/>
    <m/>
    <m/>
    <m/>
    <x v="0"/>
    <m/>
    <m/>
    <m/>
    <m/>
    <m/>
    <m/>
    <m/>
    <m/>
    <m/>
    <m/>
    <m/>
    <m/>
    <m/>
    <m/>
    <m/>
    <s v="○"/>
    <s v="○"/>
    <m/>
    <m/>
    <s v="○"/>
    <s v="○"/>
    <m/>
    <m/>
    <m/>
    <s v="○"/>
    <s v="PCを使用した入力作業等の実施の検討　等"/>
    <s v="文具等の検品及び梱包"/>
    <s v="⑥作業工程の見直し"/>
    <s v="検品及び梱包、シール貼り等で誰でもスムーズに行えるよう作業工程の見直しに取り組む。"/>
    <s v="SNS等を活用した宣伝力の強化"/>
    <s v="③販売力の向上"/>
    <s v="ブログやインスタ等を活用して、積極的に情報発信を行うことで、販売力向上を目指す。"/>
    <s v="PC等によるデータ入力作業や事務の実施"/>
    <s v="⑪その他"/>
    <s v="他企業様からの依頼によるデータ入力等の事務作業について積極体に受け入れられるよう検討を進めていく。"/>
    <s v="・主要な生産活動である文具等の検品及び梱包の作業を着実に行える体制を整えるとともに、所内で業務内容を共有して作業工程の見直しについて検討していく。_x000a_・利用者がSNSを活用するためにICT機器を適切に扱えるよう研修を行いPC等のスキル向上に取り組んでいく。"/>
    <s v="・引き続き作業工程の見直しを行いつつ、文具等の検品数や梱包数を増加し、生産性の向上を図る。_x000a_・SNS活用のためのICT機器のスキル向上と合わせてパソコンの操作等についても操作研修等により習熟度の向上を図り、他企業様からの依頼による事務作業を積極的に受け入れる。"/>
    <s v="・文具等の検品及び梱包作業については、作業工程マニュアル等を整備し、持続的に安定的かつ迅速に活動できる体制を確立する。_x000a_・利用者のパソコンの操作研修等を定期的に実施しスキルアップの継続を図るとともに、営業活動により受注先の増加に努めるなど生産性の向上に取り組んでいく。"/>
    <s v="共有した"/>
    <s v="共有した"/>
    <s v="統括責任者"/>
    <s v="光重　智治"/>
    <s v="管理者・職業指導員"/>
    <m/>
    <s v="粟屋　英真"/>
    <s v="生活支援員"/>
    <m/>
    <m/>
    <m/>
    <m/>
    <m/>
    <m/>
    <m/>
    <m/>
    <m/>
    <m/>
    <m/>
    <m/>
    <m/>
    <m/>
    <m/>
    <m/>
    <m/>
    <m/>
    <m/>
    <m/>
    <m/>
    <m/>
    <m/>
    <m/>
    <x v="2"/>
    <m/>
    <m/>
    <m/>
    <m/>
    <m/>
    <n v="0"/>
    <x v="118"/>
    <x v="196"/>
    <x v="199"/>
    <x v="72"/>
    <x v="50"/>
    <n v="0"/>
    <n v="0"/>
    <n v="0"/>
    <n v="0"/>
    <n v="0"/>
    <n v="0"/>
    <n v="0"/>
    <n v="0"/>
    <n v="0"/>
    <n v="0"/>
    <n v="0"/>
    <n v="0"/>
    <n v="0"/>
    <n v="0"/>
    <n v="0"/>
    <n v="0"/>
    <n v="0"/>
    <n v="0"/>
    <n v="0"/>
    <n v="0"/>
    <m/>
    <m/>
    <m/>
    <m/>
    <m/>
    <m/>
    <m/>
    <m/>
    <m/>
    <m/>
    <m/>
    <m/>
    <m/>
    <m/>
    <m/>
    <m/>
    <m/>
    <m/>
    <m/>
    <m/>
    <m/>
    <m/>
    <m/>
    <m/>
    <m/>
    <m/>
    <m/>
    <m/>
    <m/>
    <x v="4"/>
    <m/>
    <m/>
    <m/>
    <m/>
    <m/>
  </r>
  <r>
    <d v="2024-04-23T00:00:00"/>
    <n v="503"/>
    <x v="4"/>
    <s v="合同会社ＷＡＢＩ"/>
    <s v="河野　和広"/>
    <n v="3410119022"/>
    <s v="ＷＡＢＩ　ＦＡＲＭ"/>
    <n v="7391751"/>
    <x v="2"/>
    <s v="〒739-1751 広島市安佐北区深川二丁目２７番１－３号"/>
    <x v="0"/>
    <s v="河野美加"/>
    <s v="河野和広"/>
    <s v="082-847-5455"/>
    <s v="kk@wabi-farm.com"/>
    <s v="月額"/>
    <n v="9000"/>
    <x v="125"/>
    <n v="6061"/>
    <n v="16364"/>
    <n v="18519"/>
    <n v="21985"/>
    <n v="383425"/>
    <n v="383425"/>
    <n v="0"/>
    <n v="0"/>
    <n v="0"/>
    <n v="383425"/>
    <x v="364"/>
    <n v="203917"/>
    <n v="52996"/>
    <n v="0"/>
    <n v="0"/>
    <n v="23"/>
    <n v="168"/>
    <x v="358"/>
    <n v="123"/>
    <n v="6"/>
    <n v="126512"/>
    <x v="361"/>
    <x v="125"/>
    <n v="217"/>
    <n v="2500000"/>
    <n v="2500000"/>
    <n v="0"/>
    <n v="0"/>
    <n v="0"/>
    <n v="2500000"/>
    <n v="1296000"/>
    <n v="1200000"/>
    <n v="4000"/>
    <n v="0"/>
    <n v="0"/>
    <n v="1440"/>
    <n v="4320"/>
    <n v="220"/>
    <n v="12"/>
    <n v="1296000"/>
    <n v="16364"/>
    <n v="300"/>
    <n v="4200000"/>
    <n v="4200000"/>
    <n v="0"/>
    <n v="0"/>
    <n v="0"/>
    <n v="4200000"/>
    <n v="2200000"/>
    <n v="2000000"/>
    <n v="0"/>
    <n v="0"/>
    <n v="0"/>
    <n v="2160"/>
    <n v="6480"/>
    <n v="220"/>
    <n v="12"/>
    <n v="2200000"/>
    <n v="18519"/>
    <n v="340"/>
    <n v="6700000"/>
    <n v="6700000"/>
    <n v="0"/>
    <n v="0"/>
    <n v="0"/>
    <n v="6700000"/>
    <n v="3456000"/>
    <n v="3244000"/>
    <n v="0"/>
    <n v="0"/>
    <n v="0"/>
    <n v="2880"/>
    <n v="8640"/>
    <n v="220"/>
    <n v="12"/>
    <n v="3456000"/>
    <n v="21985"/>
    <n v="400"/>
    <m/>
    <m/>
    <m/>
    <m/>
    <m/>
    <m/>
    <m/>
    <m/>
    <m/>
    <m/>
    <m/>
    <m/>
    <m/>
    <m/>
    <m/>
    <m/>
    <s v="○"/>
    <s v="胡蝶蘭・観葉植物の管理、植え替え作業"/>
    <x v="6"/>
    <n v="383425"/>
    <s v="胡蝶蘭・観葉植物の管理、植え替え作業"/>
    <s v="－"/>
    <x v="2"/>
    <m/>
    <m/>
    <m/>
    <x v="2"/>
    <m/>
    <m/>
    <m/>
    <x v="1"/>
    <s v=""/>
    <x v="0"/>
    <x v="0"/>
    <s v=""/>
    <x v="0"/>
    <m/>
    <m/>
    <m/>
    <x v="0"/>
    <s v="開所1年未満でしたので利用者も少なく、職員が指導できる機会が多かったが今後利用者が増えたときにしっかりとした制作物に対する指導ができるかが課題となります。"/>
    <m/>
    <m/>
    <m/>
    <m/>
    <m/>
    <m/>
    <m/>
    <m/>
    <s v="○"/>
    <m/>
    <m/>
    <m/>
    <s v="高価格帯の胡蝶蘭・観葉植物の商品を制作し企業などとの繋がりを深め受注が増えました。目標工賃額も達成できましたので今後も工賃向上へつながる販売先を増やしていきます。"/>
    <s v="○"/>
    <s v="○"/>
    <s v="○"/>
    <m/>
    <m/>
    <s v="○"/>
    <m/>
    <m/>
    <s v="○"/>
    <s v="○"/>
    <m/>
    <m/>
    <s v="植え替え作業(定期装花）"/>
    <s v="②販路開拓"/>
    <s v="定期装花のチラシ作成して企業、病院などリストアップし営業活動強化する。"/>
    <s v="植え替え作業"/>
    <s v="⑥作業工程の見直し"/>
    <s v="職員のスキルアップのため植え替えの練習の時間を確保する。作業工程をリスト化し利用者さんの得意不得意を見極めグループを作り作業を効率的にする。"/>
    <s v="植え替え作業"/>
    <s v="①商品企画力の向上"/>
    <s v="胡蝶蘭、観葉植物の仕入れ先を増やし、より魅力的な商品作成に取り組む。"/>
    <s v="販路拡大のために企業、病院などへの定期装花の営業活動を強化します。また利用者の得意不得意を見極め効率的な作業分担をして作成物の量を増やしていきます。"/>
    <s v="胡蝶蘭の回収業務に力を入れていきます。回収した胡蝶蘭を再販できる販売先を増やしていきます。"/>
    <s v="オンラインショップでの販売強化。自社ブランドの陶器鉢の制作。"/>
    <s v="共有した"/>
    <s v="共有した"/>
    <s v="統括責任者"/>
    <s v="河野美加"/>
    <s v="管理者"/>
    <s v="個別支援計画の作成"/>
    <s v="花谷真琴"/>
    <s v="サービス管理責任者"/>
    <s v="技術指導や職業訓練"/>
    <s v="仲野雅美"/>
    <s v="職業指導員"/>
    <s v="技術指導や職業訓練"/>
    <s v="稲吉絵美"/>
    <s v="職業指導員"/>
    <s v="営業・作業工程管理"/>
    <s v="河野和広"/>
    <s v="目標工賃達成指導員"/>
    <m/>
    <m/>
    <m/>
    <m/>
    <m/>
    <m/>
    <m/>
    <m/>
    <m/>
    <m/>
    <m/>
    <m/>
    <m/>
    <m/>
    <m/>
    <x v="1"/>
    <n v="1"/>
    <n v="1"/>
    <n v="6"/>
    <m/>
    <m/>
    <n v="8"/>
    <x v="15"/>
    <x v="125"/>
    <x v="147"/>
    <x v="0"/>
    <x v="0"/>
    <n v="0"/>
    <n v="6"/>
    <n v="2"/>
    <n v="8"/>
    <n v="0"/>
    <n v="2"/>
    <n v="0"/>
    <n v="0"/>
    <n v="0"/>
    <n v="0"/>
    <n v="6"/>
    <n v="8"/>
    <n v="0"/>
    <n v="1"/>
    <n v="0"/>
    <n v="2"/>
    <n v="3"/>
    <n v="0"/>
    <n v="2"/>
    <n v="8"/>
    <n v="5"/>
    <n v="0"/>
    <n v="2"/>
    <n v="7"/>
    <n v="0.7142857142857143"/>
    <n v="4"/>
    <n v="0"/>
    <n v="3"/>
    <n v="7"/>
    <n v="0.5714285714285714"/>
    <n v="5"/>
    <n v="0"/>
    <n v="2"/>
    <n v="7"/>
    <n v="0.7142857142857143"/>
    <n v="5"/>
    <n v="0"/>
    <n v="2"/>
    <n v="7"/>
    <n v="0.7142857142857143"/>
    <n v="3"/>
    <n v="0"/>
    <n v="4"/>
    <n v="7"/>
    <n v="0.42857142857142855"/>
    <n v="7"/>
    <n v="0"/>
    <n v="0"/>
    <n v="7"/>
    <x v="8"/>
    <n v="29"/>
    <n v="0"/>
    <n v="13"/>
    <n v="42"/>
    <n v="0.69047619047619047"/>
  </r>
  <r>
    <d v="2024-04-15T00:00:00"/>
    <n v="504"/>
    <x v="4"/>
    <s v="合同会社Ｂｅｌｉｖｅ"/>
    <s v="木村　一也"/>
    <n v="3410119063"/>
    <s v="就労継続支援Ｂ型事業所ビリーブ"/>
    <n v="7320054"/>
    <x v="2"/>
    <s v="〒732-0054 広島市東区愛宕町３－２３重藤ﾋﾞﾙ１Ｆ"/>
    <x v="0"/>
    <s v="木村　一也"/>
    <s v="佐伯大輔"/>
    <s v="082-236-1477、082-236-1478"/>
    <s v="nice010928@gmail.com"/>
    <s v="月額"/>
    <n v="10000"/>
    <x v="363"/>
    <n v="-7682"/>
    <n v="9848"/>
    <n v="14493"/>
    <n v="15670"/>
    <n v="85000"/>
    <n v="85000"/>
    <n v="0"/>
    <n v="0"/>
    <n v="0"/>
    <n v="85000"/>
    <x v="365"/>
    <n v="28900"/>
    <n v="0"/>
    <n v="0"/>
    <n v="0"/>
    <n v="33"/>
    <n v="479"/>
    <x v="359"/>
    <n v="220"/>
    <n v="11"/>
    <n v="56100"/>
    <x v="362"/>
    <x v="363"/>
    <n v="64"/>
    <n v="1500000"/>
    <n v="1500000"/>
    <n v="0"/>
    <n v="0"/>
    <n v="0"/>
    <n v="1500000"/>
    <n v="1300000"/>
    <n v="200000"/>
    <n v="0"/>
    <n v="0"/>
    <n v="0"/>
    <n v="2640"/>
    <n v="10560"/>
    <n v="240"/>
    <n v="12"/>
    <n v="1300000"/>
    <n v="9848"/>
    <n v="123"/>
    <n v="2300000"/>
    <n v="2300000"/>
    <n v="0"/>
    <n v="0"/>
    <n v="0"/>
    <n v="2300000"/>
    <n v="2000000"/>
    <n v="300000"/>
    <n v="0"/>
    <n v="0"/>
    <n v="0"/>
    <n v="2750"/>
    <n v="11000"/>
    <n v="240"/>
    <n v="12"/>
    <n v="2000000"/>
    <n v="14493"/>
    <n v="182"/>
    <n v="2500000"/>
    <n v="2500000"/>
    <n v="0"/>
    <n v="0"/>
    <n v="0"/>
    <n v="2500000"/>
    <n v="2200000"/>
    <n v="300000"/>
    <n v="0"/>
    <n v="0"/>
    <n v="0"/>
    <n v="2800"/>
    <n v="11200"/>
    <n v="240"/>
    <n v="12"/>
    <n v="2200000"/>
    <n v="15670"/>
    <n v="196"/>
    <m/>
    <m/>
    <m/>
    <m/>
    <m/>
    <s v="○"/>
    <m/>
    <m/>
    <m/>
    <m/>
    <m/>
    <m/>
    <m/>
    <m/>
    <m/>
    <m/>
    <s v="○"/>
    <s v="パソコンの修理、販売"/>
    <x v="14"/>
    <n v="53300"/>
    <s v="出店・ネット販売"/>
    <s v="－"/>
    <x v="0"/>
    <n v="31700"/>
    <s v="パソコンの修理・販売"/>
    <s v="－"/>
    <x v="2"/>
    <m/>
    <m/>
    <m/>
    <x v="1"/>
    <s v=""/>
    <x v="0"/>
    <x v="0"/>
    <s v=""/>
    <x v="0"/>
    <m/>
    <m/>
    <m/>
    <x v="0"/>
    <s v="本年度は、アクセサリー商品の販売をしてきたが価格が安い為、思ったように売り上げを伸ばすことが出来なかった。_x000a_新しくパソコンの修理・販売をホームページ内で宣伝して、来年度の売上アップにつなげていく。"/>
    <s v="○"/>
    <m/>
    <s v="○"/>
    <m/>
    <m/>
    <s v="○"/>
    <s v="○"/>
    <m/>
    <s v="○"/>
    <m/>
    <m/>
    <m/>
    <s v="令和５年度はオープンしたばかりで、思ったように売り上げを伸ばすことが出来なかった。_x000a_その為、工賃も3000円以上は出していましたが、販路拡大等を考えなくてならないと思っています。"/>
    <s v="○"/>
    <m/>
    <s v="○"/>
    <s v="○"/>
    <m/>
    <m/>
    <s v="○"/>
    <m/>
    <m/>
    <m/>
    <s v="○"/>
    <s v="ホームページ内でパソコンの修理・販売宣伝して、SNSも利用する。"/>
    <s v="既存のアクセサリー商品の価値を高める"/>
    <s v="④販売価格の見直し"/>
    <s v="現在の流行をネットでリサーチして、価格の決定、作る商品を絞っていく。"/>
    <s v="パソコンの修理・販売"/>
    <s v="⑦利用者のためのICT機器の導入"/>
    <s v="利用者さんにパソコンの技術を持った方がいるので、その力を借りて売り上げを_x000a_伸ばしていこうと思っています。"/>
    <m/>
    <m/>
    <m/>
    <s v="中古パソコンを修理して、ホームページで販売していく。1商品の単価が高いので一気に工賃に_x000a_反映できると思っています。"/>
    <s v="パソコンの技術を他の利用者さんにも教えていけば、数量も増えていき売り上げもそれなりに上がっていくと思っています。"/>
    <s v="令和7年度同様に、パソコン部門を充実させて売上アップにつなげたいと思っています。"/>
    <s v="共有した"/>
    <s v="共有した"/>
    <s v="統括責任者"/>
    <s v="木村一也"/>
    <s v="管理者"/>
    <s v="サービス管理責任者"/>
    <s v="木村一也"/>
    <s v="代表"/>
    <s v="生活支援員"/>
    <s v="佐伯大輔"/>
    <s v="工賃向上推進委員"/>
    <s v="生活支援員"/>
    <s v="木本美由紀"/>
    <m/>
    <s v="生活支援員"/>
    <s v="目﨑八重子"/>
    <m/>
    <s v="生活支援員・調理員"/>
    <s v="桑田守朗"/>
    <m/>
    <m/>
    <m/>
    <m/>
    <m/>
    <m/>
    <m/>
    <m/>
    <m/>
    <m/>
    <m/>
    <m/>
    <m/>
    <x v="7"/>
    <n v="1"/>
    <n v="2"/>
    <n v="5"/>
    <m/>
    <m/>
    <n v="8"/>
    <x v="15"/>
    <x v="60"/>
    <x v="58"/>
    <x v="0"/>
    <x v="0"/>
    <n v="7"/>
    <n v="1"/>
    <n v="0"/>
    <n v="8"/>
    <n v="0"/>
    <n v="8"/>
    <n v="0"/>
    <n v="0"/>
    <n v="0"/>
    <n v="0"/>
    <n v="0"/>
    <n v="8"/>
    <n v="0"/>
    <n v="0"/>
    <n v="2"/>
    <n v="2"/>
    <n v="1"/>
    <n v="2"/>
    <n v="1"/>
    <n v="8"/>
    <n v="4"/>
    <n v="0"/>
    <n v="0"/>
    <n v="4"/>
    <n v="1"/>
    <n v="4"/>
    <n v="0"/>
    <n v="0"/>
    <n v="4"/>
    <n v="1"/>
    <n v="4"/>
    <n v="0"/>
    <n v="0"/>
    <n v="4"/>
    <n v="1"/>
    <n v="4"/>
    <n v="0"/>
    <n v="0"/>
    <n v="4"/>
    <n v="1"/>
    <n v="4"/>
    <n v="0"/>
    <n v="0"/>
    <n v="4"/>
    <n v="1"/>
    <n v="4"/>
    <n v="0"/>
    <n v="0"/>
    <n v="4"/>
    <x v="8"/>
    <n v="24"/>
    <n v="0"/>
    <n v="0"/>
    <n v="24"/>
    <n v="1"/>
  </r>
  <r>
    <d v="2024-04-22T00:00:00"/>
    <n v="505"/>
    <x v="4"/>
    <s v="株式会社ｍｕｕｔｏｓ"/>
    <s v="片　洸宙"/>
    <n v="3410119246"/>
    <s v="Ｌｏｏｋヒカリマチ"/>
    <n v="7320052"/>
    <x v="2"/>
    <s v="〒732-0052 広島市東区光町２丁目１１－１７光新星ﾋﾞﾙ４階"/>
    <x v="0"/>
    <s v="片　洸宙"/>
    <s v="片　洸宙"/>
    <s v="082-258-1867"/>
    <s v="look02@muutos-p.xyz"/>
    <s v="月額"/>
    <n v="15000"/>
    <x v="364"/>
    <n v="11787"/>
    <n v="29070"/>
    <n v="29461"/>
    <n v="30303"/>
    <n v="489320"/>
    <n v="489320"/>
    <n v="0"/>
    <n v="0"/>
    <n v="0"/>
    <n v="489320"/>
    <x v="366"/>
    <n v="144800"/>
    <n v="1645"/>
    <n v="0"/>
    <n v="0"/>
    <n v="22"/>
    <n v="278"/>
    <x v="360"/>
    <n v="89"/>
    <n v="4"/>
    <n v="342875"/>
    <x v="363"/>
    <x v="364"/>
    <n v="362"/>
    <n v="1901645"/>
    <n v="1900000"/>
    <n v="1645"/>
    <n v="0"/>
    <n v="0"/>
    <n v="1901645"/>
    <n v="1500000"/>
    <n v="300000"/>
    <n v="101645"/>
    <n v="0"/>
    <n v="0"/>
    <n v="1300"/>
    <n v="4000"/>
    <n v="304"/>
    <n v="12"/>
    <n v="1500000"/>
    <n v="29070"/>
    <n v="375"/>
    <n v="4401645"/>
    <n v="4300000"/>
    <n v="101645"/>
    <n v="0"/>
    <n v="0"/>
    <n v="4401645"/>
    <n v="3500000"/>
    <n v="600000"/>
    <n v="301645"/>
    <n v="0"/>
    <n v="0"/>
    <n v="3000"/>
    <n v="9000"/>
    <n v="304"/>
    <n v="12"/>
    <n v="3500000"/>
    <n v="29461"/>
    <n v="389"/>
    <n v="7301645"/>
    <n v="7000000"/>
    <n v="301645"/>
    <n v="0"/>
    <n v="0"/>
    <n v="7301645"/>
    <n v="6000000"/>
    <n v="1001645"/>
    <n v="300000"/>
    <n v="0"/>
    <n v="0"/>
    <n v="5000"/>
    <n v="15000"/>
    <n v="304"/>
    <n v="12"/>
    <n v="6000000"/>
    <n v="30303"/>
    <n v="400"/>
    <m/>
    <m/>
    <m/>
    <m/>
    <m/>
    <m/>
    <m/>
    <m/>
    <s v="○"/>
    <m/>
    <m/>
    <s v="○"/>
    <s v="○"/>
    <m/>
    <m/>
    <s v="○"/>
    <m/>
    <m/>
    <x v="0"/>
    <n v="250630"/>
    <s v="不動産会社からのマンション清掃案件"/>
    <s v="○"/>
    <x v="3"/>
    <n v="57900"/>
    <s v="各企業からの軽作業依頼一式"/>
    <s v="－"/>
    <x v="16"/>
    <n v="34890"/>
    <s v="各企業からの軽作業依頼一式"/>
    <s v="－"/>
    <x v="0"/>
    <s v=""/>
    <x v="0"/>
    <x v="0"/>
    <s v=""/>
    <x v="0"/>
    <m/>
    <m/>
    <m/>
    <x v="0"/>
    <s v="清掃案件が増えてきているが、それに対して利用者が前向きではない人が多く件数をなかなか増やすことができていない。今後は利用者育成が課題点。"/>
    <m/>
    <m/>
    <m/>
    <s v="○"/>
    <m/>
    <s v="○"/>
    <s v="○"/>
    <m/>
    <m/>
    <m/>
    <m/>
    <m/>
    <s v="安定した清掃業務先への取り組みができたこと"/>
    <m/>
    <s v="○"/>
    <m/>
    <m/>
    <m/>
    <s v="○"/>
    <m/>
    <m/>
    <s v="○"/>
    <m/>
    <m/>
    <m/>
    <s v="清掃業務"/>
    <s v="⑪その他"/>
    <s v="清掃が得意な利用者を増やす。またきちんと取り組めるように指導していく"/>
    <s v="軽作業"/>
    <s v="②販路開拓"/>
    <s v="新たな単価の高い軽作業を増やしていく"/>
    <s v="PC業務"/>
    <s v="⑥作業工程の見直し"/>
    <s v="作業ペースがかなり遅いので行程を工夫して分担作業などで対策をしていく"/>
    <s v="支援員、利用者のスキルアップ。_x000a_新規販路拡大、及び作業量の増加をできる体制作り"/>
    <s v="支援員、利用者のスキルアップ。_x000a_新規販路拡大、及び作業量の増加をできる体制作り"/>
    <s v="支援員、利用者のスキルアップ。_x000a_新規販路拡大、及び作業量の増加をできる体制作り"/>
    <s v="共有した"/>
    <s v="共有した"/>
    <s v="管理者"/>
    <s v="西岡　幸子"/>
    <s v="サービス管理者"/>
    <s v="業務責任者"/>
    <s v="片　洸宙"/>
    <s v="職業指導員"/>
    <s v="職業指導"/>
    <s v="森　一喜"/>
    <s v="職業指導員"/>
    <s v="職業指導"/>
    <s v="鳥居　美絵"/>
    <s v="職業指導員"/>
    <s v="新規業務開拓者"/>
    <s v="三浦　豊"/>
    <s v="目標工賃達成指導員"/>
    <m/>
    <m/>
    <m/>
    <m/>
    <m/>
    <m/>
    <m/>
    <m/>
    <m/>
    <m/>
    <m/>
    <m/>
    <m/>
    <m/>
    <m/>
    <x v="1"/>
    <m/>
    <n v="1"/>
    <n v="6"/>
    <m/>
    <m/>
    <n v="7"/>
    <x v="2"/>
    <x v="180"/>
    <x v="167"/>
    <x v="0"/>
    <x v="0"/>
    <n v="3"/>
    <n v="4"/>
    <n v="0"/>
    <n v="7"/>
    <n v="0"/>
    <n v="1"/>
    <n v="0"/>
    <n v="0"/>
    <n v="0"/>
    <n v="0"/>
    <n v="6"/>
    <n v="7"/>
    <n v="0"/>
    <n v="1"/>
    <n v="2"/>
    <n v="2"/>
    <n v="1"/>
    <n v="1"/>
    <n v="0"/>
    <n v="7"/>
    <n v="5"/>
    <n v="0"/>
    <n v="2"/>
    <n v="7"/>
    <n v="0.7142857142857143"/>
    <n v="4"/>
    <n v="1"/>
    <n v="2"/>
    <n v="7"/>
    <n v="0.5714285714285714"/>
    <n v="5"/>
    <n v="0"/>
    <n v="2"/>
    <n v="7"/>
    <n v="0.7142857142857143"/>
    <n v="6"/>
    <n v="0"/>
    <n v="1"/>
    <n v="7"/>
    <n v="0.8571428571428571"/>
    <n v="6"/>
    <n v="0"/>
    <n v="1"/>
    <n v="7"/>
    <n v="0.8571428571428571"/>
    <n v="7"/>
    <n v="0"/>
    <n v="0"/>
    <n v="7"/>
    <x v="8"/>
    <n v="33"/>
    <n v="1"/>
    <n v="8"/>
    <n v="42"/>
    <n v="0.7857142857142857"/>
  </r>
  <r>
    <d v="2024-04-10T00:00:00"/>
    <n v="506"/>
    <x v="4"/>
    <s v="株式会社ＳＰＢ－ＮＣ"/>
    <s v="木下　昌幸"/>
    <n v="3410119360"/>
    <s v="ノマドｈｕＢ可部東"/>
    <n v="7310222"/>
    <x v="2"/>
    <s v="〒731-0222 広島市安佐北区可部東五丁目９番１５号"/>
    <x v="0"/>
    <s v="桑田　正美"/>
    <s v="桑田　正美"/>
    <s v="082-562-2533"/>
    <s v="kuwada@s-brillant.co.jp"/>
    <s v="月額"/>
    <n v="20000"/>
    <x v="365"/>
    <n v="9858"/>
    <n v="25912"/>
    <n v="26374"/>
    <n v="30769"/>
    <n v="10668234"/>
    <n v="10668234"/>
    <n v="0"/>
    <n v="0"/>
    <n v="0"/>
    <n v="10668234"/>
    <x v="367"/>
    <n v="9330574"/>
    <n v="0"/>
    <n v="0"/>
    <n v="0"/>
    <n v="85"/>
    <n v="969"/>
    <x v="361"/>
    <n v="153"/>
    <n v="7"/>
    <n v="1337660"/>
    <x v="364"/>
    <x v="365"/>
    <n v="345"/>
    <n v="24775080"/>
    <n v="24295080"/>
    <n v="240000"/>
    <n v="240000"/>
    <n v="0"/>
    <n v="24775080"/>
    <n v="4260000"/>
    <n v="20035080"/>
    <n v="240000"/>
    <n v="240000"/>
    <n v="0"/>
    <n v="3600"/>
    <n v="14400"/>
    <n v="264"/>
    <n v="12"/>
    <n v="4260000"/>
    <n v="25912"/>
    <n v="296"/>
    <n v="27175080"/>
    <n v="26695080"/>
    <n v="240000"/>
    <n v="240000"/>
    <n v="0"/>
    <n v="27175080"/>
    <n v="5760000"/>
    <n v="20935080"/>
    <n v="240000"/>
    <n v="240000"/>
    <n v="0"/>
    <n v="4800"/>
    <n v="19200"/>
    <n v="264"/>
    <n v="12"/>
    <n v="5760000"/>
    <n v="26374"/>
    <n v="300"/>
    <n v="29575080"/>
    <n v="29095080"/>
    <n v="240000"/>
    <n v="240000"/>
    <n v="0"/>
    <n v="29575080"/>
    <n v="6720000"/>
    <n v="22375080"/>
    <n v="240000"/>
    <n v="240000"/>
    <n v="0"/>
    <n v="4800"/>
    <n v="19200"/>
    <n v="264"/>
    <n v="12"/>
    <n v="6720000"/>
    <n v="30769"/>
    <n v="350"/>
    <m/>
    <m/>
    <m/>
    <m/>
    <m/>
    <m/>
    <s v="○"/>
    <m/>
    <s v="○"/>
    <m/>
    <m/>
    <s v="○"/>
    <m/>
    <m/>
    <s v="○"/>
    <s v="○"/>
    <m/>
    <m/>
    <x v="7"/>
    <n v="9809037"/>
    <s v="介護施設の調理業務の請負"/>
    <s v="－"/>
    <x v="4"/>
    <n v="783200"/>
    <s v="介護施設内のシーツ交換・トイレ等の清掃業務"/>
    <s v="○"/>
    <x v="16"/>
    <n v="75779"/>
    <s v="DM発送の請負業務　"/>
    <s v="－"/>
    <x v="0"/>
    <s v=""/>
    <x v="0"/>
    <x v="0"/>
    <s v=""/>
    <x v="0"/>
    <m/>
    <m/>
    <m/>
    <x v="0"/>
    <s v="隣接する介護施設の稼働率が半年未満で100％になった為、利用者の人数比べ、作業量が先行していたが_x000a_8カ月経過すると当時にようやく作業量に利用者が追いついてきている。今後の課題は作業内容のクオリティーをあげる為、現状やりたいがやれなかった事などを情報を集め対策を練っていく予定。_x000a_例）調理業務に関しては、利用者にアンケートを配布して利用者からの感想をもとに改善策を考える等。"/>
    <s v="○"/>
    <s v="○"/>
    <m/>
    <m/>
    <m/>
    <m/>
    <m/>
    <m/>
    <s v="○"/>
    <m/>
    <m/>
    <m/>
    <s v="今年度は、工賃設定そのものを手探り状態で行いながら、次第に内容が固まってきてると感じてます。_x000a_そんな中でも達成できた事は大きい。但し今後は様々な特性のご利用者さんが増えてくる中で、可能性を見出す事を常に心がけ様々な方がチャレンジできる業務創造を行っていきたい。_x000a_"/>
    <s v="○"/>
    <s v="○"/>
    <m/>
    <m/>
    <s v="○"/>
    <s v="○"/>
    <m/>
    <m/>
    <s v="○"/>
    <s v="○"/>
    <m/>
    <m/>
    <s v="調理業務"/>
    <s v="⑥作業工程の見直し"/>
    <s v="利用者が増えてくる中で、作業の分担も必要になってきている。現時点では4名～5名で_x000a_作業する事が多かったが、6名～7名になるので、細かく作業工程を区分けする必要がある。"/>
    <s v="清掃業務"/>
    <s v="③販売力の向上"/>
    <s v="清掃業務の完成度をさらに向上を図り、他事象所にも自信持って商談できるレベルまで高めていきたい。"/>
    <s v="他事業所とのネットワークの構築"/>
    <s v="⑩市町・企業、他事業所との連携"/>
    <s v="挨拶周りを積極的に行っていき、地域の企業様から業務受注できるように働きかけたい"/>
    <s v="利用者さんが増えてきた際の為に、施設外就労先の開拓が必須項目。そのために、施設外にいける利用者さんを指導員とともに育成できる環境や仕組みをつくる。現在はマニュアルを動画やデータで作成し、繰り返し作業できる環境を準備する。"/>
    <s v="施設外での実績をつみながら、第3、第4の作業内容のアイデア出しを行っていき、単価の高い仕事を受けれるような体制づくり。"/>
    <s v="令和7年度中には、第3第4の作業を考案し、令和8年度には実践していきたい。現時点でのアイデアとしては、オリヒメロボットを利用した介護施設での見守り業務や介護施設でのレクの実施等。"/>
    <s v="共有した"/>
    <s v="共有していない"/>
    <s v="統括責任者"/>
    <s v="桑田　正美"/>
    <s v="管理者"/>
    <m/>
    <s v="福原　眞佐美"/>
    <s v="サービス管理責任者"/>
    <s v="指導員"/>
    <s v="應谷　昭博"/>
    <s v="職業指導員"/>
    <s v="指導員"/>
    <s v="郷野　利加"/>
    <s v="職業指導員"/>
    <s v="指導員"/>
    <s v="西岡　寛子"/>
    <s v="生活支援員"/>
    <m/>
    <m/>
    <m/>
    <m/>
    <m/>
    <m/>
    <m/>
    <m/>
    <m/>
    <m/>
    <m/>
    <m/>
    <m/>
    <m/>
    <m/>
    <x v="1"/>
    <n v="3"/>
    <n v="3"/>
    <n v="12"/>
    <m/>
    <n v="1"/>
    <n v="19"/>
    <x v="119"/>
    <x v="197"/>
    <x v="200"/>
    <x v="0"/>
    <x v="51"/>
    <n v="3"/>
    <n v="13"/>
    <n v="3"/>
    <n v="19"/>
    <n v="0"/>
    <n v="1"/>
    <n v="4"/>
    <n v="0"/>
    <n v="0"/>
    <n v="0"/>
    <n v="14"/>
    <n v="19"/>
    <n v="0"/>
    <n v="2"/>
    <n v="4"/>
    <n v="2"/>
    <n v="7"/>
    <n v="2"/>
    <n v="2"/>
    <n v="19"/>
    <n v="11"/>
    <n v="1"/>
    <n v="3"/>
    <n v="15"/>
    <n v="0.73333333333333328"/>
    <n v="11"/>
    <n v="0"/>
    <n v="4"/>
    <n v="15"/>
    <n v="0.73333333333333328"/>
    <n v="12"/>
    <n v="0"/>
    <n v="3"/>
    <n v="15"/>
    <n v="0.8"/>
    <n v="11"/>
    <n v="1"/>
    <n v="3"/>
    <n v="15"/>
    <n v="0.73333333333333328"/>
    <n v="10"/>
    <n v="1"/>
    <n v="4"/>
    <n v="15"/>
    <n v="0.66666666666666663"/>
    <n v="12"/>
    <n v="0"/>
    <n v="3"/>
    <n v="15"/>
    <x v="19"/>
    <n v="67"/>
    <n v="3"/>
    <n v="20"/>
    <n v="90"/>
    <n v="0.74444444444444446"/>
  </r>
  <r>
    <d v="2024-04-25T00:00:00"/>
    <n v="507"/>
    <x v="4"/>
    <s v="株式会社カドルアップ"/>
    <s v="金山　重信"/>
    <n v="3410210557"/>
    <s v="みらいく大手町（ミライクジョブズ）"/>
    <n v="7300051"/>
    <x v="2"/>
    <s v="〒730-0051 広島市中区大手町一丁目１番２０号　相生橋ビル５Ｆ－Ａ"/>
    <x v="0"/>
    <s v="責任者"/>
    <s v="碇　謙太郎"/>
    <s v="082-541-7565"/>
    <s v="ikari@cuddleup.jp"/>
    <s v="月額"/>
    <n v="18100"/>
    <x v="366"/>
    <n v="3956"/>
    <n v="22436"/>
    <n v="22778"/>
    <n v="23333"/>
    <n v="5404542"/>
    <n v="5404542"/>
    <n v="0"/>
    <n v="0"/>
    <n v="0"/>
    <n v="5404542"/>
    <x v="368"/>
    <n v="3811093"/>
    <n v="186299"/>
    <n v="0"/>
    <n v="0"/>
    <n v="107"/>
    <n v="1420"/>
    <x v="362"/>
    <n v="246"/>
    <n v="11"/>
    <n v="1407150"/>
    <x v="365"/>
    <x v="366"/>
    <n v="300"/>
    <n v="9786299"/>
    <n v="9600000"/>
    <n v="186299"/>
    <n v="0"/>
    <n v="0"/>
    <n v="9786299"/>
    <n v="3500000"/>
    <n v="6200000"/>
    <n v="86299"/>
    <n v="0"/>
    <n v="0"/>
    <n v="3510"/>
    <n v="11666"/>
    <n v="270"/>
    <n v="12"/>
    <n v="3500000"/>
    <n v="22436"/>
    <n v="300"/>
    <n v="10886299"/>
    <n v="10800000"/>
    <n v="86299"/>
    <n v="0"/>
    <n v="0"/>
    <n v="10886299"/>
    <n v="4100000"/>
    <n v="6500000"/>
    <n v="286299"/>
    <n v="0"/>
    <n v="0"/>
    <n v="4050"/>
    <n v="13666"/>
    <n v="270"/>
    <n v="12"/>
    <n v="4100000"/>
    <n v="22778"/>
    <n v="300"/>
    <n v="11686299"/>
    <n v="11400000"/>
    <n v="286299"/>
    <n v="0"/>
    <n v="0"/>
    <n v="11686299"/>
    <n v="4200000"/>
    <n v="7300000"/>
    <n v="186299"/>
    <n v="0"/>
    <n v="0"/>
    <n v="4050"/>
    <n v="14000"/>
    <n v="270"/>
    <n v="12"/>
    <n v="4200000"/>
    <n v="23333"/>
    <n v="300"/>
    <m/>
    <m/>
    <m/>
    <m/>
    <m/>
    <s v="○"/>
    <m/>
    <m/>
    <m/>
    <m/>
    <m/>
    <m/>
    <m/>
    <m/>
    <m/>
    <m/>
    <m/>
    <m/>
    <x v="14"/>
    <n v="4816418"/>
    <s v="ペットフードの製造・販売"/>
    <s v="－"/>
    <x v="6"/>
    <n v="588124"/>
    <s v="アクセサリーの製造・販売"/>
    <s v="－"/>
    <x v="2"/>
    <m/>
    <m/>
    <m/>
    <x v="1"/>
    <s v=""/>
    <x v="0"/>
    <x v="0"/>
    <s v=""/>
    <x v="0"/>
    <m/>
    <m/>
    <m/>
    <x v="0"/>
    <s v="注文・販売数に対して少し生産力が劣っている状況。_x000a_余材や余力が無い状態で運営しており、急な注文や大口の注文、新規の販路等にすぐに対応できず_x000a_販売機会の損失が発生している。"/>
    <m/>
    <m/>
    <m/>
    <m/>
    <m/>
    <s v="○"/>
    <s v="○"/>
    <s v="○"/>
    <m/>
    <m/>
    <m/>
    <m/>
    <s v="作業の習熟度のアップを目指し、一連の作業を一通りできる人材の確保を念頭に置いて少しづつ進めてきたが、ある一定のレベルで伸び悩んでいる。_x000a_簡単な工程ができる人材は増えたが、難しい工程ができる人材がまだ育っていない。"/>
    <m/>
    <m/>
    <m/>
    <m/>
    <m/>
    <m/>
    <m/>
    <m/>
    <s v="○"/>
    <s v="○"/>
    <m/>
    <m/>
    <s v="アクセサリー制作・販売"/>
    <s v="⑨管理者・職員への意識啓発"/>
    <s v="一連の工程ができる人材の確保_x000a_新商品の開発_x000a_"/>
    <s v="ペットフード製造・販売"/>
    <s v="⑩市町・企業、他事業所との連携"/>
    <s v="現状連携している事業所さんとの連携強化_x000a_さらなる事業所さんとの連携_x000a_新商品の開発_x000a_イベント出展"/>
    <m/>
    <m/>
    <m/>
    <s v="生産力の向上_x000a_一連の工程もしくは複数の工程ができる人材の育成・増加を目指し、作業アセスメントを使い_x000a_細かい工程一つ一つをクリアしていく仕組みを作り実施"/>
    <s v="引き続き生産力の向上_x000a_一連の工程もしくは複数の工程ができる人材の育成・増加_x000a_自社製品に関しては新商品の開発_x000a_イベント出展"/>
    <s v="引き続き生産力の向上_x000a_一連の工程もしくは複数の工程ができる人材の育成・増加_x000a_自社製品に関しては新商品の開発_x000a_イベント出展・販路拡大"/>
    <s v="共有した"/>
    <s v="共有した"/>
    <s v="統括責任者"/>
    <s v="碇　謙太郎"/>
    <s v="事業部長"/>
    <s v="現場責任者"/>
    <s v="花岡　千景"/>
    <s v="管理者"/>
    <s v="ペットフード担当"/>
    <s v="田川　靖子"/>
    <s v="職業指導員"/>
    <s v="ネット通販担当"/>
    <s v="吉川　真治"/>
    <s v="生活支援員"/>
    <s v="アクセサリー担当"/>
    <s v="可部本　恵美"/>
    <s v="職業指導員"/>
    <m/>
    <m/>
    <m/>
    <m/>
    <m/>
    <m/>
    <m/>
    <m/>
    <m/>
    <m/>
    <m/>
    <m/>
    <m/>
    <m/>
    <m/>
    <x v="1"/>
    <n v="1"/>
    <n v="4"/>
    <n v="11"/>
    <m/>
    <m/>
    <n v="16"/>
    <x v="42"/>
    <x v="60"/>
    <x v="161"/>
    <x v="0"/>
    <x v="0"/>
    <n v="2"/>
    <n v="13"/>
    <n v="1"/>
    <n v="16"/>
    <n v="0"/>
    <n v="3"/>
    <n v="1"/>
    <n v="0"/>
    <n v="0"/>
    <n v="0"/>
    <n v="12"/>
    <n v="16"/>
    <n v="1"/>
    <n v="0"/>
    <n v="3"/>
    <n v="4"/>
    <n v="7"/>
    <n v="1"/>
    <n v="0"/>
    <n v="16"/>
    <n v="10"/>
    <n v="1"/>
    <n v="5"/>
    <n v="16"/>
    <n v="0.625"/>
    <n v="15"/>
    <n v="0"/>
    <n v="1"/>
    <n v="16"/>
    <n v="0.9375"/>
    <n v="12"/>
    <n v="0"/>
    <n v="4"/>
    <n v="16"/>
    <n v="0.75"/>
    <n v="11"/>
    <n v="0"/>
    <n v="5"/>
    <n v="16"/>
    <n v="0.6875"/>
    <n v="10"/>
    <n v="2"/>
    <n v="4"/>
    <n v="16"/>
    <n v="0.625"/>
    <n v="10"/>
    <n v="1"/>
    <n v="5"/>
    <n v="16"/>
    <x v="31"/>
    <n v="68"/>
    <n v="4"/>
    <n v="24"/>
    <n v="96"/>
    <n v="0.70833333333333337"/>
  </r>
  <r>
    <d v="2024-04-20T00:00:00"/>
    <n v="508"/>
    <x v="4"/>
    <s v="株式会社縁"/>
    <s v="井手　理江"/>
    <n v="3410219053"/>
    <s v="就労継続支援Ｂ型　ゆかり"/>
    <n v="7310102"/>
    <x v="2"/>
    <s v="〒731-0102 広島市安佐南区川内六丁目５番４号"/>
    <x v="0"/>
    <s v="井手　理江"/>
    <s v="井手　理江"/>
    <s v="082-909-2450"/>
    <s v="yukari2023.enishi@gmail.com"/>
    <s v="月額"/>
    <n v="10000"/>
    <x v="367"/>
    <n v="-886"/>
    <n v="12141"/>
    <n v="13929"/>
    <n v="16180"/>
    <n v="828578"/>
    <n v="828578"/>
    <n v="0"/>
    <n v="0"/>
    <n v="0"/>
    <n v="828578"/>
    <x v="369"/>
    <n v="327282"/>
    <n v="0"/>
    <n v="0"/>
    <n v="0"/>
    <n v="124"/>
    <n v="1201"/>
    <x v="363"/>
    <n v="242"/>
    <n v="11"/>
    <n v="501296"/>
    <x v="366"/>
    <x v="367"/>
    <n v="119"/>
    <n v="1300000"/>
    <n v="1300000"/>
    <n v="0"/>
    <n v="0"/>
    <n v="0"/>
    <n v="1300000"/>
    <n v="845000"/>
    <n v="455000"/>
    <n v="0"/>
    <n v="0"/>
    <n v="0"/>
    <n v="1500"/>
    <n v="5000"/>
    <n v="260"/>
    <n v="12"/>
    <n v="845000"/>
    <n v="12141"/>
    <n v="169"/>
    <n v="1800000"/>
    <n v="1800000"/>
    <n v="0"/>
    <n v="0"/>
    <n v="0"/>
    <n v="1800000"/>
    <n v="1170000"/>
    <n v="630000"/>
    <n v="0"/>
    <n v="0"/>
    <n v="0"/>
    <n v="1800"/>
    <n v="6000"/>
    <n v="260"/>
    <n v="12"/>
    <n v="1170000"/>
    <n v="13929"/>
    <n v="195"/>
    <n v="2300000"/>
    <n v="2300000"/>
    <n v="0"/>
    <n v="0"/>
    <n v="0"/>
    <n v="2300000"/>
    <n v="1495000"/>
    <n v="805000"/>
    <n v="0"/>
    <n v="0"/>
    <n v="0"/>
    <n v="2000"/>
    <n v="7000"/>
    <n v="260"/>
    <n v="12"/>
    <n v="1495000"/>
    <n v="16180"/>
    <n v="214"/>
    <m/>
    <m/>
    <m/>
    <m/>
    <m/>
    <s v="○"/>
    <m/>
    <m/>
    <m/>
    <m/>
    <m/>
    <m/>
    <s v="○"/>
    <m/>
    <m/>
    <m/>
    <m/>
    <m/>
    <x v="14"/>
    <n v="555710"/>
    <s v="ハーバリウム製品、ブローチ、ヘアアクセサリー等の雑貨の製作、事業所での販売、イベント出店による販売"/>
    <s v="－"/>
    <x v="3"/>
    <n v="272868"/>
    <s v="自動車部品の組み立て、シール貼り、商品の検品、梱包、タオルの仕分け作業"/>
    <s v="－"/>
    <x v="2"/>
    <m/>
    <m/>
    <m/>
    <x v="1"/>
    <s v=""/>
    <x v="0"/>
    <x v="0"/>
    <s v=""/>
    <x v="0"/>
    <m/>
    <m/>
    <m/>
    <x v="0"/>
    <s v="・雑貨の製作販売は、定期購入の企業があるが、定期的な購入先が少なく、安定した売上が確保できない。事業所内イベントや地域のイベント等、出店しているが、開業して間もない事もあり、地域での事業所の認知が低く、集客が難しく売上が伸びない。　　　　　　　　　　　　　　　　　　　　　　　　　・軽作業については、取引先の内職がストップしたり、作業できない利用者もいる為、新たな事業を検討する必要がある。"/>
    <m/>
    <s v="○"/>
    <s v="○"/>
    <m/>
    <m/>
    <m/>
    <s v="○"/>
    <m/>
    <m/>
    <m/>
    <m/>
    <m/>
    <s v="・全国の目標工賃に達していない為、更なる軽作業に取り組みたいが、事業所を開設して間もない事もあり、利用者の確保が出来ておらず、作業を増やす事が出来ていなかった。今後は、更なる事業に取り組む事が必要である。　　　　　　　　　　　　　　　　　　　　　　　　　　　　　　　　　　　　　　　　　・雑貨の製作販売については、事業所でのイベントに出店したが、売上が少ない為、販路拡大の必要がある。"/>
    <s v="○"/>
    <s v="○"/>
    <m/>
    <m/>
    <m/>
    <m/>
    <m/>
    <m/>
    <m/>
    <m/>
    <s v="○"/>
    <s v="現在の事業の仕事量増加"/>
    <s v="雑貨・ブローチ・ヘアアクセサリー等の製造"/>
    <s v="①商品企画力の向上"/>
    <s v="現在、売れ筋の商品は、販売継続していくが、売れない商品については、販売中止を検討する。新たな商品については、市場調査、消費者ニーズを情報収集し、試作品にて模擬販売をし、商品化の検討を重ね、商品開発を進めていく。"/>
    <s v="雑貨・ブローチ・ヘアアクセサリー等の販売"/>
    <s v="②販路開拓"/>
    <s v="様々なイベントに積極的に出店し、事業所の知名度をアップし、売上に繋げていく。"/>
    <s v="現在の事業の仕事量増加"/>
    <s v="⑪その他"/>
    <s v="現在、請負の作業の効率をアップし、仕事量を増加していく。"/>
    <s v="・地域のイベントや、企業のイベント等の情報収集をし、イベント出店により、売上を増加する。　　　　事業所でのイベントも継続的に開催し、地域との交流を図りながら、事業所の知名度向上を図る。　　　　・軽作業については、作業の効率化を図りながら、仕事量を増加していく。"/>
    <s v="・他事業所との連携をしながら、イベントの情報収集し、販路拡大、売上を増加する。　　　　　　　　施設外就労を展開していき、活動の幅を広げていき、企業との繋がりを深める事で、売上の増加を図る。"/>
    <s v="・イベント等で地域や企業との関係性を構築し、定期的な購入に繋げ、安定的な売上を確保する。　　　積極的にイベント出店し、販路拡大や売上増加に繋げる。　　　　　　　　　　　　　　　　　　　　　　　作業効率をアップし、仕事量を増加する事で売上の増加を図る。"/>
    <s v="共有した"/>
    <s v="共有した"/>
    <s v="統括責任者"/>
    <s v="井手　理江"/>
    <s v="管理者"/>
    <s v="個別支援計画の作成"/>
    <s v="井手　理江"/>
    <s v="サービス管理責任者"/>
    <s v="技術指導や職業訓練"/>
    <s v="山崎　茜"/>
    <s v="職業指導員"/>
    <s v="日常生活の相談、指導"/>
    <s v="田川　由希"/>
    <s v="生活支援員"/>
    <s v="日常生活の相談、指導"/>
    <s v="橋本　喜美子"/>
    <s v="生活支援員"/>
    <m/>
    <m/>
    <m/>
    <m/>
    <m/>
    <m/>
    <m/>
    <m/>
    <m/>
    <m/>
    <m/>
    <m/>
    <m/>
    <m/>
    <m/>
    <x v="1"/>
    <n v="2"/>
    <n v="2"/>
    <n v="9"/>
    <m/>
    <n v="9"/>
    <n v="22"/>
    <x v="1"/>
    <x v="127"/>
    <x v="201"/>
    <x v="0"/>
    <x v="52"/>
    <n v="10"/>
    <n v="11"/>
    <n v="1"/>
    <n v="22"/>
    <n v="0"/>
    <n v="2"/>
    <n v="5"/>
    <n v="2"/>
    <n v="0"/>
    <n v="0"/>
    <n v="13"/>
    <n v="22"/>
    <n v="0"/>
    <n v="1"/>
    <n v="1"/>
    <n v="7"/>
    <n v="1"/>
    <n v="6"/>
    <n v="6"/>
    <n v="22"/>
    <n v="11"/>
    <n v="1"/>
    <n v="3"/>
    <n v="15"/>
    <n v="0.73333333333333328"/>
    <n v="12"/>
    <n v="0"/>
    <n v="3"/>
    <n v="15"/>
    <n v="0.8"/>
    <n v="14"/>
    <n v="0"/>
    <n v="1"/>
    <n v="15"/>
    <n v="0.93333333333333335"/>
    <n v="13"/>
    <n v="0"/>
    <n v="2"/>
    <n v="15"/>
    <n v="0.8666666666666667"/>
    <n v="9"/>
    <n v="1"/>
    <n v="5"/>
    <n v="15"/>
    <n v="0.6"/>
    <n v="8"/>
    <n v="0"/>
    <n v="7"/>
    <n v="15"/>
    <x v="111"/>
    <n v="67"/>
    <n v="2"/>
    <n v="21"/>
    <n v="90"/>
    <n v="0.74444444444444446"/>
  </r>
  <r>
    <d v="2024-04-26T00:00:00"/>
    <n v="509"/>
    <x v="5"/>
    <s v="一般社団法人ＫＳＫ"/>
    <s v="沖　奈美"/>
    <n v="3410219210"/>
    <s v="アカリエ"/>
    <n v="7300802"/>
    <x v="2"/>
    <s v="〒730-0802 広島市中区本川町二丁目３番２８号西本ビル２階"/>
    <x v="0"/>
    <s v="江藤　良美"/>
    <s v="沖　奈美"/>
    <s v="082-548-5783"/>
    <s v="akarie.ksk@gmail.com"/>
    <s v="月額"/>
    <n v="3600"/>
    <x v="368"/>
    <n v="11314"/>
    <n v="18072"/>
    <n v="19231"/>
    <n v="19802"/>
    <n v="1032678"/>
    <n v="1032678"/>
    <n v="0"/>
    <n v="0"/>
    <n v="0"/>
    <n v="1032678"/>
    <x v="370"/>
    <n v="281028"/>
    <n v="0"/>
    <n v="0"/>
    <n v="0"/>
    <n v="69"/>
    <n v="1019"/>
    <x v="364"/>
    <n v="182"/>
    <n v="9"/>
    <n v="751650"/>
    <x v="367"/>
    <x v="368"/>
    <n v="199"/>
    <n v="2200000"/>
    <n v="2200000"/>
    <n v="0"/>
    <n v="0"/>
    <n v="0"/>
    <n v="2200000"/>
    <n v="1800000"/>
    <n v="400000"/>
    <n v="0"/>
    <n v="0"/>
    <n v="0"/>
    <n v="2000"/>
    <n v="4500"/>
    <n v="243"/>
    <n v="12"/>
    <n v="1800000"/>
    <n v="18072"/>
    <n v="400"/>
    <n v="2500000"/>
    <n v="2500000"/>
    <n v="0"/>
    <n v="0"/>
    <n v="0"/>
    <n v="2500000"/>
    <n v="2100000"/>
    <n v="400000"/>
    <n v="0"/>
    <n v="0"/>
    <n v="0"/>
    <n v="2200"/>
    <n v="5000"/>
    <n v="242"/>
    <n v="12"/>
    <n v="2100000"/>
    <n v="19231"/>
    <n v="420"/>
    <n v="2800000"/>
    <n v="2800000"/>
    <n v="0"/>
    <n v="0"/>
    <n v="0"/>
    <n v="2800000"/>
    <n v="2400000"/>
    <n v="400000"/>
    <n v="0"/>
    <n v="0"/>
    <n v="0"/>
    <n v="2500"/>
    <n v="5300"/>
    <n v="248"/>
    <n v="12"/>
    <n v="2400000"/>
    <n v="19802"/>
    <n v="453"/>
    <m/>
    <m/>
    <m/>
    <m/>
    <m/>
    <s v="○"/>
    <m/>
    <m/>
    <m/>
    <m/>
    <m/>
    <m/>
    <s v="○"/>
    <m/>
    <m/>
    <m/>
    <m/>
    <m/>
    <x v="14"/>
    <n v="969678"/>
    <s v="メルカリにて自主製品販売_x000a_イベント出店による販売"/>
    <s v="－"/>
    <x v="3"/>
    <n v="192800"/>
    <s v="ホビー用品の仕分け　梱包作業(週一回　納品)"/>
    <s v="－"/>
    <x v="0"/>
    <n v="167814"/>
    <s v="刺繡プリント　封入作業(月２～3回納品)"/>
    <s v="－"/>
    <x v="1"/>
    <s v=""/>
    <x v="0"/>
    <x v="0"/>
    <s v=""/>
    <x v="0"/>
    <m/>
    <m/>
    <m/>
    <x v="0"/>
    <s v="・メルカリの売上は、安定した売上を確保出来ている。_x000a_・水引のアクセサリーを製作しているが、イベント出店で売上に繋がらない。今後、改良していくか、ネット販売にも繋げていくか検討する必要がある。_x000a_・利用者増加に伴い、新たな事業の実施を検討しているが、利用者全員が関われる作業を見つけることが難しい。"/>
    <s v="○"/>
    <s v="○"/>
    <s v="○"/>
    <s v="○"/>
    <s v="○"/>
    <s v="○"/>
    <s v="○"/>
    <s v="○"/>
    <s v="○"/>
    <s v="○"/>
    <s v="○"/>
    <s v="利用者を増員する(生産性を高めるため）"/>
    <s v="・目標工賃は上回っているが、雑貨製品を作っても中々売上が伸びない課題がある。_x000a_・利用者増加に伴い、新たな事業の拡大も検討しているが、利用者が出来る作業が限られている為、現状の仕事の発注量を増やす等を検討している。"/>
    <s v="○"/>
    <s v="○"/>
    <s v="○"/>
    <s v="○"/>
    <s v="○"/>
    <s v="○"/>
    <s v="○"/>
    <s v="○"/>
    <s v="○"/>
    <s v="○"/>
    <s v="○"/>
    <s v="地域のイベントに参加する　地域住民との協働"/>
    <s v="アクセサリー雑貨の製造・販売"/>
    <s v="②販路開拓"/>
    <s v="イベント出店等に積極的に参加し、周知活動に励むと共に、営業活動を強化する。"/>
    <s v="生産活動"/>
    <s v="⑥作業工程の見直し"/>
    <s v="業務工程の見える化→ｋ各工程で必要となる能力_x000a_適した人材の考察を丁寧に行う"/>
    <s v="自主製品の開発"/>
    <s v="①商品企画力の向上"/>
    <s v="地域にイベントを多数行う神社がある　食品を扱う事の出来る貸しキッチンもあるので、地域性を活かし、購買意欲をかき立てる商品の開発（食品・御守り等）を行う"/>
    <s v="○可能な限りイベント出店回数を増やし、販売数の売り上げを前年度より増加させる。_x000a_○作業の質を改善する（量・単価・効率）"/>
    <s v="○イベント出店と合わせて、連携先企業を増やすべく地域の企業等への営業活動を強化する。_x000a_○施設外就労へ向けて利用者の意向や適正を考慮し、施設外就労の場所、実習先の確保"/>
    <s v="○新たな販路開拓としてホームページに通販サイトを作り、新たな顧客獲得を狙う_x000a_○ビジネス性を追求する姿勢を持ち、材料費、売値等を考える"/>
    <s v="共有した"/>
    <s v="共有した"/>
    <s v="統括責任者"/>
    <s v="江藤　良美"/>
    <s v="管理者"/>
    <s v="個別支援計画の作成"/>
    <s v="江藤　良美"/>
    <s v="サービス管理責任者"/>
    <s v="技術指導や職業訓練"/>
    <s v="住信　孝一"/>
    <s v="職業指導員"/>
    <s v="日常生活の相談・指導"/>
    <s v="沖　奈美"/>
    <s v="生活指導員"/>
    <s v="価格交渉・営業・作業工程管理"/>
    <s v="坂本　剛志"/>
    <s v="目標工賃達成指導員"/>
    <s v="価格交渉・営業・作業工程管理"/>
    <s v="佐藤　千里"/>
    <s v="目標工賃達成指導員"/>
    <m/>
    <m/>
    <m/>
    <m/>
    <m/>
    <m/>
    <m/>
    <m/>
    <m/>
    <m/>
    <m/>
    <m/>
    <x v="7"/>
    <n v="1"/>
    <n v="5"/>
    <n v="5"/>
    <m/>
    <m/>
    <n v="11"/>
    <x v="1"/>
    <x v="68"/>
    <x v="169"/>
    <x v="0"/>
    <x v="0"/>
    <n v="2"/>
    <n v="6"/>
    <n v="3"/>
    <n v="11"/>
    <n v="0"/>
    <n v="3"/>
    <n v="1"/>
    <n v="1"/>
    <n v="1"/>
    <n v="0"/>
    <n v="5"/>
    <n v="11"/>
    <n v="0"/>
    <n v="3"/>
    <n v="3"/>
    <n v="2"/>
    <n v="0"/>
    <n v="3"/>
    <n v="0"/>
    <n v="11"/>
    <n v="8"/>
    <n v="1"/>
    <n v="1"/>
    <n v="10"/>
    <n v="0.8"/>
    <n v="7"/>
    <n v="1"/>
    <n v="2"/>
    <n v="10"/>
    <n v="0.7"/>
    <n v="9"/>
    <n v="0"/>
    <n v="1"/>
    <n v="10"/>
    <n v="0.9"/>
    <n v="9"/>
    <n v="0"/>
    <n v="1"/>
    <n v="10"/>
    <n v="0.9"/>
    <n v="4"/>
    <n v="2"/>
    <n v="4"/>
    <n v="10"/>
    <n v="0.4"/>
    <n v="9"/>
    <n v="0"/>
    <n v="1"/>
    <n v="10"/>
    <x v="2"/>
    <n v="46"/>
    <n v="4"/>
    <n v="10"/>
    <n v="60"/>
    <n v="0.76666666666666672"/>
  </r>
  <r>
    <d v="2024-04-30T00:00:00"/>
    <n v="510"/>
    <x v="4"/>
    <s v="株式会社ｒｏｏｔ"/>
    <s v="玉田　愛奈"/>
    <n v="3410219384"/>
    <s v="ＳＷＩＭＭＹ"/>
    <n v="7330812"/>
    <x v="2"/>
    <s v="〒733-0812 広島市西区己斐本町一丁目５－８"/>
    <x v="0"/>
    <s v="玉田　愛奈"/>
    <s v="玉田　愛奈"/>
    <s v="082-208-0110"/>
    <s v="06.root.08＠gmail.com"/>
    <s v="月額"/>
    <n v="17000"/>
    <x v="369"/>
    <n v="9910"/>
    <n v="28439"/>
    <n v="28646"/>
    <n v="29070"/>
    <n v="3934039"/>
    <n v="3934039"/>
    <n v="0"/>
    <n v="0"/>
    <n v="0"/>
    <n v="3934039"/>
    <x v="371"/>
    <n v="1006179"/>
    <n v="0"/>
    <n v="0"/>
    <n v="0"/>
    <n v="172"/>
    <n v="2727"/>
    <x v="365"/>
    <n v="201"/>
    <n v="8"/>
    <n v="2927860"/>
    <x v="368"/>
    <x v="369"/>
    <n v="358"/>
    <n v="5500000"/>
    <n v="5500000"/>
    <n v="0"/>
    <n v="0"/>
    <n v="0"/>
    <n v="5500000"/>
    <n v="4300000"/>
    <n v="1200000"/>
    <n v="0"/>
    <n v="0"/>
    <n v="0"/>
    <n v="3800"/>
    <n v="11450"/>
    <n v="302"/>
    <n v="12"/>
    <n v="4300000"/>
    <n v="28439"/>
    <n v="376"/>
    <n v="5650000"/>
    <n v="5650000"/>
    <n v="0"/>
    <n v="0"/>
    <n v="0"/>
    <n v="5650000"/>
    <n v="4400000"/>
    <n v="1250000"/>
    <n v="0"/>
    <n v="0"/>
    <n v="0"/>
    <n v="3850"/>
    <n v="11550"/>
    <n v="302"/>
    <n v="12"/>
    <n v="4400000"/>
    <n v="28646"/>
    <n v="381"/>
    <n v="5800000"/>
    <n v="5800000"/>
    <n v="0"/>
    <n v="0"/>
    <n v="0"/>
    <n v="5800000"/>
    <n v="4500000"/>
    <n v="1300000"/>
    <n v="0"/>
    <n v="0"/>
    <n v="0"/>
    <n v="3890"/>
    <n v="11660"/>
    <n v="302"/>
    <n v="12"/>
    <n v="4500000"/>
    <n v="29070"/>
    <n v="386"/>
    <m/>
    <m/>
    <m/>
    <m/>
    <m/>
    <s v="○"/>
    <m/>
    <m/>
    <m/>
    <m/>
    <m/>
    <m/>
    <s v="○"/>
    <m/>
    <m/>
    <m/>
    <s v="○"/>
    <s v="水槽管理、ネイルチップ作成、ハンドメイド作成、"/>
    <x v="6"/>
    <n v="3759084"/>
    <s v="水槽管理・熱帯魚販売"/>
    <s v="－"/>
    <x v="3"/>
    <n v="169955"/>
    <s v="内職"/>
    <s v="－"/>
    <x v="5"/>
    <n v="5000"/>
    <s v="ハンドメイド、ネイルチップ作成"/>
    <s v="－"/>
    <x v="1"/>
    <n v="1"/>
    <x v="1"/>
    <x v="36"/>
    <s v=""/>
    <x v="0"/>
    <m/>
    <m/>
    <m/>
    <x v="0"/>
    <s v="現状は地域社会との連携が進んでおらず、地域の企業との繋がりが希薄である。内職の単価が低い。また職員、利用者の水槽管理のスキルアップが必要。課題として職員・利用者の水槽管理の知識を高め、飼育中に亡くなる個体を減らす。内職の単価を上げるため、取引先にSWIMMYの利用者が提供できる価値を明確に伝え作業の効率化、品質向上に務める。"/>
    <m/>
    <s v="○"/>
    <m/>
    <s v="○"/>
    <m/>
    <m/>
    <m/>
    <m/>
    <m/>
    <s v="○"/>
    <m/>
    <m/>
    <s v="水槽管理業務中の新たな販路の開拓ができておらず、高単価の販路開拓が必要である。"/>
    <s v="○"/>
    <s v="○"/>
    <s v="○"/>
    <m/>
    <s v="○"/>
    <m/>
    <m/>
    <m/>
    <m/>
    <m/>
    <m/>
    <m/>
    <s v="水槽管理・熱帯魚販売"/>
    <s v="③販売力の向上"/>
    <s v="市場の取引高が少ない個体を取り扱い、高価格で販売できるようにする。"/>
    <s v="内職"/>
    <s v="⑥作業工程の見直し"/>
    <s v="内職の作業に分担制度を取り入れ、検品に時間をかけすぎないようにする。"/>
    <s v="ネイルチップの作成"/>
    <s v="④販売価格の見直し"/>
    <s v="需要と販売価格が一致してない商品があるので、価格を下げて販売数を上げる。"/>
    <s v="商品価格の単価を上げ、利幅を取れるようにする。飼育難易度は上がるが、利用者、職員との連携を密に図り達成できるようにする。"/>
    <s v="自社ホームページ内で販売し、販売手数料で赤字になる商品をゼロにする。"/>
    <s v="水槽管理の規模を拡大させ、取引量をあげる。"/>
    <s v="共有した"/>
    <s v="共有した"/>
    <s v="統括責任者"/>
    <s v="玉田　愛奈"/>
    <s v="管理者兼生活支援員"/>
    <s v="目標工賃達成指導員"/>
    <s v="的場　咲奈"/>
    <s v="目標工賃達成指導員"/>
    <s v="サービス管理責任者"/>
    <s v="川崎　理恵"/>
    <s v="サービス管理責任者"/>
    <s v="職業指導員"/>
    <s v="小野寺　良宝"/>
    <s v="職業指導員"/>
    <s v="職業指導員"/>
    <s v="藤田　未来"/>
    <s v="職業指導員"/>
    <s v="生活支援員"/>
    <s v="山吉　昌靖"/>
    <s v="生活支援員"/>
    <m/>
    <m/>
    <m/>
    <m/>
    <m/>
    <m/>
    <m/>
    <m/>
    <m/>
    <m/>
    <m/>
    <m/>
    <x v="7"/>
    <n v="11"/>
    <n v="7"/>
    <n v="11"/>
    <m/>
    <m/>
    <n v="29"/>
    <x v="120"/>
    <x v="198"/>
    <x v="202"/>
    <x v="0"/>
    <x v="0"/>
    <n v="9"/>
    <n v="14"/>
    <n v="6"/>
    <n v="29"/>
    <n v="0"/>
    <n v="3"/>
    <n v="7"/>
    <n v="4"/>
    <n v="1"/>
    <n v="1"/>
    <n v="13"/>
    <n v="29"/>
    <n v="0"/>
    <n v="3"/>
    <n v="2"/>
    <n v="2"/>
    <n v="6"/>
    <n v="10"/>
    <n v="6"/>
    <n v="29"/>
    <n v="20"/>
    <n v="1"/>
    <n v="3"/>
    <n v="24"/>
    <n v="0.83333333333333337"/>
    <n v="22"/>
    <n v="1"/>
    <n v="1"/>
    <n v="24"/>
    <n v="0.91666666666666663"/>
    <n v="21"/>
    <n v="0"/>
    <n v="3"/>
    <n v="24"/>
    <n v="0.875"/>
    <n v="18"/>
    <n v="0"/>
    <n v="6"/>
    <n v="24"/>
    <n v="0.75"/>
    <n v="20"/>
    <n v="0"/>
    <n v="4"/>
    <n v="24"/>
    <n v="0.83333333333333337"/>
    <n v="23"/>
    <n v="0"/>
    <n v="1"/>
    <n v="24"/>
    <x v="142"/>
    <n v="124"/>
    <n v="2"/>
    <n v="18"/>
    <n v="144"/>
    <n v="0.86111111111111116"/>
  </r>
  <r>
    <d v="2024-04-23T00:00:00"/>
    <n v="511"/>
    <x v="4"/>
    <s v="有限会社リラックス"/>
    <s v="國政　秀一"/>
    <n v="3410219541"/>
    <s v="多機能型事業所りらっくす新庄"/>
    <n v="7330801"/>
    <x v="2"/>
    <s v="〒733-0801 広島市西区新庄町１３番８号"/>
    <x v="0"/>
    <s v="栄　章作"/>
    <s v="栄　章作"/>
    <s v="082‐962-1245"/>
    <s v=" takinoushinjyou@relaxcare.jp"/>
    <s v="月額"/>
    <n v="10000"/>
    <x v="370"/>
    <n v="5930"/>
    <n v="16000"/>
    <n v="16323"/>
    <n v="16538"/>
    <n v="3217044"/>
    <n v="1930894"/>
    <n v="1286150"/>
    <n v="0"/>
    <n v="0"/>
    <n v="3217044"/>
    <x v="372"/>
    <n v="179612"/>
    <n v="829477"/>
    <n v="0"/>
    <n v="0"/>
    <n v="165"/>
    <n v="2942"/>
    <x v="366"/>
    <n v="149"/>
    <n v="7"/>
    <n v="2207955"/>
    <x v="369"/>
    <x v="370"/>
    <n v="198"/>
    <n v="4429477"/>
    <n v="3600000"/>
    <n v="829477"/>
    <n v="0"/>
    <n v="0"/>
    <n v="4429477"/>
    <n v="3724800"/>
    <n v="350000"/>
    <n v="354677"/>
    <n v="0"/>
    <n v="0"/>
    <n v="5000"/>
    <n v="20000"/>
    <n v="258"/>
    <n v="12"/>
    <n v="3724800"/>
    <n v="16000"/>
    <n v="186"/>
    <n v="4450000"/>
    <n v="4095323"/>
    <n v="354677"/>
    <n v="0"/>
    <n v="0"/>
    <n v="4450000"/>
    <n v="3800000"/>
    <n v="350000"/>
    <n v="300000"/>
    <n v="0"/>
    <n v="0"/>
    <n v="5000"/>
    <n v="20000"/>
    <n v="258"/>
    <n v="12"/>
    <n v="3800000"/>
    <n v="16323"/>
    <n v="190"/>
    <n v="4500000"/>
    <n v="4200000"/>
    <n v="300000"/>
    <n v="0"/>
    <n v="0"/>
    <n v="4500000"/>
    <n v="3850000"/>
    <n v="350000"/>
    <n v="300000"/>
    <n v="0"/>
    <n v="0"/>
    <n v="5000"/>
    <n v="20000"/>
    <n v="258"/>
    <n v="12"/>
    <n v="3850000"/>
    <n v="16538"/>
    <n v="193"/>
    <m/>
    <m/>
    <m/>
    <m/>
    <m/>
    <m/>
    <m/>
    <m/>
    <s v="○"/>
    <m/>
    <m/>
    <m/>
    <s v="○"/>
    <m/>
    <m/>
    <m/>
    <m/>
    <m/>
    <x v="0"/>
    <n v="429000"/>
    <s v="広島市からの委託業務として公園除草作業（R5年度で委託終了）"/>
    <s v="○"/>
    <x v="3"/>
    <n v="422618"/>
    <s v="お茶漬けのり等の食品の箱詰め、贈答品の製作"/>
    <s v="－"/>
    <x v="0"/>
    <n v="251854"/>
    <s v="下請けとして自動車部品等のゴムの加工やシール貼り"/>
    <s v="－"/>
    <x v="1"/>
    <n v="1"/>
    <x v="1"/>
    <x v="37"/>
    <s v=""/>
    <x v="0"/>
    <m/>
    <m/>
    <m/>
    <x v="0"/>
    <s v="当事業所は、同一法人の二つの事業所が合わさって新設した事業所であるが、それぞれの事業所の利用者にとって、環境変化やこれまでのやり方の変更点が多くなってしまった。そのため、それぞれの作業内容と利用者の方のマッチングをする再アセスメントをしているが、難航している。その結果、これまで提供していた生産活動について継続が難しくなったものが多数あり、今後は売り上げが激減することが、工賃の向上や維持をするための課題となっている。"/>
    <m/>
    <m/>
    <m/>
    <m/>
    <m/>
    <s v="○"/>
    <s v="○"/>
    <s v="○"/>
    <s v="○"/>
    <m/>
    <m/>
    <m/>
    <s v="2つの事業所が合わさってできた新設の事業所であり、それそれが請け負っていた仕事をすべて継続した上に、積み立てを還付金として還元したために平均工賃をあげることができた。しかし、利用者・職員ともに増えた仕事の継続が困難になってしまったため、今回の平均工賃を維持、向上させることが困難な状況になりつつあることが、現在の課題である。継続的に取引のある内職作業が売り上げの軸となっているため、この内職作業の売り上げのさらなる向上を軸として、立て直しをしていく。"/>
    <m/>
    <m/>
    <m/>
    <m/>
    <m/>
    <s v="○"/>
    <m/>
    <m/>
    <s v="○"/>
    <m/>
    <s v="○"/>
    <s v="職員間の意思統一と円滑なコミュニケーション"/>
    <s v="利用者ができる作業を増やしていく"/>
    <s v="⑥作業工程の見直し"/>
    <s v="利用者に応じて担当する工程を振り分けているが、個々の利用者が担当できる工程の種類を増やしていくために、現行の作業工程の見直しと利用者のアセスメントをしていく。"/>
    <s v="支援技術の向上"/>
    <s v="⑨管理者・職員への意識啓発"/>
    <s v="作業内容の効率化をを図るために、ミーティングや研修に取り組んでいく。職員が支援の方向性と作業内容の進め方に対する共通認識を持った上で、画一的な支援を提供することを通して、支援技術の向上を意識・啓発していく。"/>
    <s v="職員間の意思統一と円滑なコミュニケーション"/>
    <s v="⑪その他"/>
    <s v="各職員の経験年数やバックグラウンドが大きく異なるため、会話のやり取りがうまくいかない。話をする機会を意図的に作りながら、職員同士の相互理解と関係性を深めることで、円滑なコミュニケーションができるチーム作りをしていく。"/>
    <s v="現在請け負っている内職作業の売り上げを増やすため、利用者のできる作業を増やし効率を上げていく。利用者ができることを増やし、職員の負担を軽減することで、新たな又は現在休止している生産活動に取り組めるような体制を作る。"/>
    <s v="利用者の生産性の向上を図った上で、工賃単価の高い内職製品の受注を増やすことで、平均工賃の維持、向上を目指していく。また、職員の余力を利用者が新しい作業を身に付けるための支援につなげていく。"/>
    <s v="ベースとなる内職作業を継続しながら、外部就労を軸に利用者・職員を積極的に施設外に派遣していきながら、地域とのつながりと工賃の向上を図っていく。"/>
    <s v="共有していない"/>
    <s v="共有していない"/>
    <s v="統括責任者"/>
    <s v="栄　章作"/>
    <s v="管理者"/>
    <s v="個別支援計画の作成"/>
    <s v="西崎　恭輔"/>
    <s v="サービス管理責任者"/>
    <s v="技術指導や職業訓練"/>
    <s v="石川　めぐみ"/>
    <s v="職業指導員"/>
    <s v="日常生活の相談・指導"/>
    <s v="小倉　千晶"/>
    <s v="生活指導員"/>
    <s v="日常生活の相談・指導"/>
    <s v="上邉　学"/>
    <s v="生活指導員"/>
    <s v="日常生活の相談・指導"/>
    <s v="山田　あけみ"/>
    <s v="生活指導員"/>
    <s v="日常生活の相談・指導"/>
    <s v="山下　英司"/>
    <s v="生活指導員"/>
    <m/>
    <m/>
    <m/>
    <m/>
    <m/>
    <m/>
    <m/>
    <m/>
    <m/>
    <x v="3"/>
    <n v="1"/>
    <n v="22"/>
    <n v="3"/>
    <m/>
    <m/>
    <n v="26"/>
    <x v="115"/>
    <x v="109"/>
    <x v="16"/>
    <x v="0"/>
    <x v="0"/>
    <n v="0"/>
    <n v="17"/>
    <n v="9"/>
    <n v="26"/>
    <n v="0"/>
    <n v="0"/>
    <n v="7"/>
    <n v="10"/>
    <n v="2"/>
    <n v="0"/>
    <n v="7"/>
    <n v="26"/>
    <n v="0"/>
    <n v="8"/>
    <n v="9"/>
    <n v="2"/>
    <n v="5"/>
    <n v="2"/>
    <n v="0"/>
    <n v="26"/>
    <n v="19"/>
    <n v="1"/>
    <n v="2"/>
    <n v="22"/>
    <n v="0.86363636363636365"/>
    <n v="12"/>
    <n v="3"/>
    <n v="7"/>
    <n v="22"/>
    <n v="0.54545454545454541"/>
    <n v="18"/>
    <n v="2"/>
    <n v="2"/>
    <n v="22"/>
    <n v="0.81818181818181823"/>
    <n v="16"/>
    <n v="0"/>
    <n v="6"/>
    <n v="22"/>
    <n v="0.72727272727272729"/>
    <n v="15"/>
    <n v="1"/>
    <n v="6"/>
    <n v="22"/>
    <n v="0.68181818181818177"/>
    <n v="15"/>
    <n v="4"/>
    <n v="3"/>
    <n v="22"/>
    <x v="1"/>
    <n v="95"/>
    <n v="11"/>
    <n v="26"/>
    <n v="132"/>
    <n v="0.71969696969696972"/>
  </r>
  <r>
    <d v="2024-04-21T00:00:00"/>
    <n v="512"/>
    <x v="4"/>
    <s v="株式会社ＰｌｕｓＴａｓｋ"/>
    <s v="斉藤　諒"/>
    <n v="3410219608"/>
    <s v="就労継続支援Ｂ型事業所　プラスワーク"/>
    <n v="7300043"/>
    <x v="2"/>
    <s v="〒730-0043 広島市中区富士見町１５－７　２Ｆ"/>
    <x v="25"/>
    <s v="斉藤　諒"/>
    <s v="斉藤　諒"/>
    <s v="082-569-9713"/>
    <s v="info@b-pluswork.com"/>
    <s v="月額"/>
    <n v="15000"/>
    <x v="371"/>
    <n v="3627"/>
    <n v="18657"/>
    <n v="19279"/>
    <n v="20211"/>
    <n v="2737748"/>
    <n v="2737748"/>
    <n v="0"/>
    <n v="0"/>
    <n v="0"/>
    <n v="2737748"/>
    <x v="373"/>
    <n v="113413"/>
    <n v="300000"/>
    <n v="200000"/>
    <n v="19457"/>
    <n v="136"/>
    <n v="2368"/>
    <x v="367"/>
    <n v="105"/>
    <n v="5"/>
    <n v="2104878"/>
    <x v="370"/>
    <x v="371"/>
    <n v="213"/>
    <n v="7500000"/>
    <n v="7000000"/>
    <n v="300000"/>
    <n v="200000"/>
    <n v="0"/>
    <n v="7500000"/>
    <n v="6000000"/>
    <n v="300000"/>
    <n v="720000"/>
    <n v="480000"/>
    <n v="0"/>
    <n v="6800"/>
    <n v="25000"/>
    <n v="254"/>
    <n v="12"/>
    <n v="6000000"/>
    <n v="18657"/>
    <n v="240"/>
    <n v="9000000"/>
    <n v="7800000"/>
    <n v="720000"/>
    <n v="480000"/>
    <n v="0"/>
    <n v="9000000"/>
    <n v="6200000"/>
    <n v="350000"/>
    <n v="1000000"/>
    <n v="1200000"/>
    <n v="250000"/>
    <n v="6800"/>
    <n v="25000"/>
    <n v="254"/>
    <n v="12"/>
    <n v="6200000"/>
    <n v="19279"/>
    <n v="248"/>
    <n v="10200000"/>
    <n v="8000000"/>
    <n v="1000000"/>
    <n v="1200000"/>
    <n v="0"/>
    <n v="10200000"/>
    <n v="6500000"/>
    <n v="400000"/>
    <n v="1200000"/>
    <n v="1500000"/>
    <n v="600000"/>
    <n v="6800"/>
    <n v="25000"/>
    <n v="254"/>
    <n v="12"/>
    <n v="6500000"/>
    <n v="20211"/>
    <n v="260"/>
    <m/>
    <m/>
    <m/>
    <m/>
    <m/>
    <m/>
    <m/>
    <m/>
    <m/>
    <m/>
    <m/>
    <m/>
    <s v="○"/>
    <s v="○"/>
    <s v="○"/>
    <s v="○"/>
    <m/>
    <m/>
    <x v="16"/>
    <n v="1555682"/>
    <s v="ロゴ制作、HPバナーやSNS用の画像などを制作、各種広告物やグッズ作成など"/>
    <s v="－"/>
    <x v="9"/>
    <n v="1012374"/>
    <s v="清掃業務、調理補助"/>
    <s v="○"/>
    <x v="13"/>
    <n v="115500"/>
    <s v="土作り作業、畝作り作業、植え付け作業、水やり作業"/>
    <s v="○"/>
    <x v="0"/>
    <s v=""/>
    <x v="0"/>
    <x v="0"/>
    <n v="1"/>
    <x v="1"/>
    <n v="1"/>
    <s v="令和5年度"/>
    <n v="115000"/>
    <x v="59"/>
    <s v="令和５年度は事業所を開所して５ヶ月間という中で、デザイン業や施設外就労をメインに売り上げている。デザイン業は仕事はあるが利用者さんの育成に時間がかかっているのが現状。利用者さんに安定して通所をしていただく様配慮し、デザイナーの確保へ取り組みたい。施設外就労は安定して希望者も増えている。今後は取引先を増やして作業の確保に当たりたい。"/>
    <s v="○"/>
    <m/>
    <m/>
    <m/>
    <m/>
    <m/>
    <m/>
    <m/>
    <m/>
    <m/>
    <m/>
    <m/>
    <s v="令和５年度は弊社は経過措置期間であったが、目標としていた月額工賃の金額を達成できた。利用者一人一人のマネジメントを引き続き意識し、より質の高い商品やサービスを提供していきたい。"/>
    <s v="○"/>
    <s v="○"/>
    <m/>
    <m/>
    <m/>
    <m/>
    <m/>
    <m/>
    <s v="○"/>
    <m/>
    <m/>
    <m/>
    <s v="デザイン業"/>
    <s v="⑨管理者・職員への意識啓発"/>
    <s v="デザインソフト作業員の増員。生産数の向上。育成内容の見直し。理解力向上のための研修を行う。"/>
    <s v="清掃業務、調理補助"/>
    <s v="②販路開拓"/>
    <s v="営業用の具体的な資料を作成し、飲食店を中心にアポイント、プレゼンテーションをしていく。"/>
    <m/>
    <m/>
    <m/>
    <s v="利用者さんの中でデザインソフトを使ってPC作業ができる方を増やし、より生産数をあげていく。そのための育成内容の見直し、理解力向上のための研修を行う。清掃作業は飲食店を中心にクライアント先の確保のため、営業活動に力を入れる。プレゼン資料を作成し、アポイント、プレゼンテーションをしていく。"/>
    <s v="利用者さんの中でデザインソフトを使ってPC作業ができる方が増えて業務量を確保するために営業活動を行う。プレゼン資料を作成し、顧客様の飲食店様から継続的なプランの提案を構築しアポイント、プレゼンテーションをしていく。"/>
    <s v="業務をこなせる数も増えてきて、より作業の精度向上や納期短縮のため、研修や週次ミーティングを開催する。週次ミーティングもディスカッションを交え、みんなで考えるを作品に変換できるようプランニングしていく。納期短縮で業務量の向上のため。"/>
    <s v="共有した"/>
    <s v="共有した"/>
    <s v="統括責任者"/>
    <s v="斉藤　諒"/>
    <s v="管理者"/>
    <m/>
    <s v="山﨑　崇"/>
    <s v="サービス管理責任者"/>
    <m/>
    <s v="斉藤　みお"/>
    <s v="職業指導員"/>
    <m/>
    <s v="佐藤　大介"/>
    <s v="職業指導員・調理員"/>
    <m/>
    <s v="斉藤　洋子"/>
    <s v="生活支援員"/>
    <m/>
    <s v="古田　正則"/>
    <s v="職業指導員"/>
    <m/>
    <s v="清水　早苗"/>
    <s v="職業指導員"/>
    <m/>
    <s v="名切　沙也香"/>
    <s v="職業指導員"/>
    <m/>
    <s v="増原　和美"/>
    <s v="職業指導員"/>
    <m/>
    <s v="木村　律子"/>
    <s v="職業指導員"/>
    <x v="5"/>
    <n v="4"/>
    <n v="1"/>
    <n v="35"/>
    <m/>
    <m/>
    <n v="40"/>
    <x v="31"/>
    <x v="199"/>
    <x v="203"/>
    <x v="0"/>
    <x v="0"/>
    <n v="29"/>
    <n v="11"/>
    <n v="0"/>
    <n v="40"/>
    <n v="0"/>
    <n v="4"/>
    <n v="5"/>
    <n v="0"/>
    <n v="0"/>
    <n v="0"/>
    <n v="31"/>
    <n v="40"/>
    <n v="0"/>
    <n v="1"/>
    <n v="2"/>
    <n v="9"/>
    <n v="9"/>
    <n v="11"/>
    <n v="8"/>
    <n v="40"/>
    <n v="35"/>
    <n v="2"/>
    <n v="3"/>
    <n v="40"/>
    <n v="0.875"/>
    <n v="21"/>
    <n v="10"/>
    <n v="9"/>
    <n v="40"/>
    <n v="0.52500000000000002"/>
    <n v="38"/>
    <n v="0"/>
    <n v="2"/>
    <n v="40"/>
    <n v="0.95"/>
    <n v="37"/>
    <n v="2"/>
    <n v="1"/>
    <n v="40"/>
    <n v="0.92500000000000004"/>
    <n v="33"/>
    <n v="0"/>
    <n v="7"/>
    <n v="40"/>
    <n v="0.82499999999999996"/>
    <n v="35"/>
    <n v="0"/>
    <n v="5"/>
    <n v="40"/>
    <x v="65"/>
    <n v="199"/>
    <n v="14"/>
    <n v="27"/>
    <n v="240"/>
    <n v="0.82916666666666672"/>
  </r>
  <r>
    <d v="2024-04-30T00:00:00"/>
    <n v="513"/>
    <x v="4"/>
    <s v="株式会社Ｐａｌｓ"/>
    <s v="大政　美穂"/>
    <n v="3410219632"/>
    <s v="就労継続支援Ｂ型作業所　花＊花"/>
    <n v="7313164"/>
    <x v="2"/>
    <s v="〒731-3164 広島市安佐南区伴東一丁目２５番１号"/>
    <x v="26"/>
    <s v="吉田　美加"/>
    <s v="吉田　美加"/>
    <s v="082-548-5848"/>
    <s v="K.Pals.hanahana.0613@gmail.com"/>
    <s v="月額"/>
    <n v="9000"/>
    <x v="372"/>
    <n v="884"/>
    <n v="12821"/>
    <n v="13528"/>
    <n v="14175"/>
    <n v="447349"/>
    <n v="447349"/>
    <n v="0"/>
    <n v="0"/>
    <n v="0"/>
    <n v="447349"/>
    <x v="374"/>
    <n v="269436"/>
    <n v="0"/>
    <n v="0"/>
    <n v="0"/>
    <n v="20"/>
    <n v="343"/>
    <x v="368"/>
    <n v="118"/>
    <n v="6"/>
    <n v="177913"/>
    <x v="371"/>
    <x v="372"/>
    <n v="155"/>
    <n v="1000000"/>
    <n v="1000000"/>
    <n v="0"/>
    <n v="0"/>
    <n v="0"/>
    <n v="1000000"/>
    <n v="600000"/>
    <n v="400000"/>
    <n v="0"/>
    <n v="0"/>
    <n v="0"/>
    <n v="1000"/>
    <n v="3000"/>
    <n v="260"/>
    <n v="12"/>
    <n v="600000"/>
    <n v="12821"/>
    <n v="200"/>
    <n v="2000000"/>
    <n v="2000000"/>
    <n v="0"/>
    <n v="0"/>
    <n v="0"/>
    <n v="2000000"/>
    <n v="1250000"/>
    <n v="750000"/>
    <n v="0"/>
    <n v="0"/>
    <n v="0"/>
    <n v="2000"/>
    <n v="4500"/>
    <n v="260"/>
    <n v="12"/>
    <n v="1250000"/>
    <n v="13528"/>
    <n v="278"/>
    <n v="2500000"/>
    <n v="2500000"/>
    <n v="0"/>
    <n v="0"/>
    <n v="0"/>
    <n v="2500000"/>
    <n v="1650000"/>
    <n v="850000"/>
    <n v="0"/>
    <n v="0"/>
    <n v="0"/>
    <n v="2500"/>
    <n v="5200"/>
    <n v="260"/>
    <n v="12"/>
    <n v="1650000"/>
    <n v="14175"/>
    <n v="317"/>
    <s v="○"/>
    <m/>
    <m/>
    <m/>
    <m/>
    <m/>
    <m/>
    <m/>
    <m/>
    <m/>
    <m/>
    <m/>
    <s v="○"/>
    <m/>
    <m/>
    <m/>
    <m/>
    <m/>
    <x v="4"/>
    <n v="238439"/>
    <s v="建築金物部品組立_x000a_バッジ作成_x000a_シール貼り"/>
    <s v="－"/>
    <x v="7"/>
    <n v="208910"/>
    <s v="パウンドケーキ・クッキー製造・販売"/>
    <s v="－"/>
    <x v="2"/>
    <m/>
    <m/>
    <m/>
    <x v="1"/>
    <s v=""/>
    <x v="0"/>
    <x v="0"/>
    <s v=""/>
    <x v="0"/>
    <m/>
    <m/>
    <m/>
    <x v="0"/>
    <s v="・お菓子の製造を行っているが販売が限られており、売上額に限界がある。_x000a_　（現在、月1回のイオン販売、月２回近隣の事業所で販売、他事業所で委託販売）_x000a_"/>
    <m/>
    <s v="○"/>
    <m/>
    <m/>
    <m/>
    <m/>
    <m/>
    <s v="○"/>
    <m/>
    <m/>
    <m/>
    <m/>
    <s v="目標工賃は達成できたが、お菓子の販売先が限定されてされていることなどの課題がある。_x000a_また、軽作業については、単価が安価なものがあり見直しが必要。_x000a_施設外就労など新たな事業に取り組むことも必要。"/>
    <m/>
    <s v="○"/>
    <s v="○"/>
    <m/>
    <m/>
    <s v="○"/>
    <m/>
    <m/>
    <m/>
    <s v="○"/>
    <m/>
    <m/>
    <s v="パウンドケーキ・クッキーの製造・販売"/>
    <s v="②販路開拓"/>
    <s v="地域のイベント情報の収集及びイベント出店等に積極的に参加する。_x000a_商品の知名度向上に取り組む。"/>
    <s v="軽作業"/>
    <s v="⑪その他"/>
    <s v="単価の見直し等、取引先と交渉する。_x000a_取引先の拡充。"/>
    <s v="施設外就労など"/>
    <s v="⑪その他"/>
    <s v="新たな事業を検討し取り組む。"/>
    <s v="地域イベントの情報収集を行いイベント等に出店する。_x000a_軽作業ノ単価のみ直しの交渉や、取引先の拡充に取り組む。_x000a_施設外就労等を検討し取り組む。"/>
    <s v="地域の企業と連携したイベントなどを行い、販路の拡大や売上増加に取り組む。_x000a_新たな事業を検討する。_x000a_"/>
    <s v="企業等のイベント出店を通して、営業活動につなげる。_x000a_製品開発に取り組み売上増加を目指す。_x000a_"/>
    <s v="共有した"/>
    <s v="共有した"/>
    <s v="統括責任者"/>
    <s v="吉田　美加"/>
    <s v="管理者"/>
    <s v="個別支援計画の作成"/>
    <s v="吉田　美加"/>
    <s v="サービス管理責任者"/>
    <s v="技術指導や職業訓練"/>
    <s v="鍋倉　愛"/>
    <s v="職業指導員"/>
    <s v="日常生活の相談・指導"/>
    <s v="大政　美穂"/>
    <s v="生活指導員"/>
    <s v="日常生活の相談・指導"/>
    <s v="湯川　真理子"/>
    <s v="生活指導員"/>
    <m/>
    <m/>
    <m/>
    <m/>
    <m/>
    <m/>
    <m/>
    <m/>
    <m/>
    <m/>
    <m/>
    <m/>
    <m/>
    <m/>
    <m/>
    <x v="1"/>
    <m/>
    <n v="1"/>
    <n v="4"/>
    <m/>
    <m/>
    <n v="5"/>
    <x v="2"/>
    <x v="191"/>
    <x v="32"/>
    <x v="0"/>
    <x v="0"/>
    <n v="1"/>
    <n v="4"/>
    <n v="0"/>
    <n v="5"/>
    <n v="0"/>
    <n v="1"/>
    <n v="0"/>
    <n v="0"/>
    <n v="0"/>
    <n v="0"/>
    <n v="4"/>
    <n v="5"/>
    <n v="0"/>
    <n v="2"/>
    <n v="1"/>
    <n v="1"/>
    <n v="1"/>
    <n v="0"/>
    <n v="0"/>
    <n v="5"/>
    <n v="4"/>
    <n v="0"/>
    <n v="1"/>
    <n v="5"/>
    <n v="0.8"/>
    <n v="4"/>
    <n v="0"/>
    <n v="1"/>
    <n v="5"/>
    <n v="0.8"/>
    <n v="4"/>
    <n v="0"/>
    <n v="1"/>
    <n v="5"/>
    <n v="0.8"/>
    <n v="4"/>
    <n v="0"/>
    <n v="1"/>
    <n v="5"/>
    <n v="0.8"/>
    <n v="3"/>
    <n v="0"/>
    <n v="2"/>
    <n v="5"/>
    <n v="0.6"/>
    <n v="5"/>
    <n v="0"/>
    <n v="0"/>
    <n v="5"/>
    <x v="8"/>
    <n v="24"/>
    <n v="0"/>
    <n v="6"/>
    <n v="30"/>
    <n v="0.8"/>
  </r>
  <r>
    <d v="2024-04-27T00:00:00"/>
    <n v="514"/>
    <x v="4"/>
    <s v="株式会社アイキャリ"/>
    <s v="小篠　正光"/>
    <n v="3410219665"/>
    <s v="キャリカク広島西事業所"/>
    <n v="7330861"/>
    <x v="2"/>
    <s v="〒733-0861 広島市西区草津東１丁目１－６　第三松本ビル２階"/>
    <x v="0"/>
    <s v="小篠正光"/>
    <s v="小篠正光"/>
    <s v="082-274-8033"/>
    <s v="kyarikaku.h1101@gmail.com"/>
    <s v="月額"/>
    <n v="15000"/>
    <x v="373"/>
    <n v="106"/>
    <n v="26042"/>
    <n v="38194"/>
    <n v="46296"/>
    <n v="400000"/>
    <n v="400000"/>
    <n v="0"/>
    <n v="0"/>
    <n v="0"/>
    <n v="400000"/>
    <x v="375"/>
    <n v="0"/>
    <n v="67670"/>
    <n v="0"/>
    <n v="0"/>
    <n v="35"/>
    <n v="446"/>
    <x v="369"/>
    <n v="103"/>
    <n v="5"/>
    <n v="332330"/>
    <x v="372"/>
    <x v="373"/>
    <n v="251"/>
    <n v="6000000"/>
    <n v="6000000"/>
    <n v="0"/>
    <n v="0"/>
    <n v="0"/>
    <n v="6000000"/>
    <n v="6000000"/>
    <n v="0"/>
    <n v="0"/>
    <n v="0"/>
    <n v="0"/>
    <n v="4800"/>
    <n v="14400"/>
    <n v="250"/>
    <n v="12"/>
    <n v="6000000"/>
    <n v="26042"/>
    <n v="417"/>
    <n v="11000000"/>
    <n v="11000000"/>
    <n v="0"/>
    <n v="0"/>
    <n v="0"/>
    <n v="11000000"/>
    <n v="11000000"/>
    <n v="0"/>
    <n v="0"/>
    <n v="0"/>
    <n v="0"/>
    <n v="6000"/>
    <n v="18000"/>
    <n v="250"/>
    <n v="12"/>
    <n v="11000000"/>
    <n v="38194"/>
    <n v="611"/>
    <n v="16000000"/>
    <n v="16000000"/>
    <n v="0"/>
    <n v="0"/>
    <n v="0"/>
    <n v="16000000"/>
    <n v="16000000"/>
    <n v="0"/>
    <n v="0"/>
    <n v="0"/>
    <n v="0"/>
    <n v="7200"/>
    <n v="21600"/>
    <n v="250"/>
    <n v="12"/>
    <n v="16000000"/>
    <n v="46296"/>
    <n v="741"/>
    <m/>
    <m/>
    <m/>
    <m/>
    <m/>
    <m/>
    <m/>
    <m/>
    <m/>
    <m/>
    <m/>
    <m/>
    <m/>
    <m/>
    <m/>
    <s v="○"/>
    <m/>
    <m/>
    <x v="16"/>
    <n v="400000"/>
    <s v="パソコンを使った事務作業をメインに仕事を行います。単純な入力作業から、問い合わせフォーム営業、SNS運用代行などを行っています。専門的な知識やスキルをお持ちの方はキャンバなどを使ったデザイン業務を行います。"/>
    <s v="－"/>
    <x v="2"/>
    <m/>
    <m/>
    <m/>
    <x v="2"/>
    <m/>
    <m/>
    <m/>
    <x v="1"/>
    <s v=""/>
    <x v="0"/>
    <x v="0"/>
    <s v=""/>
    <x v="0"/>
    <m/>
    <m/>
    <m/>
    <x v="0"/>
    <s v="IT企業や地域の企業からのパソコン作業の仕事を受注して行きます。単純な入力作業から、問い合わせフォーム営業、SNS運用代行などを行っています。現状の取引先数が2社になります。すでに追加で2社が新規で取引先が追加されますので仕事としてのボリュームは確保ができる状態です。また、パソコン初心者でも取り組める単純作業も増やしていき、利用者に合わせた仕事を提供していく体制を取ります。課題としては、利用者さんに合わせた仕事の幅を増やすことで、今より1人1人の成長と支援に合わせた仕事を提供できる様にすることです。それに伴い一般的なパソコンの事務仕事1つずつ覚えていきもっとチャレンジしたい方には、違った仕事が取り組めるように準備して行きます。またそれに合わせて工賃が上げられるように受注して行きます。"/>
    <m/>
    <s v="○"/>
    <m/>
    <s v="○"/>
    <m/>
    <m/>
    <m/>
    <m/>
    <m/>
    <m/>
    <m/>
    <m/>
    <s v="令和5年11月開所の事業所のため、取引実績がないことや、利用者様のスキルにばらつきがあったことから、作業の種類が少なく、単価も低かった。しかしながら、利用者工賃を上げるべく、作業のバリエーションを増やし、単価を上げれるよう積極的に営業活動を行い、取引先を増やし、単価を上げていくことができた。"/>
    <m/>
    <s v="○"/>
    <m/>
    <s v="○"/>
    <m/>
    <m/>
    <m/>
    <m/>
    <m/>
    <m/>
    <m/>
    <m/>
    <s v="受注案件増加のための営業活動"/>
    <s v="②販路開拓"/>
    <s v="幅広いパソコンの事務仕事を受注していくために、営業活動で使用するツールを揃え、社内教育を充実させ、一般企業との接点を増やしていく。"/>
    <s v="既存クライアントへの価格交渉"/>
    <s v="④販売価格の見直し"/>
    <s v="現在案件を受注しているクライアントへ、案件単価アップを提案する。そのために、短期で高品質の納品ができるよう作業時間以外にワークの時間を設け、利用者様のスキルアップを図る。"/>
    <m/>
    <m/>
    <m/>
    <s v="幅広いパソコンの仕事を受注していくために、外部企業への営業担当を1人増員し、更に積極的に営業活動に取り組む。また、将来案件単価アップの交渉をするために、高品質での納品ができるよう利用者様のスキルアップを図る。そのために、ワークの時間を活用して、積極的にスキル習得、資格試験等の勉強をしてもらう。"/>
    <s v="案件数の更なる充足を図るため、既存の受注先企業から、受注案件以外の案件を紹介してもらえるよう交渉する。そのために、受注先企業の情報収集を行い、業務内容の理解と頻度高くコミュニケーションを取っていく。"/>
    <s v="既存の受注案件の単価をアップさせるための交渉を行う。交渉を有利に進めために、過去の品質を評価できるわかりやすい資料づくりとロープレ等を行い、入念に準備を行なう。"/>
    <s v="共有した"/>
    <s v="共有した"/>
    <s v="統括責任者"/>
    <s v="小篠正光"/>
    <s v="職業指導員"/>
    <s v="推進員"/>
    <s v="中川恵子"/>
    <s v="生活支援員"/>
    <s v="推進員"/>
    <s v="平野美波"/>
    <s v="生活支援員"/>
    <s v="推進員"/>
    <s v="渕上美海"/>
    <s v="生活支援員"/>
    <m/>
    <m/>
    <m/>
    <m/>
    <m/>
    <m/>
    <m/>
    <m/>
    <m/>
    <m/>
    <m/>
    <m/>
    <m/>
    <m/>
    <m/>
    <m/>
    <m/>
    <m/>
    <x v="0"/>
    <m/>
    <n v="1"/>
    <n v="16"/>
    <m/>
    <m/>
    <n v="17"/>
    <x v="2"/>
    <x v="139"/>
    <x v="204"/>
    <x v="0"/>
    <x v="0"/>
    <n v="4"/>
    <n v="13"/>
    <n v="0"/>
    <n v="17"/>
    <n v="0"/>
    <n v="17"/>
    <n v="0"/>
    <n v="0"/>
    <n v="0"/>
    <n v="0"/>
    <n v="0"/>
    <n v="17"/>
    <n v="0"/>
    <n v="1"/>
    <n v="8"/>
    <n v="5"/>
    <n v="2"/>
    <n v="1"/>
    <n v="0"/>
    <n v="17"/>
    <n v="17"/>
    <n v="0"/>
    <n v="0"/>
    <n v="17"/>
    <n v="1"/>
    <n v="13"/>
    <n v="2"/>
    <n v="2"/>
    <n v="17"/>
    <n v="0.76470588235294112"/>
    <n v="17"/>
    <n v="0"/>
    <n v="0"/>
    <n v="17"/>
    <n v="1"/>
    <n v="17"/>
    <n v="0"/>
    <n v="0"/>
    <n v="17"/>
    <n v="1"/>
    <n v="14"/>
    <n v="0"/>
    <n v="3"/>
    <n v="17"/>
    <n v="0.82352941176470584"/>
    <n v="17"/>
    <n v="0"/>
    <n v="0"/>
    <n v="17"/>
    <x v="8"/>
    <n v="95"/>
    <n v="2"/>
    <n v="5"/>
    <n v="102"/>
    <n v="0.93137254901960786"/>
  </r>
  <r>
    <d v="2024-04-20T00:00:00"/>
    <n v="515"/>
    <x v="0"/>
    <s v="特定非営利活動法人Ｃｏｎｅｘｉｏｎ"/>
    <s v="鈴村　幸大"/>
    <n v="3410219731"/>
    <s v="Ｌｅａｒｎｉｎｇ　ｒｏｏｍ　Ｊｏｂラボ"/>
    <n v="7330002"/>
    <x v="2"/>
    <s v="〒733-0002 広島市西区楠木町一丁目９－７　第一弘億ビル３Ｆ"/>
    <x v="27"/>
    <s v="亀本　力也"/>
    <s v="松井　唯"/>
    <s v="082-429-0455"/>
    <s v="y.matsui@conexion-relife.co.jp"/>
    <s v="月額"/>
    <n v="40000"/>
    <x v="374"/>
    <n v="3946"/>
    <n v="44211"/>
    <n v="45455"/>
    <n v="46233"/>
    <n v="1075387"/>
    <n v="1075387"/>
    <n v="0"/>
    <n v="0"/>
    <n v="0"/>
    <n v="1075387"/>
    <x v="376"/>
    <n v="706242"/>
    <n v="0"/>
    <n v="0"/>
    <n v="0"/>
    <n v="12"/>
    <n v="182"/>
    <x v="370"/>
    <n v="87"/>
    <n v="4"/>
    <n v="369145"/>
    <x v="373"/>
    <x v="374"/>
    <n v="676"/>
    <n v="6000000"/>
    <n v="6000000"/>
    <n v="0"/>
    <n v="0"/>
    <n v="0"/>
    <n v="6000000"/>
    <n v="5040000"/>
    <n v="960000"/>
    <n v="0"/>
    <n v="0"/>
    <n v="0"/>
    <n v="2448"/>
    <n v="7344"/>
    <n v="260"/>
    <n v="12"/>
    <n v="5040000"/>
    <n v="44211"/>
    <n v="686"/>
    <n v="7800000"/>
    <n v="7800000"/>
    <n v="0"/>
    <n v="0"/>
    <n v="0"/>
    <n v="7800000"/>
    <n v="7200000"/>
    <n v="600000"/>
    <n v="0"/>
    <n v="0"/>
    <n v="0"/>
    <n v="3420"/>
    <n v="10260"/>
    <n v="260"/>
    <n v="12"/>
    <n v="7200000"/>
    <n v="45455"/>
    <n v="702"/>
    <n v="9000000"/>
    <n v="9000000"/>
    <n v="0"/>
    <n v="0"/>
    <n v="0"/>
    <n v="9000000"/>
    <n v="8100000"/>
    <n v="900000"/>
    <n v="0"/>
    <n v="0"/>
    <n v="0"/>
    <n v="3780"/>
    <n v="11340"/>
    <n v="260"/>
    <n v="12"/>
    <n v="8100000"/>
    <n v="46233"/>
    <n v="714"/>
    <m/>
    <m/>
    <m/>
    <m/>
    <m/>
    <m/>
    <m/>
    <m/>
    <s v="○"/>
    <m/>
    <m/>
    <m/>
    <m/>
    <m/>
    <m/>
    <m/>
    <m/>
    <m/>
    <x v="0"/>
    <n v="1075387"/>
    <s v="積水不動産/良和ハウス等の不動産会社が管理している賃貸物件の日常清掃(掃き/拭き/除草)"/>
    <s v="－"/>
    <x v="2"/>
    <m/>
    <m/>
    <m/>
    <x v="2"/>
    <m/>
    <m/>
    <m/>
    <x v="1"/>
    <s v=""/>
    <x v="0"/>
    <x v="0"/>
    <s v=""/>
    <x v="0"/>
    <m/>
    <m/>
    <m/>
    <x v="0"/>
    <s v="・清掃業務は、継続的な取引が確立されており安定した売上が確保できている。_x000a_　広島東洋カープとサンフレッチェ広島との業務提携も進んでおり、今後は人員配置の部分で_x000a_　課題が出てくると予想できる。"/>
    <m/>
    <m/>
    <m/>
    <m/>
    <m/>
    <m/>
    <m/>
    <s v="○"/>
    <m/>
    <m/>
    <m/>
    <m/>
    <s v="・目標工賃は達成できているが、人員の人数が足りなくなる恐れがある。_x000a_・また長い時間作業に入れない利用者もいるため、軽作業を取り入れる必要がある。"/>
    <m/>
    <s v="○"/>
    <m/>
    <m/>
    <s v="○"/>
    <s v="○"/>
    <m/>
    <m/>
    <m/>
    <s v="○"/>
    <m/>
    <m/>
    <s v="清掃業務"/>
    <s v="⑥作業工程の見直し"/>
    <s v="協力企業との連携を図り、作業の分担化を行う。"/>
    <m/>
    <m/>
    <m/>
    <m/>
    <n v="0"/>
    <n v="0"/>
    <s v="・清掃業務では、作業の分担化を行い職員の負担軽減はもちろん、利用者の方の作業工程を簡素化することで取り組みやすい環境を整備することができる。"/>
    <s v="・清掃業務は、引き続き実施するが、軽作業を取り入れる。_x000a_・犬猫用のジビエフードの販売/広島東洋カープ、サンフレッチェ広島の管理業務の委託など"/>
    <s v="・清掃業務の幅を広げ、学校法人と連携し定期点検等の業務にも取り組んでいく。_x000a_・犬猫用のジビエフードのネット販売も実施_x000a_・イオングループ/イズミ等の広告折込の軽作業も契約を終え実施予定。"/>
    <s v="共有した"/>
    <s v="共有した"/>
    <s v="統括責任者"/>
    <s v="亀本 力也"/>
    <s v="管理者"/>
    <s v="個別支援計画の作成"/>
    <s v="平中 安美"/>
    <s v="サービス管理責任者"/>
    <s v="技術指導や職業訓練"/>
    <s v="塚本 修平"/>
    <s v="職業指導員"/>
    <s v="日常生活の相談・指導"/>
    <s v="松井 唯"/>
    <s v="生活支援員"/>
    <s v="日常生活の相談・指導"/>
    <s v="松田 英司"/>
    <s v="生活支援員"/>
    <s v="日常生活の相談・指導"/>
    <s v="小林 圭史"/>
    <s v="生活支援員"/>
    <s v="技術指導や職業訓練"/>
    <s v="今岡 駿輔"/>
    <s v="職業指導員"/>
    <m/>
    <m/>
    <m/>
    <m/>
    <m/>
    <m/>
    <m/>
    <m/>
    <m/>
    <x v="3"/>
    <m/>
    <n v="1"/>
    <n v="4"/>
    <n v="1"/>
    <m/>
    <n v="6"/>
    <x v="2"/>
    <x v="119"/>
    <x v="8"/>
    <x v="50"/>
    <x v="0"/>
    <n v="2"/>
    <n v="3"/>
    <n v="1"/>
    <n v="6"/>
    <n v="0"/>
    <n v="4"/>
    <n v="1"/>
    <n v="1"/>
    <n v="0"/>
    <n v="0"/>
    <n v="0"/>
    <n v="6"/>
    <n v="0"/>
    <n v="2"/>
    <n v="1"/>
    <n v="1"/>
    <n v="1"/>
    <n v="0"/>
    <n v="1"/>
    <n v="6"/>
    <n v="6"/>
    <n v="0"/>
    <n v="0"/>
    <n v="6"/>
    <n v="1"/>
    <n v="4"/>
    <n v="0"/>
    <n v="2"/>
    <n v="6"/>
    <n v="0.66666666666666663"/>
    <n v="6"/>
    <n v="0"/>
    <n v="0"/>
    <n v="6"/>
    <n v="1"/>
    <n v="5"/>
    <n v="0"/>
    <n v="1"/>
    <n v="6"/>
    <n v="0.83333333333333337"/>
    <n v="6"/>
    <n v="0"/>
    <n v="0"/>
    <n v="6"/>
    <n v="1"/>
    <n v="6"/>
    <n v="0"/>
    <n v="0"/>
    <n v="6"/>
    <x v="8"/>
    <n v="33"/>
    <n v="0"/>
    <n v="3"/>
    <n v="36"/>
    <n v="0.91666666666666663"/>
  </r>
  <r>
    <d v="2024-04-10T00:00:00"/>
    <n v="516"/>
    <x v="4"/>
    <s v="堺精機産業株式会社"/>
    <s v="城　裕司"/>
    <n v="3410219756"/>
    <s v="ＳＡＯＲＩ－ｈａｎｄｓ　広島"/>
    <n v="7330013"/>
    <x v="2"/>
    <s v="〒733-0013 広島市西区横川新町６番８号西区民文化センター１階"/>
    <x v="0"/>
    <s v="武智　陽子"/>
    <s v="正岡　弘誠"/>
    <s v="080-5760-5031"/>
    <s v="hiroshima-hands@saori.co.jp"/>
    <s v="月額"/>
    <n v="4500"/>
    <x v="375"/>
    <n v="950"/>
    <n v="5589"/>
    <n v="7289"/>
    <n v="8797"/>
    <n v="273730"/>
    <n v="273730"/>
    <n v="0"/>
    <n v="0"/>
    <n v="0"/>
    <n v="273730"/>
    <x v="377"/>
    <n v="71615"/>
    <n v="53865"/>
    <n v="0"/>
    <n v="0"/>
    <n v="21"/>
    <n v="516"/>
    <x v="371"/>
    <n v="77"/>
    <n v="4"/>
    <n v="148250"/>
    <x v="374"/>
    <x v="375"/>
    <n v="170"/>
    <n v="606000"/>
    <n v="606000"/>
    <n v="0"/>
    <n v="0"/>
    <n v="0"/>
    <n v="606000"/>
    <n v="503000"/>
    <n v="60000"/>
    <n v="43000"/>
    <n v="0"/>
    <n v="0"/>
    <n v="1680"/>
    <n v="3126"/>
    <n v="227"/>
    <n v="12"/>
    <n v="503000"/>
    <n v="5589"/>
    <n v="161"/>
    <n v="828000"/>
    <n v="828000"/>
    <n v="0"/>
    <n v="0"/>
    <n v="0"/>
    <n v="828000"/>
    <n v="673500"/>
    <n v="90000"/>
    <n v="64500"/>
    <n v="0"/>
    <n v="0"/>
    <n v="1740"/>
    <n v="4150"/>
    <n v="227"/>
    <n v="12"/>
    <n v="673500"/>
    <n v="7289"/>
    <n v="162"/>
    <n v="1050000"/>
    <n v="1050000"/>
    <n v="0"/>
    <n v="0"/>
    <n v="0"/>
    <n v="1050000"/>
    <n v="844500"/>
    <n v="120000"/>
    <n v="85500"/>
    <n v="0"/>
    <n v="0"/>
    <n v="1800"/>
    <n v="5170"/>
    <n v="227"/>
    <n v="12"/>
    <n v="844500"/>
    <n v="8797"/>
    <n v="163"/>
    <m/>
    <m/>
    <m/>
    <m/>
    <m/>
    <s v="○"/>
    <m/>
    <m/>
    <m/>
    <m/>
    <m/>
    <m/>
    <s v="○"/>
    <m/>
    <m/>
    <m/>
    <s v="○"/>
    <s v="さをり織りの体験講師_x000a_イベントなどでの広報活動"/>
    <x v="4"/>
    <n v="103350"/>
    <s v="さをりの森からの委託作業として、羊毛パック、糸見本、DM発送など"/>
    <s v="－"/>
    <x v="6"/>
    <n v="53865"/>
    <s v="さをり織りを使った小物、雑貨等の縫製作業"/>
    <s v="－"/>
    <x v="5"/>
    <n v="1500"/>
    <s v="イベントでの出店当番など"/>
    <s v="－"/>
    <x v="1"/>
    <s v=""/>
    <x v="0"/>
    <x v="0"/>
    <s v=""/>
    <x v="0"/>
    <m/>
    <m/>
    <m/>
    <x v="0"/>
    <s v="商品の製造にあたって、コロナ禍以降の販売機会の減少が顕著であるため、販売機会の確保をするためにスタッフがイベントなどに参加しているが、今度は物価の高騰の影響からか、参加しても商品が必ず売れるとは限らず、難しい現状を抱えています。"/>
    <m/>
    <s v="○"/>
    <s v="○"/>
    <m/>
    <s v="○"/>
    <s v="○"/>
    <m/>
    <s v="○"/>
    <m/>
    <s v="○"/>
    <m/>
    <m/>
    <s v="さをり織りの魅力を活かした小物、雑貨の商品開発はできているが、販売価格と製造コストのバランスを新たに見直す必要がある。クオリティも向上させられる余地が多分にあるので、今後はより良いものを、コストに見合った価格で販売できるように検討していく。_x000a_軽作業については、需要と供給がひとまずは安定しているので、利用者の作業効率の改善を目指して取り組んでいきたい。"/>
    <s v="○"/>
    <s v="○"/>
    <s v="○"/>
    <s v="○"/>
    <s v="○"/>
    <s v="○"/>
    <m/>
    <m/>
    <s v="○"/>
    <s v="○"/>
    <m/>
    <m/>
    <s v="軽作業"/>
    <s v="⑥作業工程の見直し"/>
    <s v="現状、内容自体は簡単な作業を請け負っているものの、それでも利用者の作業に対する理解度にばらつきがある為、誰でも見直すことのできるマニュアルを各作業ごとに整備していく。"/>
    <s v="雑貨製造販売"/>
    <s v="④販売価格の見直し"/>
    <s v="雑貨等の製造にかかるコストの削減のために、素材の見直しや、リサイクル品の活用なども視野に入れて、物価の高騰の影響を少しでも軽する。"/>
    <s v="雑貨製造販売"/>
    <s v="③販売力の向上"/>
    <s v="商品のクオリティ向上の他、情報の発信を行い、広く商品の魅力を伝えるように環境を整えていく。"/>
    <s v="各軽作業のマニュアル作りと整備、および見直しを適宜行っていく。_x000a_商品のコスト削減のため、身の回りで使えるものがないか意見を出し合っていく。"/>
    <s v="現行で取り扱っている作業の比率を検討しなおす。_x000a_コロナ禍以降の情勢、物価高騰の影響も加味しながら、状況に応じて長く続けている作業_x000a_でも、非効率なもの、生産性の低いものは打ち切るなどの対処をとっていく。"/>
    <s v="需要の安定している軽作業、受注作業をメインにしながら、SAORIの魅力を伝えられる商品_x000a_制作・販売にも注力できる体制を整える。利用者特性に合わせた縫製スキルの向上を目的_x000a_とした講習なども実施し、長期スパンでの人材育成を行っていく。"/>
    <s v="共有した"/>
    <s v="共有していない"/>
    <s v="統括責任者"/>
    <s v="武智陽子"/>
    <s v="管理者"/>
    <s v="現場責任者"/>
    <s v="正岡弘誠"/>
    <s v="サービス管理責任者"/>
    <s v="実行委員"/>
    <s v="田淵朋香"/>
    <s v="生活支援員"/>
    <s v="実行委員"/>
    <s v="石岡峰子"/>
    <s v="職業指導員"/>
    <s v="実行委員"/>
    <s v="河野優子"/>
    <s v="職業指導員"/>
    <s v="実行委員"/>
    <s v="百武富絵"/>
    <s v="生活支援員"/>
    <m/>
    <m/>
    <m/>
    <m/>
    <m/>
    <m/>
    <m/>
    <m/>
    <m/>
    <m/>
    <m/>
    <m/>
    <x v="7"/>
    <n v="1"/>
    <n v="12"/>
    <n v="3"/>
    <m/>
    <m/>
    <n v="16"/>
    <x v="42"/>
    <x v="81"/>
    <x v="205"/>
    <x v="0"/>
    <x v="0"/>
    <n v="0"/>
    <n v="16"/>
    <n v="0"/>
    <n v="16"/>
    <n v="0"/>
    <n v="4"/>
    <n v="5"/>
    <n v="1"/>
    <n v="1"/>
    <n v="1"/>
    <n v="4"/>
    <n v="16"/>
    <n v="0"/>
    <n v="3"/>
    <n v="3"/>
    <n v="5"/>
    <n v="2"/>
    <n v="3"/>
    <n v="0"/>
    <n v="16"/>
    <n v="10"/>
    <n v="2"/>
    <n v="4"/>
    <n v="16"/>
    <n v="0.625"/>
    <n v="15"/>
    <n v="0"/>
    <n v="1"/>
    <n v="16"/>
    <n v="0.9375"/>
    <n v="16"/>
    <n v="0"/>
    <n v="0"/>
    <n v="16"/>
    <n v="1"/>
    <n v="16"/>
    <n v="0"/>
    <n v="0"/>
    <n v="16"/>
    <n v="1"/>
    <n v="8"/>
    <n v="2"/>
    <n v="6"/>
    <n v="16"/>
    <n v="0.5"/>
    <n v="7"/>
    <n v="0"/>
    <n v="9"/>
    <n v="16"/>
    <x v="143"/>
    <n v="72"/>
    <n v="4"/>
    <n v="20"/>
    <n v="96"/>
    <n v="0.75"/>
  </r>
  <r>
    <d v="2024-04-29T00:00:00"/>
    <n v="517"/>
    <x v="4"/>
    <s v="有限会社デイ・リンクシステムズ"/>
    <s v="川口　照子"/>
    <n v="3410219814"/>
    <s v="デイ・リンクシステムズ"/>
    <n v="7330822"/>
    <x v="2"/>
    <s v="〒733-0822 広島市西区庚午中一丁目９－４５　２階"/>
    <x v="0"/>
    <s v="川口　康之"/>
    <s v="川口　康之"/>
    <s v="050-4560-7715"/>
    <s v="y-kawaguchi@day-link.com"/>
    <s v="月額"/>
    <n v="13000"/>
    <x v="376"/>
    <n v="8437"/>
    <n v="16667"/>
    <n v="17778"/>
    <n v="18750"/>
    <n v="25724"/>
    <n v="25724"/>
    <n v="0"/>
    <n v="0"/>
    <n v="0"/>
    <n v="25724"/>
    <x v="378"/>
    <n v="0"/>
    <n v="0"/>
    <n v="0"/>
    <n v="0"/>
    <n v="2"/>
    <n v="21"/>
    <x v="372"/>
    <n v="82"/>
    <n v="4"/>
    <n v="25724"/>
    <x v="375"/>
    <x v="376"/>
    <n v="429"/>
    <n v="1400000"/>
    <n v="1400000"/>
    <n v="0"/>
    <n v="0"/>
    <n v="0"/>
    <n v="1400000"/>
    <n v="1400000"/>
    <n v="0"/>
    <n v="0"/>
    <n v="0"/>
    <n v="0"/>
    <n v="1792"/>
    <n v="6720"/>
    <n v="256"/>
    <n v="12"/>
    <n v="1400000"/>
    <n v="16667"/>
    <n v="208"/>
    <n v="3200000"/>
    <n v="3200000"/>
    <n v="0"/>
    <n v="0"/>
    <n v="0"/>
    <n v="3200000"/>
    <n v="3200000"/>
    <n v="0"/>
    <n v="0"/>
    <n v="0"/>
    <n v="0"/>
    <n v="3840"/>
    <n v="14400"/>
    <n v="256"/>
    <n v="12"/>
    <n v="3200000"/>
    <n v="17778"/>
    <n v="222"/>
    <n v="4500000"/>
    <n v="4500000"/>
    <n v="0"/>
    <n v="0"/>
    <n v="0"/>
    <n v="4500000"/>
    <n v="4500000"/>
    <n v="0"/>
    <n v="0"/>
    <n v="0"/>
    <n v="0"/>
    <n v="5120"/>
    <n v="19200"/>
    <n v="256"/>
    <n v="12"/>
    <n v="4500000"/>
    <n v="18750"/>
    <n v="234"/>
    <m/>
    <m/>
    <m/>
    <m/>
    <m/>
    <m/>
    <m/>
    <m/>
    <m/>
    <m/>
    <m/>
    <m/>
    <s v="○"/>
    <m/>
    <s v="○"/>
    <m/>
    <m/>
    <m/>
    <x v="1"/>
    <n v="15000"/>
    <s v="商品の陳列や前出し作業。食品・菓子・酒・飲料等の商品を陳列ケースに並べる。商品の前進陳列。消費期限のチェック。"/>
    <s v="○"/>
    <x v="3"/>
    <n v="5000"/>
    <s v="青果物の袋詰作業、ラップ作業"/>
    <s v="○"/>
    <x v="3"/>
    <n v="5724"/>
    <s v="駐車場の清掃　店内の陳列ケースや床等の清掃"/>
    <s v="○"/>
    <x v="0"/>
    <s v=""/>
    <x v="0"/>
    <x v="0"/>
    <s v=""/>
    <x v="0"/>
    <m/>
    <m/>
    <m/>
    <x v="0"/>
    <s v="商品陳列 前進陳列：_x000a_①商品の場所を覚える事_x000a_②先出し　先入れ（日付の近い商品が前に来るように）することを徹底すること_x000a_③前進陳列は　順番に行う事を理解し実施すること_x000a__x000a_青果軽作業_x000a_①スピードアップ"/>
    <m/>
    <m/>
    <m/>
    <m/>
    <m/>
    <m/>
    <m/>
    <m/>
    <m/>
    <m/>
    <s v="○"/>
    <s v="現在のところ上記課題の通り"/>
    <s v="初年度の為、模索しながら実施しました。"/>
    <m/>
    <m/>
    <m/>
    <m/>
    <m/>
    <s v="○"/>
    <s v="○"/>
    <s v="○"/>
    <s v="○"/>
    <m/>
    <m/>
    <m/>
    <s v="利用者さんへの業務の見える化"/>
    <s v="⑦利用者のためのICT機器の導入"/>
    <s v="利用者さんに対し　映像等で作業内容がわかるようにするなど、ICT機器を活用し業務内容を伝える。利用者が複数の業務ができるよう環境整備を行い効率アップを図る。"/>
    <s v="対面販売実施"/>
    <s v="⑧職員の負担軽減ためのICT機器等の導入"/>
    <s v="利用者・職員が円滑に業務を行えるようICT機器の導入を検討する。また、職員の負担が減る事で実際の販売体験（対面販売）実施などに力を入れ、就労に対する活動意欲を高め作業収入の増加を図る。"/>
    <s v="就労に向けたマナー推進活動"/>
    <s v="⑨管理者・職員への意識啓発"/>
    <s v="管理者・職員及び利用者への呼びかけ。ユニホームの正しい着用身嗜みの確認（洗濯状況含め）お互いに業務が遂行しやすい環境を整備する。"/>
    <s v="業務委託内容を職員が正確に把握し、利用者の方が働きがい、やりがいを持って就労できる環境を理解する。_x000a_それにより円滑、効率の良い作業が行えるように配慮し目標工賃達成を意識する。"/>
    <s v="業務委託内容を職員が正確に把握し、利用者の方が働きがい、やりがいを持って就労できる環境を理解する。_x000a_それにより円滑、効率の良い作業が行えるように配慮し目標工賃達成を意識する。"/>
    <s v="業務委託内容を職員が正確に把握し、利用者の方が働きがい、やりがいを持って就労できる環境を理解する。_x000a_それにより円滑、効率の良い作業が行えるように配慮し目標工賃達成を意識する。"/>
    <s v="共有した"/>
    <s v="共有した"/>
    <s v="統括責任者"/>
    <s v="川口 康之"/>
    <s v="管理者"/>
    <m/>
    <m/>
    <m/>
    <m/>
    <m/>
    <m/>
    <m/>
    <m/>
    <m/>
    <m/>
    <m/>
    <m/>
    <m/>
    <m/>
    <m/>
    <m/>
    <m/>
    <m/>
    <m/>
    <m/>
    <m/>
    <m/>
    <m/>
    <m/>
    <m/>
    <m/>
    <m/>
    <x v="10"/>
    <m/>
    <m/>
    <n v="2"/>
    <m/>
    <m/>
    <n v="2"/>
    <x v="2"/>
    <x v="12"/>
    <x v="12"/>
    <x v="0"/>
    <x v="0"/>
    <n v="0"/>
    <n v="2"/>
    <n v="0"/>
    <n v="2"/>
    <n v="0"/>
    <n v="0"/>
    <n v="1"/>
    <n v="0"/>
    <n v="0"/>
    <n v="0"/>
    <n v="1"/>
    <n v="2"/>
    <n v="0"/>
    <n v="0"/>
    <n v="0"/>
    <n v="1"/>
    <n v="0"/>
    <n v="1"/>
    <n v="0"/>
    <n v="2"/>
    <n v="2"/>
    <n v="0"/>
    <n v="0"/>
    <n v="2"/>
    <n v="1"/>
    <n v="2"/>
    <n v="0"/>
    <n v="0"/>
    <n v="2"/>
    <n v="1"/>
    <n v="2"/>
    <n v="0"/>
    <n v="0"/>
    <n v="2"/>
    <n v="1"/>
    <n v="2"/>
    <n v="0"/>
    <n v="0"/>
    <n v="2"/>
    <n v="1"/>
    <n v="2"/>
    <n v="0"/>
    <n v="0"/>
    <n v="2"/>
    <n v="1"/>
    <n v="2"/>
    <n v="0"/>
    <n v="0"/>
    <n v="2"/>
    <x v="8"/>
    <n v="12"/>
    <n v="0"/>
    <n v="0"/>
    <n v="12"/>
    <n v="1"/>
  </r>
  <r>
    <d v="2024-04-30T00:00:00"/>
    <n v="518"/>
    <x v="4"/>
    <s v="ココロラボラトリー株式会社"/>
    <s v="山田　享子"/>
    <n v="3410219830"/>
    <s v="ｃｏｃｏｌａｂｏ"/>
    <n v="7330863"/>
    <x v="2"/>
    <s v="〒733-0863 広島市西区草津南三丁目７番７号"/>
    <x v="0"/>
    <s v="内田　裕子"/>
    <s v="内田　裕子"/>
    <s v="082-533-7512"/>
    <s v="b.cocolabo@gmeil.com"/>
    <s v="月額"/>
    <n v="20000"/>
    <x v="377"/>
    <n v="1000"/>
    <n v="25510"/>
    <n v="29448"/>
    <n v="34426"/>
    <n v="147001"/>
    <n v="147001"/>
    <n v="0"/>
    <n v="0"/>
    <n v="0"/>
    <n v="147001"/>
    <x v="379"/>
    <n v="0"/>
    <n v="0"/>
    <n v="0"/>
    <n v="0"/>
    <n v="11"/>
    <n v="147"/>
    <x v="373"/>
    <n v="42"/>
    <n v="2"/>
    <n v="147001"/>
    <x v="376"/>
    <x v="377"/>
    <n v="250"/>
    <n v="5700000"/>
    <n v="5700000"/>
    <n v="0"/>
    <n v="0"/>
    <n v="0"/>
    <n v="5700000"/>
    <n v="4500000"/>
    <n v="1200000"/>
    <n v="0"/>
    <n v="0"/>
    <n v="0"/>
    <n v="3700"/>
    <n v="14800"/>
    <n v="252"/>
    <n v="12"/>
    <n v="4500000"/>
    <n v="25510"/>
    <n v="304"/>
    <n v="6960000"/>
    <n v="6960000"/>
    <n v="0"/>
    <n v="0"/>
    <n v="0"/>
    <n v="6960000"/>
    <n v="5760000"/>
    <n v="1200000"/>
    <n v="0"/>
    <n v="0"/>
    <n v="0"/>
    <n v="4100"/>
    <n v="16400"/>
    <n v="252"/>
    <n v="12"/>
    <n v="5760000"/>
    <n v="29448"/>
    <n v="351"/>
    <n v="8760000"/>
    <n v="8760000"/>
    <n v="0"/>
    <n v="0"/>
    <n v="0"/>
    <n v="8760000"/>
    <n v="7560000"/>
    <n v="1200000"/>
    <n v="0"/>
    <n v="0"/>
    <n v="0"/>
    <n v="4600"/>
    <n v="18400"/>
    <n v="252"/>
    <n v="12"/>
    <n v="7560000"/>
    <n v="34426"/>
    <n v="411"/>
    <m/>
    <m/>
    <m/>
    <m/>
    <m/>
    <m/>
    <m/>
    <m/>
    <m/>
    <m/>
    <m/>
    <m/>
    <m/>
    <m/>
    <m/>
    <s v="○"/>
    <s v="○"/>
    <s v="配食サービス"/>
    <x v="16"/>
    <n v="147001"/>
    <s v="事務作業（国保連請求業務、タイムカード入力、検索データ入力作業など）"/>
    <s v="－"/>
    <x v="2"/>
    <m/>
    <m/>
    <m/>
    <x v="2"/>
    <m/>
    <m/>
    <m/>
    <x v="1"/>
    <s v=""/>
    <x v="0"/>
    <x v="0"/>
    <s v=""/>
    <x v="0"/>
    <m/>
    <m/>
    <m/>
    <x v="0"/>
    <s v="PC作業関係は、国保連請求や労務関係の入力は毎月あり、作業量としては安定している。1か月に１度の作業になるため、作業の流れや内容に慣れるのに時間がかかる。配食作業は、運用開始をしたばかりで、取引先も１件であり、取引先を増やしていく。"/>
    <m/>
    <s v="○"/>
    <m/>
    <m/>
    <m/>
    <s v="○"/>
    <m/>
    <m/>
    <m/>
    <m/>
    <s v="○"/>
    <s v="取引先を増やす"/>
    <s v="目標工賃は上回っているが、作業内容についてPC事務作業、配食以外にも軽作業を増やし、利用者似合った作業が提供できるようする。また、営業活動を通して利用者確保を進めていく。"/>
    <m/>
    <s v="○"/>
    <m/>
    <m/>
    <s v="○"/>
    <s v="○"/>
    <m/>
    <m/>
    <m/>
    <m/>
    <m/>
    <m/>
    <s v="配食サービス"/>
    <s v="②販路開拓"/>
    <s v="グループ内の経営しているグループホームへの販路拡大。"/>
    <s v="配食サービス"/>
    <s v="⑥作業工程の見直し"/>
    <s v="１件の場合は日にち毎仕上げればよいが、件数が増えた場合、数日分の作業を日にち毎に行うのか、朝食分を数日分行い、夕食分に移るのかなど作業分担や工程を考えていく。"/>
    <s v="利用者の確保"/>
    <s v="⑤他事業所とのネットワークの構築"/>
    <s v="相談支援事業所や病院、他事業所と連携し情報提供を行い、見学・体験利用を増やし利用につなげていく。"/>
    <s v="・利用者を増やし、施設外就労も視野に入れ事業計画をして、新規顧客の確保。　　　　　　　　　_x000a_・作業効率を見直しや、軽作業や内職を増やし工賃を増やす。　　　　　　　　　　　　　　　　　　　　_x000a_・配食サービス契約を11件まで増やし、売上増につなげる。利用者が作業しやすいようマニュアルを作成し実施していく。"/>
    <s v="・施設外就労や配食サービスの新規顧客の獲得のため、営業活動をして売上増につなげる。　　　　　　　　　　　　　　　　　　　　　　　・配食の作業工程を見直し、効率アップ、取り扱い品目を増やしたり、仕入れ単価の見直しなどをおこない売上増につなげる。"/>
    <s v="・配食作業内容の検討、仕入れ単価や、販売単価の見直し。　　　　　　　　　　　　　　　　    　　_x000a_・パソコン関連作業を拡大するため、スキルアップ研修を取り入れ、職員と利用者それぞれ実施する。  _x000a_・ステップアップを促進し一般就労を目指す。"/>
    <s v="共有した"/>
    <s v="共有した"/>
    <s v="統括責任者"/>
    <s v="山田　享子"/>
    <s v="代表取締役"/>
    <s v="個別支援計画の作成"/>
    <s v="内田　裕子"/>
    <s v="管理者・サービス管理責任者"/>
    <s v="日常生活の相談・指導・価格交渉"/>
    <s v="池東　典子"/>
    <s v="生活支援員"/>
    <s v="日常生活の相談・指導"/>
    <s v="田中　美有"/>
    <s v="生活支援員"/>
    <s v="技術指導や職業訓練"/>
    <s v="瀬尾　由紀"/>
    <s v="職業指導員"/>
    <m/>
    <m/>
    <m/>
    <m/>
    <m/>
    <m/>
    <m/>
    <m/>
    <m/>
    <m/>
    <m/>
    <m/>
    <m/>
    <m/>
    <m/>
    <x v="1"/>
    <m/>
    <m/>
    <n v="7"/>
    <m/>
    <m/>
    <n v="7"/>
    <x v="2"/>
    <x v="12"/>
    <x v="12"/>
    <x v="0"/>
    <x v="0"/>
    <n v="1"/>
    <n v="2"/>
    <n v="4"/>
    <n v="7"/>
    <n v="0"/>
    <n v="3"/>
    <n v="1"/>
    <n v="0"/>
    <n v="0"/>
    <n v="0"/>
    <n v="3"/>
    <n v="7"/>
    <n v="0"/>
    <n v="0"/>
    <n v="3"/>
    <n v="3"/>
    <n v="0"/>
    <n v="1"/>
    <n v="0"/>
    <n v="7"/>
    <n v="7"/>
    <n v="0"/>
    <n v="0"/>
    <n v="7"/>
    <n v="1"/>
    <n v="6"/>
    <n v="0"/>
    <n v="1"/>
    <n v="7"/>
    <n v="0.8571428571428571"/>
    <n v="7"/>
    <n v="0"/>
    <n v="0"/>
    <n v="7"/>
    <n v="1"/>
    <n v="6"/>
    <n v="0"/>
    <n v="1"/>
    <n v="7"/>
    <n v="0.8571428571428571"/>
    <n v="6"/>
    <n v="0"/>
    <n v="1"/>
    <n v="7"/>
    <n v="0.8571428571428571"/>
    <n v="7"/>
    <n v="0"/>
    <n v="0"/>
    <n v="7"/>
    <x v="8"/>
    <n v="39"/>
    <n v="0"/>
    <n v="3"/>
    <n v="42"/>
    <n v="0.9285714285714286"/>
  </r>
  <r>
    <d v="2024-04-26T00:00:00"/>
    <n v="519"/>
    <x v="2"/>
    <s v="医療法人社団更生会"/>
    <s v="佐藤　悟朗"/>
    <n v="3410220010"/>
    <s v="ここジョブ草津本町"/>
    <n v="7330865"/>
    <x v="2"/>
    <s v="〒733-0865 広島市西区草津本町３－１"/>
    <x v="1"/>
    <s v="藤田　泰弘"/>
    <s v="藤田　泰弘"/>
    <s v="082-961-6991"/>
    <s v="cocojob-kh@kusatsu-hp.or.jp"/>
    <s v="月額"/>
    <m/>
    <x v="362"/>
    <m/>
    <n v="49751"/>
    <n v="62243"/>
    <n v="62757"/>
    <m/>
    <m/>
    <m/>
    <m/>
    <m/>
    <m/>
    <x v="363"/>
    <m/>
    <m/>
    <m/>
    <m/>
    <m/>
    <m/>
    <x v="357"/>
    <m/>
    <m/>
    <m/>
    <x v="360"/>
    <x v="362"/>
    <m/>
    <n v="4600000"/>
    <n v="4600000"/>
    <n v="0"/>
    <n v="0"/>
    <n v="0"/>
    <n v="4600000"/>
    <n v="4000000"/>
    <n v="600000"/>
    <n v="0"/>
    <n v="0"/>
    <n v="0"/>
    <n v="2300"/>
    <n v="6900"/>
    <n v="348"/>
    <n v="12"/>
    <n v="4000000"/>
    <n v="49751"/>
    <n v="580"/>
    <n v="6700000"/>
    <n v="6700000"/>
    <n v="0"/>
    <n v="0"/>
    <n v="0"/>
    <n v="6700000"/>
    <n v="6050000"/>
    <n v="650000"/>
    <n v="0"/>
    <n v="0"/>
    <n v="0"/>
    <n v="2950"/>
    <n v="8850"/>
    <n v="365"/>
    <n v="12"/>
    <n v="6050000"/>
    <n v="62243"/>
    <n v="684"/>
    <n v="6800000"/>
    <n v="6800000"/>
    <n v="0"/>
    <n v="0"/>
    <n v="0"/>
    <n v="6800000"/>
    <n v="6100000"/>
    <n v="700000"/>
    <n v="0"/>
    <n v="0"/>
    <n v="0"/>
    <n v="2950"/>
    <n v="8850"/>
    <n v="365"/>
    <n v="12"/>
    <n v="6100000"/>
    <n v="62757"/>
    <n v="689"/>
    <m/>
    <m/>
    <m/>
    <m/>
    <m/>
    <m/>
    <m/>
    <m/>
    <m/>
    <m/>
    <m/>
    <m/>
    <m/>
    <m/>
    <m/>
    <m/>
    <m/>
    <m/>
    <x v="17"/>
    <m/>
    <m/>
    <m/>
    <x v="2"/>
    <m/>
    <m/>
    <m/>
    <x v="2"/>
    <m/>
    <m/>
    <m/>
    <x v="2"/>
    <s v=""/>
    <x v="2"/>
    <x v="0"/>
    <s v=""/>
    <x v="2"/>
    <m/>
    <m/>
    <m/>
    <x v="0"/>
    <m/>
    <m/>
    <m/>
    <m/>
    <m/>
    <m/>
    <m/>
    <m/>
    <m/>
    <m/>
    <m/>
    <m/>
    <m/>
    <m/>
    <m/>
    <m/>
    <m/>
    <m/>
    <m/>
    <m/>
    <m/>
    <m/>
    <m/>
    <m/>
    <m/>
    <m/>
    <m/>
    <m/>
    <m/>
    <m/>
    <m/>
    <m/>
    <m/>
    <n v="0"/>
    <n v="0"/>
    <s v="コンビニエンスストアの接客、商品陳列、清掃等にかかる施設外就労の導入（２０２４年８月～）、地域の公園などの清掃業務の施設外就労による新たな受注を行い、利用者一人当たりの工賃配分を高めていきます。"/>
    <s v="令和６年度に受注した作業を安定化させ、利用者一人あたりの通所回数を高めていきます。（一人当たり平均２０日の参加日数を目標とします）"/>
    <s v="利用者一人あたり平均２０日の参加日数の実現で、工賃原資となる受注作業を増やしていく必要があることから、事業所内作業と施設外就労の受注を更に増やしていきます。"/>
    <s v="共有した"/>
    <s v="共有した"/>
    <s v="統括責任者"/>
    <s v="藤田　泰弘"/>
    <s v="管理者"/>
    <s v="利用者参加促進"/>
    <s v="田邊　あす香"/>
    <s v="サービス管理責任者兼職業指導員"/>
    <s v="利用者参加促進"/>
    <s v="前　智恵"/>
    <s v="職業指導員"/>
    <m/>
    <m/>
    <m/>
    <m/>
    <m/>
    <m/>
    <m/>
    <m/>
    <m/>
    <m/>
    <m/>
    <m/>
    <m/>
    <m/>
    <m/>
    <m/>
    <m/>
    <m/>
    <m/>
    <m/>
    <m/>
    <x v="8"/>
    <m/>
    <m/>
    <m/>
    <m/>
    <m/>
    <n v="0"/>
    <x v="118"/>
    <x v="196"/>
    <x v="199"/>
    <x v="72"/>
    <x v="50"/>
    <n v="0"/>
    <n v="0"/>
    <n v="0"/>
    <n v="0"/>
    <n v="0"/>
    <n v="0"/>
    <n v="0"/>
    <n v="0"/>
    <n v="0"/>
    <n v="0"/>
    <n v="0"/>
    <n v="0"/>
    <n v="0"/>
    <n v="0"/>
    <n v="0"/>
    <n v="0"/>
    <n v="0"/>
    <n v="0"/>
    <n v="0"/>
    <n v="0"/>
    <m/>
    <m/>
    <m/>
    <m/>
    <m/>
    <m/>
    <m/>
    <m/>
    <m/>
    <m/>
    <m/>
    <m/>
    <m/>
    <m/>
    <m/>
    <m/>
    <m/>
    <m/>
    <m/>
    <m/>
    <m/>
    <m/>
    <m/>
    <m/>
    <m/>
    <m/>
    <m/>
    <m/>
    <m/>
    <x v="4"/>
    <m/>
    <m/>
    <m/>
    <m/>
    <m/>
  </r>
  <r>
    <d v="2024-04-20T00:00:00"/>
    <n v="520"/>
    <x v="4"/>
    <s v="株式会社ＮＩＫＡ"/>
    <s v="渡部　健太"/>
    <n v="3410550788"/>
    <s v="笑"/>
    <n v="7370051"/>
    <x v="3"/>
    <s v="〒737-0051 呉市中央一丁目６番１号原岡ビル１，２階"/>
    <x v="0"/>
    <s v="森　麻美"/>
    <s v="森　麻美"/>
    <s v="050‐3529‐6277"/>
    <s v="niko.kure2023@gmail.com"/>
    <s v="月額"/>
    <n v="10000"/>
    <x v="378"/>
    <n v="3698"/>
    <n v="10185"/>
    <n v="10522"/>
    <n v="10802"/>
    <n v="607287"/>
    <n v="297721"/>
    <n v="309566"/>
    <n v="0"/>
    <n v="0"/>
    <n v="607287"/>
    <x v="380"/>
    <n v="23745"/>
    <n v="0"/>
    <n v="0"/>
    <n v="0"/>
    <n v="105"/>
    <n v="956"/>
    <x v="374"/>
    <n v="135"/>
    <n v="6"/>
    <n v="583542"/>
    <x v="377"/>
    <x v="378"/>
    <n v="179"/>
    <n v="1200000"/>
    <n v="1200000"/>
    <n v="0"/>
    <n v="0"/>
    <n v="0"/>
    <n v="1200000"/>
    <n v="1100000"/>
    <n v="100000"/>
    <n v="0"/>
    <n v="0"/>
    <n v="0"/>
    <n v="2400"/>
    <n v="7200"/>
    <n v="269"/>
    <n v="12"/>
    <n v="1100000"/>
    <n v="10185"/>
    <n v="153"/>
    <n v="1350000"/>
    <n v="1350000"/>
    <n v="0"/>
    <n v="0"/>
    <n v="0"/>
    <n v="1350000"/>
    <n v="1250000"/>
    <n v="100000"/>
    <n v="0"/>
    <n v="0"/>
    <n v="0"/>
    <n v="2640"/>
    <n v="7920"/>
    <n v="269"/>
    <n v="12"/>
    <n v="1250000"/>
    <n v="10522"/>
    <n v="158"/>
    <n v="1500000"/>
    <n v="1500000"/>
    <n v="0"/>
    <n v="0"/>
    <n v="0"/>
    <n v="1500000"/>
    <n v="1400000"/>
    <n v="100000"/>
    <n v="0"/>
    <n v="0"/>
    <n v="0"/>
    <n v="2880"/>
    <n v="10800"/>
    <n v="269"/>
    <n v="12"/>
    <n v="1400000"/>
    <n v="10802"/>
    <n v="130"/>
    <m/>
    <m/>
    <m/>
    <m/>
    <m/>
    <s v="○"/>
    <m/>
    <m/>
    <s v="○"/>
    <m/>
    <m/>
    <s v="○"/>
    <s v="○"/>
    <m/>
    <m/>
    <s v="○"/>
    <m/>
    <m/>
    <x v="14"/>
    <n v="158700"/>
    <s v="キーホルダーやアクセサリー、ヘアアクセサリー、の制作。事業所内の店舗やイベント出店に寄る販売"/>
    <s v="－"/>
    <x v="3"/>
    <n v="138405"/>
    <s v="小学校の教材作り、チラシ折り、封入封緘"/>
    <s v="－"/>
    <x v="7"/>
    <n v="22000"/>
    <s v="駐車場の清掃（年６回）"/>
    <s v="－"/>
    <x v="1"/>
    <n v="1"/>
    <x v="1"/>
    <x v="5"/>
    <s v=""/>
    <x v="0"/>
    <m/>
    <m/>
    <m/>
    <x v="0"/>
    <s v="・雑貨を制作しており、事業所内のショップや１週間に１回ある市役所でのシビックマーケットで販売している。販路の拡大と集客を検討し売上増を検討する。_x000a__x000a_・軽作業の取引先がかなり少ないため、取引先を見つけることが重要。_x000a_・清掃に出れる利用者が少ないため、利用者を増やすことと清掃に出れる利用者を増やすよう検討する必要がある。"/>
    <m/>
    <s v="○"/>
    <m/>
    <m/>
    <m/>
    <s v="○"/>
    <s v="○"/>
    <m/>
    <m/>
    <s v="○"/>
    <m/>
    <m/>
    <s v="・決まった作業しかできない利用者が多いため、色んなことに取り組んでいただき色んなことができるようになっていただく必要がある。_x000a_・すべてにおいて取引先が少なすぎるため、取引先を増やす必要がある。_x000a_雑貨はいいものがたくさんできているため、販路の拡大と集客を検討する必要がある。"/>
    <m/>
    <s v="○"/>
    <s v="○"/>
    <m/>
    <s v="○"/>
    <s v="○"/>
    <m/>
    <m/>
    <s v="○"/>
    <s v="○"/>
    <s v="○"/>
    <s v="すべての作業において取引先を探し増やす"/>
    <s v="軽作業"/>
    <s v="⑩市町・企業、他事業所との連携"/>
    <s v="既存軽作業の作業効率を上げる工夫をして時間単価を増やし、新規作業を請け負うために営業時間を確保する。"/>
    <s v="アクセサリー等雑貨の販売"/>
    <s v="②販路開拓"/>
    <s v="ショップにも力を入れ、販路の拡大や集客、広報に力を入れていく。"/>
    <s v="パソコン作業の受注"/>
    <s v="⑪その他"/>
    <s v="利用者のためにパソコンを導入しているためデータ入力等の作業の受注に力を入れていく。"/>
    <s v="・軽作業、パソコン作業の既存取引先の作業効率を上げ、時給単価を増やしていく。_x000a_・新規作業を請け負うために営業活動の時間を確保する。_x000a_・新規に畑を借りたので、農作物の栽培に力を入れ、ショップや市役所での出店等で売り上げを増加させる。"/>
    <s v="・雑貨等でショップに力を入れ、販路の拡大や集客、広報を増やし売上増加に取り組む。_x000a_・農作物の栽培のスキルを上げ、市役所での出店やイベント出展などにより売上を増加させる。_x000a_・単価のいい軽作業がもらえるよう営業活動で受注先を確保し、売上増加に取り組む。"/>
    <s v="・施設外就労先の営業活動に力を入れ、施設外就労先を確保する。_x000a_・ショップで販売できるものが他にもないか検討し、販売につなげていけるように準備を整えていく。_x000a_"/>
    <s v="共有した"/>
    <s v="共有した"/>
    <s v="統括責任者"/>
    <s v="森　麻美"/>
    <s v="管理者"/>
    <s v="個別支援計画の作成"/>
    <s v="森　麻美"/>
    <s v="サービス管理責任者"/>
    <s v="技術指導や職業訓練"/>
    <s v="渡部　健太"/>
    <s v="職業指導員"/>
    <s v="日常生活の相談・指導"/>
    <s v="濵中　太一"/>
    <s v="生活支援員"/>
    <s v="日常生活の相談・指導"/>
    <s v="杉本　紀子　"/>
    <s v="生活支援員"/>
    <s v="日常生活の相談・指導"/>
    <s v="亀田　理奈"/>
    <s v="生活支援員"/>
    <s v="昼食の調理"/>
    <s v="杉本　紀子　"/>
    <s v="調理員"/>
    <s v="昼食の調理"/>
    <s v="亀田　理奈"/>
    <s v="調理員"/>
    <m/>
    <m/>
    <m/>
    <m/>
    <m/>
    <m/>
    <x v="6"/>
    <n v="1"/>
    <n v="5"/>
    <n v="10"/>
    <n v="8"/>
    <n v="1"/>
    <n v="25"/>
    <x v="66"/>
    <x v="191"/>
    <x v="123"/>
    <x v="73"/>
    <x v="18"/>
    <n v="7"/>
    <n v="17"/>
    <n v="1"/>
    <n v="25"/>
    <n v="0"/>
    <n v="3"/>
    <n v="5"/>
    <n v="0"/>
    <n v="0"/>
    <n v="0"/>
    <n v="17"/>
    <n v="25"/>
    <n v="0"/>
    <n v="6"/>
    <n v="6"/>
    <n v="5"/>
    <n v="5"/>
    <n v="3"/>
    <n v="0"/>
    <n v="25"/>
    <n v="6"/>
    <n v="1"/>
    <n v="18"/>
    <n v="25"/>
    <n v="0.24"/>
    <n v="7"/>
    <n v="1"/>
    <n v="17"/>
    <n v="25"/>
    <n v="0.28000000000000003"/>
    <n v="9"/>
    <n v="0"/>
    <n v="16"/>
    <n v="25"/>
    <n v="0.36"/>
    <n v="10"/>
    <n v="0"/>
    <n v="15"/>
    <n v="25"/>
    <n v="0.4"/>
    <n v="6"/>
    <n v="0"/>
    <n v="19"/>
    <n v="25"/>
    <n v="0.24"/>
    <n v="6"/>
    <n v="0"/>
    <n v="19"/>
    <n v="25"/>
    <x v="144"/>
    <n v="44"/>
    <n v="2"/>
    <n v="104"/>
    <n v="150"/>
    <n v="0.29333333333333333"/>
  </r>
  <r>
    <d v="2024-04-30T00:00:00"/>
    <n v="521"/>
    <x v="1"/>
    <s v="社会福祉法人新生福祉会"/>
    <s v="山中　康平"/>
    <n v="3411100831"/>
    <s v="ボナプール楽生苑"/>
    <n v="7222411"/>
    <x v="0"/>
    <s v="〒722-2411 尾道市瀬戸田町瀬戸田１－１"/>
    <x v="0"/>
    <s v="乃美　祐太"/>
    <s v="乃美　祐太"/>
    <s v="0845-23-7233"/>
    <s v="nomi@rakusei.or.jp"/>
    <s v="月額"/>
    <n v="30000"/>
    <x v="379"/>
    <n v="37328"/>
    <n v="30000"/>
    <n v="35000"/>
    <n v="40500"/>
    <n v="2000000"/>
    <n v="2000000"/>
    <n v="0"/>
    <n v="0"/>
    <n v="0"/>
    <n v="2000000"/>
    <x v="381"/>
    <n v="1771085"/>
    <n v="0"/>
    <n v="0"/>
    <n v="0"/>
    <n v="7"/>
    <n v="97"/>
    <x v="375"/>
    <n v="60"/>
    <n v="2"/>
    <n v="228915"/>
    <x v="378"/>
    <x v="379"/>
    <n v="476"/>
    <n v="32000000"/>
    <n v="32000000"/>
    <n v="0"/>
    <n v="0"/>
    <n v="0"/>
    <n v="32000000"/>
    <n v="5400000"/>
    <n v="26600000"/>
    <n v="0"/>
    <n v="0"/>
    <n v="0"/>
    <n v="5475"/>
    <n v="27375"/>
    <n v="365"/>
    <n v="12"/>
    <n v="5400000"/>
    <n v="30000"/>
    <n v="197"/>
    <n v="36700000"/>
    <n v="36700000"/>
    <n v="0"/>
    <n v="0"/>
    <n v="0"/>
    <n v="36700000"/>
    <n v="6300000"/>
    <n v="30400000"/>
    <n v="0"/>
    <n v="0"/>
    <n v="0"/>
    <n v="5475"/>
    <n v="27375"/>
    <n v="365"/>
    <n v="12"/>
    <n v="6300000"/>
    <n v="35000"/>
    <n v="230"/>
    <n v="41700000"/>
    <n v="41700000"/>
    <n v="0"/>
    <n v="0"/>
    <n v="0"/>
    <n v="41700000"/>
    <n v="9720000"/>
    <n v="31980000"/>
    <n v="0"/>
    <n v="0"/>
    <n v="0"/>
    <n v="7300"/>
    <n v="36500"/>
    <n v="365"/>
    <n v="12"/>
    <n v="9720000"/>
    <n v="40500"/>
    <n v="266"/>
    <m/>
    <m/>
    <m/>
    <m/>
    <m/>
    <m/>
    <m/>
    <m/>
    <s v="○"/>
    <m/>
    <m/>
    <m/>
    <s v="○"/>
    <m/>
    <m/>
    <m/>
    <s v="○"/>
    <s v="柑橘加工請負_x000a_店舗販売委託"/>
    <x v="0"/>
    <n v="1835000"/>
    <s v="宿泊施設の清掃業務"/>
    <s v="－"/>
    <x v="0"/>
    <n v="150000"/>
    <s v="柑橘加工の請負業務"/>
    <s v="－"/>
    <x v="5"/>
    <n v="15000"/>
    <s v="事業所内の店舗による商品管理や清掃業務"/>
    <s v="－"/>
    <x v="1"/>
    <s v=""/>
    <x v="0"/>
    <x v="0"/>
    <s v=""/>
    <x v="0"/>
    <m/>
    <m/>
    <m/>
    <x v="0"/>
    <s v="令和６年２月に新規開所して計画通り作業を提供している。_x000a_利用者が少ないため職員が中心となって作業に当たっている。"/>
    <m/>
    <m/>
    <m/>
    <m/>
    <m/>
    <m/>
    <m/>
    <s v="○"/>
    <s v="○"/>
    <m/>
    <m/>
    <m/>
    <s v="目標工賃については計画通り支払いができている。"/>
    <s v="○"/>
    <s v="○"/>
    <s v="○"/>
    <s v="○"/>
    <m/>
    <m/>
    <m/>
    <m/>
    <m/>
    <m/>
    <m/>
    <m/>
    <s v="宿泊清掃"/>
    <s v="④販売価格の見直し"/>
    <s v="販売価格の見直しをして、地域価格との整合性を保つ。"/>
    <s v="柑橘加工"/>
    <s v="①商品企画力の向上"/>
    <s v="作業委託だけでなく自社製品の開発販売を行なっていく。"/>
    <s v="店舗販売委託"/>
    <s v="⑪その他"/>
    <s v="出店者を増やしてバラエティ豊富なアイテムを置く。"/>
    <s v="価格の見直しを行なって単価を上げる。"/>
    <s v="自社製品の年間作業工程の確立。"/>
    <s v="企業等との関係性を構築して製品開発の協同実施。"/>
    <s v="共有していない"/>
    <s v="共有していない"/>
    <s v="統括責任者"/>
    <s v="乃美　祐太"/>
    <s v="管理者"/>
    <s v="価格交渉・営業・作業工程管理"/>
    <s v="原山　奈美"/>
    <s v="目標工賃達成指導員"/>
    <s v="技術指導や職業訓練"/>
    <s v="松井　ひとみ"/>
    <s v="職業指導員"/>
    <s v="技術指導や職業訓練"/>
    <s v="井上　ひいろ"/>
    <s v="職業指導員"/>
    <s v="日常生活の相談・指導"/>
    <s v="土居　莉緒"/>
    <s v="生活指導員"/>
    <s v="日常生活の相談・指導"/>
    <s v="馬越　汐里"/>
    <s v="生活支援員"/>
    <m/>
    <m/>
    <m/>
    <m/>
    <m/>
    <m/>
    <m/>
    <m/>
    <m/>
    <m/>
    <m/>
    <m/>
    <x v="7"/>
    <m/>
    <n v="3"/>
    <n v="1"/>
    <m/>
    <m/>
    <n v="4"/>
    <x v="2"/>
    <x v="81"/>
    <x v="51"/>
    <x v="0"/>
    <x v="0"/>
    <n v="1"/>
    <n v="3"/>
    <n v="0"/>
    <n v="4"/>
    <n v="0"/>
    <n v="1"/>
    <n v="0"/>
    <n v="0"/>
    <n v="0"/>
    <n v="0"/>
    <n v="3"/>
    <n v="4"/>
    <n v="0"/>
    <n v="0"/>
    <n v="1"/>
    <n v="2"/>
    <n v="0"/>
    <n v="1"/>
    <n v="0"/>
    <n v="4"/>
    <n v="3"/>
    <n v="1"/>
    <n v="0"/>
    <n v="4"/>
    <n v="0.75"/>
    <n v="4"/>
    <n v="0"/>
    <n v="0"/>
    <n v="4"/>
    <n v="1"/>
    <n v="4"/>
    <n v="0"/>
    <n v="0"/>
    <n v="4"/>
    <n v="1"/>
    <n v="4"/>
    <n v="0"/>
    <n v="0"/>
    <n v="4"/>
    <n v="1"/>
    <n v="4"/>
    <n v="0"/>
    <n v="0"/>
    <n v="4"/>
    <n v="1"/>
    <n v="4"/>
    <n v="0"/>
    <n v="0"/>
    <n v="4"/>
    <x v="8"/>
    <n v="23"/>
    <n v="1"/>
    <n v="0"/>
    <n v="24"/>
    <n v="0.95833333333333337"/>
  </r>
  <r>
    <d v="2024-04-22T00:00:00"/>
    <n v="522"/>
    <x v="4"/>
    <s v="株式会社三倉屋"/>
    <s v="御手洗　陽輔"/>
    <n v="3411503323"/>
    <s v="ビジネスカレッジ「ＰＯＮＯ」"/>
    <n v="7210942"/>
    <x v="6"/>
    <s v="〒721-0942 福山市引野町五丁目４３番９号"/>
    <x v="1"/>
    <s v="清水　翔太"/>
    <s v="清水　翔太"/>
    <s v="084-999-3916"/>
    <s v="pono.bcp@gmail.com"/>
    <s v="月額"/>
    <n v="20000"/>
    <x v="380"/>
    <n v="144"/>
    <n v="19713"/>
    <n v="21667"/>
    <n v="23333"/>
    <n v="2500000"/>
    <n v="2500000"/>
    <n v="0"/>
    <n v="0"/>
    <n v="0"/>
    <n v="2500000"/>
    <x v="382"/>
    <n v="594420"/>
    <n v="0"/>
    <n v="0"/>
    <n v="0"/>
    <n v="86"/>
    <n v="2138"/>
    <x v="376"/>
    <n v="249"/>
    <n v="11"/>
    <n v="1905580"/>
    <x v="379"/>
    <x v="380"/>
    <n v="223"/>
    <n v="2900000"/>
    <n v="2900000"/>
    <n v="0"/>
    <n v="0"/>
    <n v="0"/>
    <n v="2900000"/>
    <n v="2200000"/>
    <n v="700000"/>
    <n v="0"/>
    <n v="0"/>
    <n v="0"/>
    <n v="2400"/>
    <n v="9600"/>
    <n v="260"/>
    <n v="12"/>
    <n v="2200000"/>
    <n v="19713"/>
    <n v="229"/>
    <n v="3200000"/>
    <n v="3200000"/>
    <n v="0"/>
    <n v="0"/>
    <n v="0"/>
    <n v="3200000"/>
    <n v="2600000"/>
    <n v="600000"/>
    <n v="0"/>
    <n v="0"/>
    <n v="0"/>
    <n v="2600"/>
    <n v="10400"/>
    <n v="260"/>
    <n v="12"/>
    <n v="2600000"/>
    <n v="21667"/>
    <n v="250"/>
    <n v="3600000"/>
    <n v="3600000"/>
    <n v="0"/>
    <n v="0"/>
    <n v="0"/>
    <n v="3600000"/>
    <n v="2800000"/>
    <n v="800000"/>
    <n v="0"/>
    <n v="0"/>
    <n v="0"/>
    <n v="2600"/>
    <n v="10400"/>
    <n v="260"/>
    <n v="12"/>
    <n v="2800000"/>
    <n v="23333"/>
    <n v="269"/>
    <m/>
    <m/>
    <m/>
    <s v="○"/>
    <m/>
    <m/>
    <m/>
    <m/>
    <m/>
    <m/>
    <m/>
    <m/>
    <m/>
    <s v="○"/>
    <m/>
    <m/>
    <m/>
    <m/>
    <x v="8"/>
    <n v="2100000"/>
    <s v="コーヒー豆の焙煎、ミル、袋詰め"/>
    <s v="－"/>
    <x v="11"/>
    <n v="400000"/>
    <s v="青果物の袋詰め"/>
    <s v="－"/>
    <x v="2"/>
    <m/>
    <m/>
    <m/>
    <x v="1"/>
    <s v=""/>
    <x v="0"/>
    <x v="0"/>
    <s v=""/>
    <x v="0"/>
    <m/>
    <m/>
    <m/>
    <x v="0"/>
    <s v="・コーヒーに関しては地域の企業等と連携し少しずつ売り上げの増加に繋がっている。_x000a_・青果については9月-3月間の売り上げが多い。"/>
    <m/>
    <s v="○"/>
    <m/>
    <m/>
    <m/>
    <m/>
    <m/>
    <m/>
    <m/>
    <m/>
    <m/>
    <m/>
    <s v="・コーヒーに関しては、少しずつ売上増加に繋がってきている。_x000a_・青果に関しても、コーヒーの袋詰めより難しく、利用者が取り組めるため現時点では継続する。"/>
    <m/>
    <s v="○"/>
    <m/>
    <m/>
    <m/>
    <m/>
    <m/>
    <m/>
    <m/>
    <m/>
    <m/>
    <m/>
    <s v="コーヒー製造・販売"/>
    <s v="②販路開拓"/>
    <s v="現行以外の販売先の確保のため、商品認知度を地域で高めていく。"/>
    <m/>
    <m/>
    <m/>
    <m/>
    <n v="0"/>
    <n v="0"/>
    <s v="・商品ニーズの情報収集を行い販路開拓につながる道筋を模索。_x000a_・地域の企業からの業務委託作業を模索。"/>
    <s v="・地域のイベント出店等を行い、売り上げ増加に取り組む。_x000a_・業務委託作業の安定。"/>
    <s v="・企業や他事業所と連携した商品開発等を模索していき、販路拡大や売り上げ増加を目指す。"/>
    <s v="共有した"/>
    <s v="共有した"/>
    <s v="統括責任者"/>
    <s v="清水　翔太"/>
    <s v="管理者"/>
    <s v="個別支援計画の作成"/>
    <s v="清水　翔太"/>
    <s v="サービス管理責任者"/>
    <s v="職業訓練"/>
    <s v="隅田　真由子"/>
    <s v="生活支援員"/>
    <m/>
    <m/>
    <m/>
    <m/>
    <m/>
    <m/>
    <m/>
    <m/>
    <m/>
    <m/>
    <m/>
    <m/>
    <m/>
    <m/>
    <m/>
    <m/>
    <m/>
    <m/>
    <m/>
    <m/>
    <m/>
    <x v="8"/>
    <n v="2"/>
    <n v="3"/>
    <n v="18"/>
    <n v="5"/>
    <m/>
    <n v="28"/>
    <x v="32"/>
    <x v="118"/>
    <x v="206"/>
    <x v="8"/>
    <x v="0"/>
    <n v="2"/>
    <n v="26"/>
    <n v="0"/>
    <n v="28"/>
    <n v="0"/>
    <n v="1"/>
    <n v="1"/>
    <n v="0"/>
    <n v="0"/>
    <n v="0"/>
    <n v="26"/>
    <n v="28"/>
    <n v="1"/>
    <n v="9"/>
    <n v="5"/>
    <n v="5"/>
    <n v="5"/>
    <n v="1"/>
    <n v="2"/>
    <n v="28"/>
    <n v="20"/>
    <n v="6"/>
    <n v="2"/>
    <n v="28"/>
    <n v="0.7142857142857143"/>
    <n v="18"/>
    <n v="6"/>
    <n v="4"/>
    <n v="28"/>
    <n v="0.6428571428571429"/>
    <n v="26"/>
    <n v="0"/>
    <n v="2"/>
    <n v="28"/>
    <n v="0.9285714285714286"/>
    <n v="24"/>
    <n v="0"/>
    <n v="4"/>
    <n v="28"/>
    <n v="0.8571428571428571"/>
    <n v="28"/>
    <n v="0"/>
    <n v="0"/>
    <n v="28"/>
    <n v="1"/>
    <n v="28"/>
    <n v="0"/>
    <n v="0"/>
    <n v="28"/>
    <x v="8"/>
    <n v="144"/>
    <n v="12"/>
    <n v="12"/>
    <n v="168"/>
    <n v="0.8571428571428571"/>
  </r>
  <r>
    <d v="2024-04-01T00:00:00"/>
    <n v="523"/>
    <x v="4"/>
    <s v="有限会社親和"/>
    <s v="羽田　冨美江"/>
    <n v="3411503463"/>
    <s v="クランク"/>
    <n v="7200201"/>
    <x v="6"/>
    <s v="〒720-0201 福山市鞆町鞆２５０"/>
    <x v="0"/>
    <s v="羽田和剛"/>
    <s v="羽田和剛"/>
    <s v="090-7130-4701"/>
    <s v="crank@tomo-sakurahome.net"/>
    <s v="月額"/>
    <n v="20000"/>
    <x v="381"/>
    <n v="27268"/>
    <n v="33333"/>
    <n v="35141"/>
    <n v="35774"/>
    <n v="8588436"/>
    <n v="8588436"/>
    <n v="0"/>
    <n v="0"/>
    <n v="0"/>
    <n v="8588436"/>
    <x v="383"/>
    <n v="7128290"/>
    <n v="40000"/>
    <n v="93352"/>
    <n v="858844"/>
    <n v="13"/>
    <n v="222"/>
    <x v="377"/>
    <n v="216"/>
    <n v="9"/>
    <n v="467950"/>
    <x v="380"/>
    <x v="381"/>
    <n v="442"/>
    <n v="11533352"/>
    <n v="11400000"/>
    <n v="40000"/>
    <n v="93352"/>
    <n v="0"/>
    <n v="11533352"/>
    <n v="2000000"/>
    <n v="7243352"/>
    <n v="150000"/>
    <n v="1000000"/>
    <n v="1140000"/>
    <n v="1440"/>
    <n v="7200"/>
    <n v="291"/>
    <n v="12"/>
    <n v="2000000"/>
    <n v="33333"/>
    <n v="278"/>
    <n v="13650000"/>
    <n v="12500000"/>
    <n v="150000"/>
    <n v="1000000"/>
    <n v="0"/>
    <n v="13650000"/>
    <n v="3500000"/>
    <n v="7550000"/>
    <n v="350000"/>
    <n v="1000000"/>
    <n v="1250000"/>
    <n v="2400"/>
    <n v="12000"/>
    <n v="291"/>
    <n v="12"/>
    <n v="3500000"/>
    <n v="35141"/>
    <n v="292"/>
    <n v="14350000"/>
    <n v="13000000"/>
    <n v="350000"/>
    <n v="1000000"/>
    <n v="0"/>
    <n v="14350000"/>
    <n v="4250000"/>
    <n v="7300000"/>
    <n v="500000"/>
    <n v="1000000"/>
    <n v="1300000"/>
    <n v="2880"/>
    <n v="14400"/>
    <n v="291"/>
    <n v="12"/>
    <n v="4250000"/>
    <n v="35774"/>
    <n v="295"/>
    <m/>
    <m/>
    <m/>
    <m/>
    <m/>
    <m/>
    <s v="○"/>
    <m/>
    <m/>
    <m/>
    <m/>
    <m/>
    <m/>
    <m/>
    <m/>
    <m/>
    <m/>
    <m/>
    <x v="7"/>
    <n v="8588436"/>
    <s v="飲食店事業_x000a_接客・厨房・仕込み等"/>
    <s v="－"/>
    <x v="2"/>
    <m/>
    <m/>
    <m/>
    <x v="2"/>
    <m/>
    <m/>
    <m/>
    <x v="1"/>
    <s v=""/>
    <x v="0"/>
    <x v="0"/>
    <s v=""/>
    <x v="0"/>
    <m/>
    <m/>
    <m/>
    <x v="0"/>
    <s v="初年度から、予想以上の売り上げが伸びた。_x000a_しかし、設備費や食材費が予想以上にかかった。_x000a_次年度に向けて経費削減を図りたい"/>
    <m/>
    <m/>
    <m/>
    <m/>
    <m/>
    <m/>
    <m/>
    <s v="○"/>
    <s v="○"/>
    <m/>
    <m/>
    <m/>
    <s v="ご利用利用者が予想よりもはるかに下回り、目標工賃よりも高く工賃を支払えた_x000a_飲食店の事業としては予想以上の収入を得られている反面、経費が高くなってしまった。"/>
    <m/>
    <m/>
    <m/>
    <m/>
    <m/>
    <m/>
    <m/>
    <m/>
    <m/>
    <m/>
    <s v="○"/>
    <s v="販売管理費の経費削減"/>
    <s v="飲食店事業"/>
    <s v="⑪その他"/>
    <s v="飲食販売の販売管理費（消耗品や設備費）の削減"/>
    <m/>
    <m/>
    <m/>
    <m/>
    <n v="0"/>
    <n v="0"/>
    <s v="年間を通して、販売管理費の計画を行う"/>
    <s v="利用者の増加に備え、受注生産の販路を開拓する"/>
    <s v="農福連携を行い、幅広い利用者ニーズに対応する"/>
    <s v="共有した"/>
    <s v="共有した"/>
    <s v="統括責任者"/>
    <s v="羽田和剛"/>
    <s v="管理者"/>
    <m/>
    <s v="清水博昭"/>
    <s v="目標工賃達成指導員"/>
    <m/>
    <s v="長谷川興三"/>
    <s v="職業指導員"/>
    <m/>
    <s v="田中伸弘"/>
    <s v="職業指導員"/>
    <m/>
    <s v="柏原展江"/>
    <s v="生活支援員"/>
    <m/>
    <s v="津田加奈"/>
    <s v="生活支援員"/>
    <m/>
    <s v="羽田由紀"/>
    <s v="生活支援員"/>
    <m/>
    <s v="生地由起子"/>
    <s v="生活支援員"/>
    <m/>
    <s v="津田享子"/>
    <s v="生活支援員"/>
    <m/>
    <m/>
    <m/>
    <x v="4"/>
    <m/>
    <n v="1"/>
    <n v="4"/>
    <m/>
    <m/>
    <n v="5"/>
    <x v="2"/>
    <x v="191"/>
    <x v="32"/>
    <x v="0"/>
    <x v="0"/>
    <n v="0"/>
    <n v="5"/>
    <n v="0"/>
    <n v="5"/>
    <n v="0"/>
    <n v="0"/>
    <n v="0"/>
    <n v="0"/>
    <n v="0"/>
    <n v="0"/>
    <n v="5"/>
    <n v="5"/>
    <n v="0"/>
    <n v="1"/>
    <n v="0"/>
    <n v="0"/>
    <n v="2"/>
    <n v="1"/>
    <n v="1"/>
    <n v="5"/>
    <n v="4"/>
    <n v="0"/>
    <n v="0"/>
    <n v="4"/>
    <n v="1"/>
    <n v="3"/>
    <n v="0"/>
    <n v="1"/>
    <n v="4"/>
    <n v="0.75"/>
    <n v="3"/>
    <n v="0"/>
    <n v="1"/>
    <n v="4"/>
    <n v="0.75"/>
    <n v="4"/>
    <n v="0"/>
    <n v="0"/>
    <n v="4"/>
    <n v="1"/>
    <n v="3"/>
    <n v="0"/>
    <n v="1"/>
    <n v="4"/>
    <n v="0.75"/>
    <n v="2"/>
    <n v="1"/>
    <n v="1"/>
    <n v="4"/>
    <x v="74"/>
    <n v="19"/>
    <n v="1"/>
    <n v="4"/>
    <n v="24"/>
    <n v="0.79166666666666663"/>
  </r>
  <r>
    <d v="2024-04-14T00:00:00"/>
    <n v="524"/>
    <x v="4"/>
    <s v="株式会社オリエンタルブルーム"/>
    <s v="東風上　拓史"/>
    <n v="3411503471"/>
    <s v="Plan　B　Creators　福山"/>
    <n v="7200801"/>
    <x v="6"/>
    <s v="〒720-0801 福山市入船町二丁目１番１０号ラックス第二ビル２階"/>
    <x v="0"/>
    <s v="田中　勇"/>
    <s v="大野　亜由美"/>
    <s v="080-3720－4658"/>
    <s v="morimoritabemasu0715@gmail.com"/>
    <s v="月額"/>
    <n v="35000"/>
    <x v="382"/>
    <n v="-7415"/>
    <n v="35000"/>
    <n v="35069"/>
    <n v="35119"/>
    <n v="2569115"/>
    <n v="2569115"/>
    <n v="0"/>
    <n v="0"/>
    <n v="0"/>
    <n v="2569115"/>
    <x v="384"/>
    <n v="359586"/>
    <n v="0"/>
    <n v="0"/>
    <n v="0"/>
    <n v="98"/>
    <n v="1574"/>
    <x v="378"/>
    <n v="178"/>
    <n v="9"/>
    <n v="2209529"/>
    <x v="381"/>
    <x v="382"/>
    <n v="550"/>
    <n v="9600000"/>
    <n v="9600000"/>
    <n v="0"/>
    <n v="0"/>
    <n v="0"/>
    <n v="9600000"/>
    <n v="8400000"/>
    <n v="1200000"/>
    <n v="0"/>
    <n v="0"/>
    <n v="0"/>
    <n v="5520"/>
    <n v="14076"/>
    <n v="276"/>
    <n v="12"/>
    <n v="8400000"/>
    <n v="35000"/>
    <n v="597"/>
    <n v="11540000"/>
    <n v="11540000"/>
    <n v="0"/>
    <n v="0"/>
    <n v="0"/>
    <n v="11540000"/>
    <n v="10100000"/>
    <n v="1440000"/>
    <n v="0"/>
    <n v="0"/>
    <n v="0"/>
    <n v="6624"/>
    <n v="16891"/>
    <n v="276"/>
    <n v="12"/>
    <n v="10100000"/>
    <n v="35069"/>
    <n v="598"/>
    <n v="13480000"/>
    <n v="13480000"/>
    <n v="0"/>
    <n v="0"/>
    <n v="0"/>
    <n v="13480000"/>
    <n v="11800000"/>
    <n v="1680000"/>
    <n v="0"/>
    <n v="0"/>
    <n v="0"/>
    <n v="7728"/>
    <n v="19706"/>
    <n v="276"/>
    <n v="12"/>
    <n v="11800000"/>
    <n v="35119"/>
    <n v="599"/>
    <m/>
    <m/>
    <m/>
    <m/>
    <m/>
    <m/>
    <m/>
    <m/>
    <m/>
    <m/>
    <m/>
    <m/>
    <m/>
    <m/>
    <m/>
    <s v="○"/>
    <m/>
    <m/>
    <x v="16"/>
    <n v="2569115"/>
    <s v="動画編集、ﾃﾞｻﾞｲﾝ、SNS運用、広報媒体の作成"/>
    <s v="－"/>
    <x v="2"/>
    <m/>
    <m/>
    <m/>
    <x v="2"/>
    <m/>
    <m/>
    <m/>
    <x v="1"/>
    <n v="1"/>
    <x v="1"/>
    <x v="38"/>
    <s v=""/>
    <x v="0"/>
    <m/>
    <m/>
    <m/>
    <x v="0"/>
    <s v="現在行っている生産活動について、現状として徐々に発注が伸びている状況である。課題については、発注について短納期のものがあるので企業様との調整をおこなっていくまたは、納期によって価格を見直す必要があるか要件をし、対応していく。"/>
    <m/>
    <m/>
    <m/>
    <s v="○"/>
    <m/>
    <m/>
    <m/>
    <m/>
    <m/>
    <m/>
    <m/>
    <m/>
    <s v="目標達成率77％。計画的に活動を行えたが、急なキャンセル・変更等があり未達。来年度は変更等を踏まえて立案を行う。"/>
    <s v="○"/>
    <s v="○"/>
    <s v="○"/>
    <s v="○"/>
    <m/>
    <m/>
    <m/>
    <m/>
    <m/>
    <m/>
    <m/>
    <m/>
    <s v="動画編集、ﾃﾞｻﾞｲﾝ、SNS運用、広報媒体の作成"/>
    <s v="④販売価格の見直し"/>
    <s v="納期に合わせた価格帯の見直しを行う。"/>
    <s v="サービスについて販路拡大を行う。"/>
    <s v="②販路開拓"/>
    <s v="既存取引企業様に向けて・・再度お困りごとについてヒアリングを行い、ご提案。_x000a_新規企業様・・提供サービスのご提案、お困りごとのヒアリング。"/>
    <m/>
    <m/>
    <m/>
    <s v="既存取引企業様にむけて頻度を上げた訪問・連絡を行う。現サービスのブラッシュアップを行い、さらに精度を上げ喜んでいただけるサービスの提供を行う。"/>
    <s v="サービスの拡大を行う。（Wed強化）現サービスから更に深いサービス提供を行い取りこぼしが内容に提案できる体制を整える。"/>
    <s v="令和7年度に行ったサービスの拡大をブラッシュアップし、精度を高める。"/>
    <s v="共有した"/>
    <s v="共有した"/>
    <s v="統括責任者"/>
    <s v="田中　勇"/>
    <s v="管理者"/>
    <s v="工賃計画実行者"/>
    <s v="羽原拓哉"/>
    <s v="目標工賃達成員"/>
    <s v="生活面相談窓口・ＤＴＰ"/>
    <s v="田坂　亜希子"/>
    <s v="生活支援員"/>
    <s v="DTP担当"/>
    <s v="加藤　亮"/>
    <s v="職業指導員"/>
    <s v="Web"/>
    <s v="岩田　靖比古"/>
    <s v="職業指導員"/>
    <m/>
    <m/>
    <m/>
    <m/>
    <m/>
    <m/>
    <m/>
    <m/>
    <m/>
    <m/>
    <m/>
    <m/>
    <m/>
    <m/>
    <m/>
    <x v="1"/>
    <n v="1"/>
    <m/>
    <n v="23"/>
    <m/>
    <n v="1"/>
    <n v="25"/>
    <x v="66"/>
    <x v="12"/>
    <x v="207"/>
    <x v="0"/>
    <x v="18"/>
    <n v="3"/>
    <n v="22"/>
    <n v="0"/>
    <n v="25"/>
    <n v="0"/>
    <n v="1"/>
    <n v="1"/>
    <n v="0"/>
    <n v="0"/>
    <n v="0"/>
    <n v="23"/>
    <n v="25"/>
    <n v="0"/>
    <n v="3"/>
    <n v="7"/>
    <n v="9"/>
    <n v="5"/>
    <n v="1"/>
    <n v="0"/>
    <n v="25"/>
    <n v="22"/>
    <n v="0"/>
    <n v="0"/>
    <n v="22"/>
    <n v="1"/>
    <n v="4"/>
    <n v="4"/>
    <n v="14"/>
    <n v="22"/>
    <n v="0.18181818181818182"/>
    <n v="18"/>
    <n v="0"/>
    <n v="4"/>
    <n v="22"/>
    <n v="0.81818181818181823"/>
    <n v="10"/>
    <n v="3"/>
    <n v="9"/>
    <n v="22"/>
    <n v="0.45454545454545453"/>
    <n v="15"/>
    <n v="5"/>
    <n v="2"/>
    <n v="22"/>
    <n v="0.68181818181818177"/>
    <n v="15"/>
    <n v="2"/>
    <n v="5"/>
    <n v="22"/>
    <x v="1"/>
    <n v="84"/>
    <n v="14"/>
    <n v="34"/>
    <n v="132"/>
    <n v="0.63636363636363635"/>
  </r>
  <r>
    <d v="2024-04-22T00:00:00"/>
    <n v="526"/>
    <x v="4"/>
    <s v="株式会社三倉屋"/>
    <s v="御手洗　陽輔"/>
    <n v="3411503547"/>
    <s v="就労支援センター「ＰＯＮＯ」"/>
    <n v="7210926"/>
    <x v="6"/>
    <s v="〒721-0926 福山市大門町一丁目４９番６号"/>
    <x v="0"/>
    <s v="柴田　巧"/>
    <s v="清水　翔太"/>
    <s v="084-999-0833"/>
    <s v="pono.ssc@gmail.com"/>
    <s v="月額"/>
    <n v="20000"/>
    <x v="383"/>
    <n v="1775"/>
    <n v="22024"/>
    <n v="22472"/>
    <n v="23333"/>
    <n v="587100"/>
    <n v="587100"/>
    <n v="0"/>
    <n v="0"/>
    <n v="0"/>
    <n v="587100"/>
    <x v="385"/>
    <n v="500000"/>
    <n v="0"/>
    <n v="0"/>
    <n v="0"/>
    <n v="4"/>
    <n v="92"/>
    <x v="379"/>
    <n v="23"/>
    <n v="1"/>
    <n v="87100"/>
    <x v="382"/>
    <x v="383"/>
    <n v="237"/>
    <n v="2900000"/>
    <n v="2900000"/>
    <n v="0"/>
    <n v="0"/>
    <n v="0"/>
    <n v="2900000"/>
    <n v="1850000"/>
    <n v="1050000"/>
    <n v="0"/>
    <n v="0"/>
    <n v="0"/>
    <n v="1800"/>
    <n v="7200"/>
    <n v="260"/>
    <n v="12"/>
    <n v="1850000"/>
    <n v="22024"/>
    <n v="257"/>
    <n v="3200000"/>
    <n v="3200000"/>
    <n v="0"/>
    <n v="0"/>
    <n v="0"/>
    <n v="3200000"/>
    <n v="2400000"/>
    <n v="800000"/>
    <n v="0"/>
    <n v="0"/>
    <n v="0"/>
    <n v="2300"/>
    <n v="9200"/>
    <n v="260"/>
    <n v="12"/>
    <n v="2400000"/>
    <n v="22472"/>
    <n v="261"/>
    <n v="3600000"/>
    <n v="3600000"/>
    <n v="0"/>
    <n v="0"/>
    <n v="0"/>
    <n v="3600000"/>
    <n v="2800000"/>
    <n v="800000"/>
    <n v="0"/>
    <n v="0"/>
    <n v="0"/>
    <n v="2600"/>
    <n v="10400"/>
    <n v="260"/>
    <n v="12"/>
    <n v="2800000"/>
    <n v="23333"/>
    <n v="269"/>
    <m/>
    <m/>
    <m/>
    <s v="○"/>
    <m/>
    <m/>
    <m/>
    <m/>
    <m/>
    <m/>
    <m/>
    <m/>
    <m/>
    <s v="○"/>
    <m/>
    <m/>
    <m/>
    <m/>
    <x v="8"/>
    <n v="2100000"/>
    <s v="コーヒー豆の焙煎、ミル、袋詰め"/>
    <s v="－"/>
    <x v="11"/>
    <n v="400000"/>
    <s v="青果物の袋詰め"/>
    <s v="－"/>
    <x v="2"/>
    <m/>
    <m/>
    <m/>
    <x v="1"/>
    <s v=""/>
    <x v="0"/>
    <x v="0"/>
    <s v=""/>
    <x v="0"/>
    <m/>
    <m/>
    <m/>
    <x v="0"/>
    <s v="・コーヒーに関しては地域の企業等と連携し少しずつ売り上げの増加に繋がっている。_x000a_・青果については9月-3月間の売り上げが多い。"/>
    <m/>
    <s v="○"/>
    <m/>
    <m/>
    <m/>
    <m/>
    <m/>
    <m/>
    <m/>
    <m/>
    <m/>
    <m/>
    <s v="・コーヒーに関しては、少しずつ売上増加に繋がってきている。_x000a_・青果に関しても、コーヒーの袋詰めより難しく、利用者が取り組めるため現時点では継続する。"/>
    <m/>
    <s v="○"/>
    <m/>
    <m/>
    <m/>
    <m/>
    <m/>
    <m/>
    <m/>
    <m/>
    <m/>
    <m/>
    <s v="コーヒー製造・販売"/>
    <s v="②販路開拓"/>
    <s v="現行以外の販売先の確保のため、商品認知度を地域で高めていく。"/>
    <m/>
    <m/>
    <m/>
    <m/>
    <n v="0"/>
    <n v="0"/>
    <s v="・商品ニーズの情報収集を行い販路開拓につながる道筋を模索。_x000a_・地域の企業からの業務委託作業を模索。"/>
    <s v="・地域のイベント出店等を行い、売り上げ増加に取り組む。_x000a_・業務委託作業の安定。"/>
    <s v="・企業や他事業所と連携した商品開発等を模索していき、販路拡大や売り上げ増加を目指す。"/>
    <s v="共有した"/>
    <s v="共有した"/>
    <s v="統括責任者"/>
    <s v="柴田　巧"/>
    <s v="管理者"/>
    <s v="個別支援計画の作成"/>
    <s v="柴田　巧"/>
    <s v="サービス管理責任者"/>
    <s v="職業訓練"/>
    <s v="三島　真澄"/>
    <s v="生活支援員"/>
    <m/>
    <m/>
    <m/>
    <m/>
    <m/>
    <m/>
    <m/>
    <m/>
    <m/>
    <m/>
    <m/>
    <m/>
    <m/>
    <m/>
    <m/>
    <m/>
    <m/>
    <m/>
    <m/>
    <m/>
    <m/>
    <x v="8"/>
    <m/>
    <n v="1"/>
    <n v="3"/>
    <m/>
    <m/>
    <n v="4"/>
    <x v="2"/>
    <x v="60"/>
    <x v="147"/>
    <x v="0"/>
    <x v="0"/>
    <n v="0"/>
    <n v="4"/>
    <n v="0"/>
    <n v="4"/>
    <n v="0"/>
    <n v="0"/>
    <n v="0"/>
    <n v="0"/>
    <n v="0"/>
    <n v="0"/>
    <n v="4"/>
    <n v="4"/>
    <n v="0"/>
    <n v="3"/>
    <n v="1"/>
    <n v="0"/>
    <n v="0"/>
    <n v="0"/>
    <n v="0"/>
    <n v="4"/>
    <n v="2"/>
    <n v="1"/>
    <n v="1"/>
    <n v="4"/>
    <n v="0.5"/>
    <n v="1"/>
    <n v="1"/>
    <n v="2"/>
    <n v="4"/>
    <n v="0.25"/>
    <n v="2"/>
    <n v="2"/>
    <n v="0"/>
    <n v="4"/>
    <n v="0.5"/>
    <n v="3"/>
    <n v="0"/>
    <n v="1"/>
    <n v="4"/>
    <n v="0.75"/>
    <n v="3"/>
    <n v="0"/>
    <n v="1"/>
    <n v="4"/>
    <n v="0.75"/>
    <n v="2"/>
    <n v="0"/>
    <n v="2"/>
    <n v="4"/>
    <x v="74"/>
    <n v="13"/>
    <n v="4"/>
    <n v="7"/>
    <n v="24"/>
    <n v="0.54166666666666663"/>
  </r>
  <r>
    <d v="2024-04-25T00:00:00"/>
    <n v="527"/>
    <x v="4"/>
    <s v="合同会社ｍａｉｋｋａ"/>
    <s v="重原　直子"/>
    <n v="3411503562"/>
    <s v="なないろ"/>
    <n v="7200061"/>
    <x v="6"/>
    <s v="〒720-0061 福山市丸之内一丁目３番９号"/>
    <x v="0"/>
    <s v="重原直子"/>
    <s v="重原直子"/>
    <s v="０８４－９５９－３１２１"/>
    <s v="nnanairo0@gmail.com"/>
    <s v="月額"/>
    <m/>
    <x v="362"/>
    <m/>
    <n v="18232"/>
    <n v="18919"/>
    <n v="19167"/>
    <m/>
    <m/>
    <m/>
    <m/>
    <m/>
    <m/>
    <x v="363"/>
    <m/>
    <m/>
    <m/>
    <m/>
    <m/>
    <m/>
    <x v="357"/>
    <m/>
    <m/>
    <m/>
    <x v="360"/>
    <x v="362"/>
    <m/>
    <n v="772000"/>
    <n v="772000"/>
    <n v="0"/>
    <n v="0"/>
    <n v="0"/>
    <n v="772000"/>
    <n v="722000"/>
    <n v="50000"/>
    <n v="0"/>
    <n v="0"/>
    <n v="0"/>
    <n v="804"/>
    <n v="1464"/>
    <n v="244"/>
    <n v="12"/>
    <n v="722000"/>
    <n v="18232"/>
    <n v="493"/>
    <n v="900000"/>
    <n v="900000"/>
    <n v="0"/>
    <n v="0"/>
    <n v="0"/>
    <n v="900000"/>
    <n v="840000"/>
    <n v="60000"/>
    <n v="0"/>
    <n v="0"/>
    <n v="0"/>
    <n v="900"/>
    <n v="1464"/>
    <n v="244"/>
    <n v="12"/>
    <n v="840000"/>
    <n v="18919"/>
    <n v="574"/>
    <n v="1000000"/>
    <n v="1000000"/>
    <n v="0"/>
    <n v="0"/>
    <n v="0"/>
    <n v="1000000"/>
    <n v="920000"/>
    <n v="80000"/>
    <n v="0"/>
    <n v="0"/>
    <n v="0"/>
    <n v="960"/>
    <n v="1452"/>
    <n v="242"/>
    <n v="12"/>
    <n v="920000"/>
    <n v="19167"/>
    <n v="634"/>
    <m/>
    <m/>
    <m/>
    <m/>
    <m/>
    <m/>
    <m/>
    <m/>
    <m/>
    <m/>
    <m/>
    <m/>
    <m/>
    <m/>
    <m/>
    <m/>
    <m/>
    <m/>
    <x v="17"/>
    <m/>
    <m/>
    <m/>
    <x v="2"/>
    <m/>
    <m/>
    <m/>
    <x v="2"/>
    <m/>
    <m/>
    <m/>
    <x v="2"/>
    <s v=""/>
    <x v="2"/>
    <x v="0"/>
    <s v=""/>
    <x v="2"/>
    <m/>
    <m/>
    <m/>
    <x v="0"/>
    <m/>
    <m/>
    <m/>
    <m/>
    <m/>
    <m/>
    <m/>
    <m/>
    <m/>
    <m/>
    <m/>
    <m/>
    <m/>
    <m/>
    <m/>
    <s v="○"/>
    <m/>
    <s v="○"/>
    <m/>
    <m/>
    <m/>
    <m/>
    <m/>
    <m/>
    <m/>
    <m/>
    <s v="点字名刺の作成"/>
    <s v="②販路開拓"/>
    <s v="営業職の方や、公的な機関等で点字名刺を私用していただけるように営業をしていく。"/>
    <s v="縫製作業"/>
    <s v="⑪その他"/>
    <s v="ミシンの縫製ができる利用者、スタッフを増やす。_x000a_少しでも興味のある利用者、スタッフにはできるところから取り組んでもらい、技術力をアップさせる。"/>
    <s v="干し芋製造"/>
    <s v="⑥作業工程の見直し"/>
    <s v="手作業のためすべての工程を効率よく回せるように細かく作業工程を見直していく。"/>
    <s v="販路の拡大_x000a_技術力のアップ"/>
    <s v="開拓した販路で実績を積んで信頼される商品を目指す_x000a_技術力のさらなる向上"/>
    <s v="技術力を向上させた上での受注数を増加させる。"/>
    <s v="共有した"/>
    <s v="共有した"/>
    <s v="統括責任者"/>
    <s v="重原直子"/>
    <s v="管理者"/>
    <s v="個別支援計画の作成"/>
    <s v="重原直子"/>
    <s v="サービス管理責任者"/>
    <s v="技術指導や職業訓練"/>
    <s v="高田香織"/>
    <s v="職業指導員"/>
    <s v="日常生活の相談・指導"/>
    <s v="重原妙子"/>
    <s v="生活支援員"/>
    <m/>
    <m/>
    <m/>
    <m/>
    <m/>
    <m/>
    <m/>
    <m/>
    <m/>
    <m/>
    <m/>
    <m/>
    <m/>
    <m/>
    <m/>
    <m/>
    <m/>
    <m/>
    <x v="0"/>
    <m/>
    <m/>
    <m/>
    <m/>
    <m/>
    <n v="0"/>
    <x v="118"/>
    <x v="196"/>
    <x v="199"/>
    <x v="72"/>
    <x v="50"/>
    <n v="0"/>
    <n v="0"/>
    <n v="0"/>
    <n v="0"/>
    <n v="0"/>
    <n v="0"/>
    <n v="0"/>
    <n v="0"/>
    <n v="0"/>
    <n v="0"/>
    <n v="0"/>
    <n v="0"/>
    <n v="0"/>
    <n v="0"/>
    <n v="0"/>
    <n v="0"/>
    <n v="0"/>
    <n v="0"/>
    <n v="0"/>
    <n v="0"/>
    <n v="3"/>
    <n v="0"/>
    <n v="0"/>
    <n v="3"/>
    <n v="1"/>
    <n v="3"/>
    <n v="0"/>
    <n v="0"/>
    <n v="3"/>
    <n v="1"/>
    <n v="3"/>
    <n v="0"/>
    <n v="0"/>
    <n v="3"/>
    <n v="1"/>
    <n v="3"/>
    <n v="0"/>
    <n v="0"/>
    <n v="3"/>
    <n v="1"/>
    <n v="3"/>
    <n v="0"/>
    <n v="0"/>
    <n v="3"/>
    <n v="1"/>
    <n v="3"/>
    <n v="0"/>
    <n v="0"/>
    <n v="3"/>
    <x v="8"/>
    <n v="18"/>
    <n v="0"/>
    <n v="0"/>
    <n v="18"/>
    <n v="1"/>
  </r>
  <r>
    <d v="2024-04-01T00:00:00"/>
    <n v="528"/>
    <x v="4"/>
    <s v="合同会社コト成レ"/>
    <s v="本田　しの"/>
    <n v="3411503570"/>
    <s v="就労継続支援Ｂ型事業所ポレポレブラボー"/>
    <n v="7200825"/>
    <x v="6"/>
    <s v="〒720-0825 福山市沖野上町三丁目７番２７号"/>
    <x v="0"/>
    <s v="本田しの"/>
    <s v="本田しの"/>
    <s v="084-916-1101"/>
    <s v="polepoletombollc@gmail.com"/>
    <s v="月額"/>
    <m/>
    <x v="362"/>
    <m/>
    <n v="14815"/>
    <n v="18333"/>
    <n v="21280"/>
    <m/>
    <m/>
    <m/>
    <m/>
    <m/>
    <m/>
    <x v="363"/>
    <m/>
    <m/>
    <m/>
    <m/>
    <m/>
    <m/>
    <x v="357"/>
    <m/>
    <m/>
    <m/>
    <x v="360"/>
    <x v="362"/>
    <m/>
    <n v="2640000"/>
    <n v="2640000"/>
    <n v="0"/>
    <n v="0"/>
    <n v="0"/>
    <n v="2640000"/>
    <n v="640000"/>
    <n v="2000000"/>
    <n v="0"/>
    <n v="0"/>
    <n v="0"/>
    <n v="936"/>
    <n v="3744"/>
    <n v="260"/>
    <n v="12"/>
    <n v="640000"/>
    <n v="14815"/>
    <n v="171"/>
    <n v="3168000"/>
    <n v="3168000"/>
    <n v="0"/>
    <n v="0"/>
    <n v="0"/>
    <n v="3168000"/>
    <n v="1056000"/>
    <n v="2112000"/>
    <n v="0"/>
    <n v="0"/>
    <n v="0"/>
    <n v="1248"/>
    <n v="4992"/>
    <n v="260"/>
    <n v="12"/>
    <n v="1056000"/>
    <n v="18333"/>
    <n v="212"/>
    <n v="4300000"/>
    <n v="4300000"/>
    <n v="0"/>
    <n v="0"/>
    <n v="0"/>
    <n v="4300000"/>
    <n v="1430000"/>
    <n v="2870000"/>
    <n v="0"/>
    <n v="0"/>
    <n v="0"/>
    <n v="1440"/>
    <n v="5760"/>
    <n v="260"/>
    <n v="12"/>
    <n v="1430000"/>
    <n v="21280"/>
    <n v="248"/>
    <m/>
    <m/>
    <m/>
    <m/>
    <m/>
    <m/>
    <m/>
    <m/>
    <m/>
    <m/>
    <m/>
    <m/>
    <m/>
    <m/>
    <m/>
    <m/>
    <m/>
    <m/>
    <x v="17"/>
    <m/>
    <m/>
    <m/>
    <x v="2"/>
    <m/>
    <m/>
    <m/>
    <x v="2"/>
    <m/>
    <m/>
    <m/>
    <x v="2"/>
    <s v=""/>
    <x v="2"/>
    <x v="0"/>
    <s v=""/>
    <x v="2"/>
    <m/>
    <m/>
    <m/>
    <x v="0"/>
    <m/>
    <m/>
    <m/>
    <m/>
    <m/>
    <m/>
    <m/>
    <m/>
    <m/>
    <m/>
    <m/>
    <m/>
    <m/>
    <m/>
    <s v="○"/>
    <s v="○"/>
    <s v="○"/>
    <m/>
    <s v="○"/>
    <m/>
    <s v="○"/>
    <s v="○"/>
    <m/>
    <s v="○"/>
    <m/>
    <m/>
    <s v="プリンの製造・販売"/>
    <s v="⑥作業工程の見直し"/>
    <s v="需要に対して供給が追い付いていない。工賃アップにつながるよう生産性を上げなくてはならない。大型厨房機器の導入が急務である。"/>
    <s v="農作業"/>
    <s v="⑥作業工程の見直し"/>
    <s v="現在、作業時間が1時間も満たない状況である。水分補給用のドリンクの準備など夏に向けて熱中症対策が必要。"/>
    <s v="販売"/>
    <s v="③販売力の向上"/>
    <s v="現在、レジの扱いは職員のみになっている。利用者にも扱いやすいようにレジICT化を検討している。導入資金が不足しているため、助成金の活用を検討する。"/>
    <s v="販売見込みはあるのだが、作業時間に対しての生産量が限定的で、需要に対して生産が追い付いていない。工賃アップに向けて生産量の確保が必要。そのためには大型厨房機器の導入や、ＩＣＴレジの導入等が必要となってくる。また販路の拡大は常に必須課題であり、専門の職員の配置を検討している。"/>
    <s v="前述のとおり大型機器の導入が工賃アップと直結するため、助成金等の活用の検討。また、利用者の増加とともに、清掃業務の委託も検討している。"/>
    <s v="事業所内での製造のみならず、清掃業、農作業にも力を入れて、多種多様な作業の選択肢を用意したい。それらが循環的に連携することで工賃アップにつながる。"/>
    <s v="共有した"/>
    <s v="共有した"/>
    <s v="統括責任者"/>
    <s v="本田しの"/>
    <s v="管理者"/>
    <s v="個別支援計画作成"/>
    <s v="本田しの"/>
    <s v="サービス管理責任者"/>
    <s v="技術指導・職業訓練"/>
    <s v="河村陽子"/>
    <s v="職業指導員"/>
    <s v="生活相談"/>
    <s v="本田央介"/>
    <s v="生活支援員"/>
    <s v="販路拡大の営業"/>
    <s v="佐藤協二"/>
    <s v="職業指導員"/>
    <m/>
    <m/>
    <m/>
    <m/>
    <m/>
    <m/>
    <m/>
    <m/>
    <m/>
    <m/>
    <m/>
    <m/>
    <m/>
    <m/>
    <m/>
    <x v="1"/>
    <m/>
    <m/>
    <m/>
    <m/>
    <m/>
    <n v="0"/>
    <x v="118"/>
    <x v="196"/>
    <x v="199"/>
    <x v="72"/>
    <x v="50"/>
    <n v="0"/>
    <n v="0"/>
    <n v="0"/>
    <n v="0"/>
    <n v="0"/>
    <n v="0"/>
    <n v="0"/>
    <n v="0"/>
    <n v="0"/>
    <n v="0"/>
    <n v="0"/>
    <n v="0"/>
    <n v="0"/>
    <n v="0"/>
    <n v="0"/>
    <n v="0"/>
    <n v="0"/>
    <n v="0"/>
    <n v="0"/>
    <n v="0"/>
    <n v="4"/>
    <n v="0"/>
    <n v="0"/>
    <n v="4"/>
    <n v="1"/>
    <n v="4"/>
    <n v="0"/>
    <n v="0"/>
    <n v="4"/>
    <n v="1"/>
    <n v="4"/>
    <n v="0"/>
    <n v="0"/>
    <n v="4"/>
    <n v="1"/>
    <n v="4"/>
    <n v="0"/>
    <n v="0"/>
    <n v="4"/>
    <n v="1"/>
    <n v="4"/>
    <n v="0"/>
    <n v="0"/>
    <n v="4"/>
    <n v="1"/>
    <n v="2"/>
    <n v="0"/>
    <n v="2"/>
    <n v="4"/>
    <x v="74"/>
    <n v="22"/>
    <n v="0"/>
    <n v="2"/>
    <n v="24"/>
    <n v="0.91666666666666663"/>
  </r>
  <r>
    <d v="2024-05-29T00:00:00"/>
    <n v="529"/>
    <x v="4"/>
    <s v="株式会社立進工房"/>
    <s v="瀬尾　正道"/>
    <n v="3411503588"/>
    <s v="立進工房"/>
    <n v="7200823"/>
    <x v="6"/>
    <s v="〒720-0823 福山市千代田町一丁目１４番２４号"/>
    <x v="0"/>
    <s v="瀬尾正道"/>
    <s v="瀬尾正道"/>
    <s v="０８４－９８１－５５０１"/>
    <s v="rissin60@nifty.com"/>
    <s v="月額"/>
    <m/>
    <x v="362"/>
    <m/>
    <n v="10714"/>
    <n v="10913"/>
    <n v="11054"/>
    <m/>
    <m/>
    <m/>
    <m/>
    <m/>
    <m/>
    <x v="363"/>
    <m/>
    <m/>
    <m/>
    <m/>
    <m/>
    <m/>
    <x v="357"/>
    <m/>
    <m/>
    <m/>
    <x v="360"/>
    <x v="362"/>
    <m/>
    <n v="13600000"/>
    <n v="13500000"/>
    <n v="0"/>
    <n v="0"/>
    <n v="100000"/>
    <n v="13600000"/>
    <n v="13500000"/>
    <n v="0"/>
    <n v="0"/>
    <n v="0"/>
    <n v="100000"/>
    <n v="2390"/>
    <n v="11950"/>
    <n v="239"/>
    <n v="126"/>
    <n v="13500000"/>
    <n v="10714"/>
    <n v="1130"/>
    <n v="16600000"/>
    <n v="16500000"/>
    <n v="0"/>
    <n v="0"/>
    <n v="100000"/>
    <n v="16600000"/>
    <n v="16500000"/>
    <n v="0"/>
    <n v="0"/>
    <n v="0"/>
    <n v="100000"/>
    <n v="2868"/>
    <n v="14340"/>
    <n v="239"/>
    <n v="126"/>
    <n v="16500000"/>
    <n v="10913"/>
    <n v="1151"/>
    <n v="19600000"/>
    <n v="19500000"/>
    <n v="0"/>
    <n v="0"/>
    <n v="100000"/>
    <n v="19600000"/>
    <n v="19500000"/>
    <n v="0"/>
    <n v="0"/>
    <n v="0"/>
    <n v="100000"/>
    <n v="3346"/>
    <n v="16730"/>
    <n v="239"/>
    <n v="126"/>
    <n v="19500000"/>
    <n v="11054"/>
    <n v="1166"/>
    <m/>
    <m/>
    <m/>
    <m/>
    <m/>
    <m/>
    <m/>
    <m/>
    <m/>
    <m/>
    <m/>
    <m/>
    <m/>
    <m/>
    <m/>
    <m/>
    <m/>
    <m/>
    <x v="17"/>
    <m/>
    <m/>
    <m/>
    <x v="2"/>
    <m/>
    <m/>
    <m/>
    <x v="2"/>
    <m/>
    <m/>
    <m/>
    <x v="2"/>
    <s v=""/>
    <x v="2"/>
    <x v="0"/>
    <s v=""/>
    <x v="2"/>
    <m/>
    <m/>
    <m/>
    <x v="0"/>
    <m/>
    <m/>
    <m/>
    <m/>
    <m/>
    <m/>
    <m/>
    <m/>
    <m/>
    <m/>
    <m/>
    <m/>
    <m/>
    <m/>
    <s v="○"/>
    <s v="○"/>
    <s v="○"/>
    <m/>
    <s v="○"/>
    <m/>
    <m/>
    <m/>
    <s v="○"/>
    <m/>
    <m/>
    <m/>
    <s v="野菜の生産、販売"/>
    <s v="②販路開拓"/>
    <s v="大量販売できる販売店を開拓する"/>
    <m/>
    <m/>
    <m/>
    <m/>
    <n v="0"/>
    <n v="0"/>
    <s v="購買力の上がる魅力ある野菜作り。生産する野菜の品種を選ぶ"/>
    <s v="大量に販売できる販売店の開拓"/>
    <s v="より魅力的な野菜生産"/>
    <s v="共有した"/>
    <s v="共有していない"/>
    <s v="販売店開拓"/>
    <s v="瀬尾　正道"/>
    <s v="管理者"/>
    <s v="野菜の生育"/>
    <s v="井上　博之"/>
    <s v="職業指導員"/>
    <m/>
    <m/>
    <m/>
    <m/>
    <m/>
    <m/>
    <m/>
    <m/>
    <m/>
    <m/>
    <m/>
    <m/>
    <m/>
    <m/>
    <m/>
    <m/>
    <m/>
    <m/>
    <m/>
    <m/>
    <m/>
    <m/>
    <m/>
    <m/>
    <x v="2"/>
    <m/>
    <m/>
    <m/>
    <m/>
    <m/>
    <n v="0"/>
    <x v="118"/>
    <x v="196"/>
    <x v="199"/>
    <x v="72"/>
    <x v="50"/>
    <n v="0"/>
    <n v="0"/>
    <n v="0"/>
    <n v="0"/>
    <n v="0"/>
    <n v="0"/>
    <n v="0"/>
    <n v="0"/>
    <n v="0"/>
    <n v="0"/>
    <n v="0"/>
    <n v="0"/>
    <n v="0"/>
    <n v="0"/>
    <n v="0"/>
    <n v="0"/>
    <n v="0"/>
    <n v="0"/>
    <n v="0"/>
    <n v="0"/>
    <m/>
    <m/>
    <m/>
    <m/>
    <m/>
    <m/>
    <m/>
    <m/>
    <m/>
    <m/>
    <m/>
    <m/>
    <m/>
    <m/>
    <m/>
    <m/>
    <m/>
    <m/>
    <m/>
    <m/>
    <m/>
    <m/>
    <m/>
    <m/>
    <m/>
    <m/>
    <m/>
    <m/>
    <m/>
    <x v="4"/>
    <m/>
    <m/>
    <m/>
    <m/>
    <m/>
  </r>
  <r>
    <d v="2024-04-17T00:00:00"/>
    <n v="530"/>
    <x v="4"/>
    <s v="株式会社エンポート三次"/>
    <s v="三上　和伸"/>
    <n v="3411901139"/>
    <s v="エンポート三次"/>
    <n v="7280014"/>
    <x v="17"/>
    <s v="〒728-0014 三次市十日市南七丁目１２番９－５号"/>
    <x v="0"/>
    <s v="三上和伸"/>
    <s v="武村精一"/>
    <s v="0824－55－6686"/>
    <s v="info-em@emport.co.jp"/>
    <s v="月額"/>
    <n v="20000"/>
    <x v="384"/>
    <n v="-11500"/>
    <n v="20000"/>
    <n v="20000"/>
    <n v="20000"/>
    <n v="8500"/>
    <n v="0"/>
    <n v="0"/>
    <n v="0"/>
    <n v="8500"/>
    <n v="8500"/>
    <x v="386"/>
    <n v="0"/>
    <n v="0"/>
    <n v="0"/>
    <n v="0"/>
    <n v="1"/>
    <n v="6"/>
    <x v="380"/>
    <n v="6"/>
    <n v="1"/>
    <n v="8500"/>
    <x v="383"/>
    <x v="384"/>
    <n v="283"/>
    <n v="2440000"/>
    <n v="2440000"/>
    <n v="0"/>
    <n v="0"/>
    <n v="0"/>
    <n v="2440000"/>
    <n v="1440000"/>
    <n v="1000000"/>
    <n v="0"/>
    <n v="0"/>
    <n v="0"/>
    <n v="1440"/>
    <n v="7200"/>
    <n v="240"/>
    <n v="12"/>
    <n v="1440000"/>
    <n v="20000"/>
    <n v="200"/>
    <n v="3420000"/>
    <n v="3420000"/>
    <n v="0"/>
    <n v="0"/>
    <n v="0"/>
    <n v="3420000"/>
    <n v="1920000"/>
    <n v="1500000"/>
    <n v="0"/>
    <n v="0"/>
    <n v="0"/>
    <n v="1920"/>
    <n v="9600"/>
    <n v="240"/>
    <n v="12"/>
    <n v="1920000"/>
    <n v="20000"/>
    <n v="200"/>
    <n v="4880000"/>
    <n v="4880000"/>
    <n v="0"/>
    <n v="0"/>
    <n v="0"/>
    <n v="4880000"/>
    <n v="2880000"/>
    <n v="2000000"/>
    <n v="0"/>
    <n v="0"/>
    <n v="0"/>
    <n v="2880"/>
    <n v="14400"/>
    <n v="240"/>
    <n v="12"/>
    <n v="2880000"/>
    <n v="20000"/>
    <n v="200"/>
    <m/>
    <m/>
    <m/>
    <m/>
    <s v="○"/>
    <m/>
    <m/>
    <m/>
    <m/>
    <m/>
    <m/>
    <m/>
    <m/>
    <m/>
    <m/>
    <m/>
    <m/>
    <m/>
    <x v="17"/>
    <m/>
    <m/>
    <m/>
    <x v="2"/>
    <m/>
    <m/>
    <m/>
    <x v="2"/>
    <m/>
    <m/>
    <m/>
    <x v="2"/>
    <s v=""/>
    <x v="2"/>
    <x v="0"/>
    <s v=""/>
    <x v="2"/>
    <m/>
    <m/>
    <m/>
    <x v="0"/>
    <s v="令和5年11月1日に新規開所。その後、令和6年3月17日まで利用実績がない。"/>
    <m/>
    <m/>
    <m/>
    <m/>
    <m/>
    <m/>
    <m/>
    <m/>
    <m/>
    <m/>
    <s v="○"/>
    <s v="通所利用者の拡大"/>
    <s v="令和5年11月1日に新規開所。その後、令和6年3月17日まで利用実績がない。利用者の利用拡大に向けて取り組んだ。"/>
    <m/>
    <s v="○"/>
    <m/>
    <m/>
    <m/>
    <m/>
    <m/>
    <m/>
    <m/>
    <m/>
    <s v="○"/>
    <s v="通所利用者の拡大"/>
    <s v="関係機関などを通じてた利用者数の拡大"/>
    <s v="⑪その他"/>
    <s v="・三次市内を中心とした障害者相談支援事業所などへの当該事業所の周知をともに、利用者の募集を依頼する。_x000a_・保健師、民生委員の研修会などへ周知、募集を図る。"/>
    <m/>
    <m/>
    <m/>
    <m/>
    <n v="0"/>
    <n v="0"/>
    <s v="・利用者の数を増やしながら、育苗作業の継続ガラス温室でのトマトの溶液・培養栽培に取り組む_x000a_・NPO法人「作木げんきむら」が指定管理者として運営している作木カヌー公園のコテージの清掃作業を受託する_x000a_・三次市十日市の事務所でカフェを開店し接客業務を行う。"/>
    <s v="・令和6年度の計画に加えて、下作木町の遊休地にビニールハuスを1棟新設し、高畝式のアスパラガスの栽培、販売を行う。"/>
    <s v="・令和7年度の計画に加えて、下作木町の遊休地にビニールハウスをさらに1棟新設し、高畝式のアスパラガスの栽培、販売を行う。"/>
    <s v="共有した"/>
    <s v="共有した"/>
    <s v="統括責任者"/>
    <s v="三上和伸"/>
    <s v="管理者"/>
    <s v="個別支援計画の作成"/>
    <s v="武村精一"/>
    <s v="サービス管理責任者"/>
    <s v="農業の作業指導"/>
    <s v="足利学"/>
    <s v="職業指導員"/>
    <s v="カフェの指導、日常生活の相談"/>
    <s v="佐々木明子"/>
    <s v="生活支援員"/>
    <m/>
    <m/>
    <m/>
    <m/>
    <m/>
    <m/>
    <m/>
    <m/>
    <m/>
    <m/>
    <m/>
    <m/>
    <m/>
    <m/>
    <m/>
    <m/>
    <m/>
    <m/>
    <x v="0"/>
    <m/>
    <n v="1"/>
    <m/>
    <m/>
    <m/>
    <n v="1"/>
    <x v="2"/>
    <x v="5"/>
    <x v="3"/>
    <x v="0"/>
    <x v="0"/>
    <n v="1"/>
    <n v="0"/>
    <n v="0"/>
    <n v="1"/>
    <n v="1"/>
    <n v="0"/>
    <n v="0"/>
    <n v="0"/>
    <n v="0"/>
    <n v="0"/>
    <n v="0"/>
    <n v="1"/>
    <n v="0"/>
    <n v="0"/>
    <n v="0"/>
    <n v="0"/>
    <n v="0"/>
    <n v="1"/>
    <n v="0"/>
    <n v="1"/>
    <n v="1"/>
    <n v="0"/>
    <n v="0"/>
    <n v="1"/>
    <n v="1"/>
    <n v="1"/>
    <n v="0"/>
    <n v="0"/>
    <n v="1"/>
    <n v="1"/>
    <n v="1"/>
    <n v="0"/>
    <n v="0"/>
    <n v="1"/>
    <n v="1"/>
    <n v="1"/>
    <n v="0"/>
    <n v="0"/>
    <n v="1"/>
    <n v="1"/>
    <n v="1"/>
    <n v="0"/>
    <n v="0"/>
    <n v="1"/>
    <n v="1"/>
    <n v="1"/>
    <n v="0"/>
    <n v="0"/>
    <n v="1"/>
    <x v="8"/>
    <n v="6"/>
    <n v="0"/>
    <n v="0"/>
    <n v="6"/>
    <n v="1"/>
  </r>
  <r>
    <d v="2024-04-25T00:00:00"/>
    <n v="531"/>
    <x v="4"/>
    <s v="合同会社ＳＨＥＲＰＡ"/>
    <s v="岡本　和也"/>
    <n v="3412500930"/>
    <s v="就労継続支援Ｂ型事業所　まる"/>
    <n v="7390024"/>
    <x v="8"/>
    <s v="〒739-0024 東広島市西条町御薗宇６０８８－１"/>
    <x v="0"/>
    <s v="田渕　譲"/>
    <s v="田渕　譲"/>
    <s v="082-495-8193"/>
    <s v="maru.shuuroub@gmail.com"/>
    <s v="月額"/>
    <n v="30000"/>
    <x v="385"/>
    <n v="980"/>
    <n v="30120"/>
    <n v="31703"/>
    <n v="33333"/>
    <n v="1934000"/>
    <n v="1934000"/>
    <n v="0"/>
    <n v="0"/>
    <n v="0"/>
    <n v="1934000"/>
    <x v="387"/>
    <n v="1004600"/>
    <n v="0"/>
    <n v="0"/>
    <n v="0"/>
    <n v="52"/>
    <n v="603"/>
    <x v="381"/>
    <n v="121"/>
    <n v="6"/>
    <n v="929400"/>
    <x v="384"/>
    <x v="385"/>
    <n v="403"/>
    <n v="5000000"/>
    <n v="5000000"/>
    <n v="0"/>
    <n v="0"/>
    <n v="0"/>
    <n v="5000000"/>
    <n v="3000000"/>
    <n v="2000000"/>
    <n v="0"/>
    <n v="0"/>
    <n v="0"/>
    <n v="2000"/>
    <n v="5500"/>
    <n v="242"/>
    <n v="12"/>
    <n v="3000000"/>
    <n v="30120"/>
    <n v="545"/>
    <n v="5500000"/>
    <n v="5500000"/>
    <n v="0"/>
    <n v="0"/>
    <n v="0"/>
    <n v="5500000"/>
    <n v="3500000"/>
    <n v="2000000"/>
    <n v="0"/>
    <n v="0"/>
    <n v="0"/>
    <n v="2300"/>
    <n v="6000"/>
    <n v="250"/>
    <n v="12"/>
    <n v="3500000"/>
    <n v="31703"/>
    <n v="583"/>
    <n v="6000000"/>
    <n v="6000000"/>
    <n v="0"/>
    <n v="0"/>
    <n v="0"/>
    <n v="6000000"/>
    <n v="4000000"/>
    <n v="2000000"/>
    <n v="0"/>
    <n v="0"/>
    <n v="0"/>
    <n v="2500"/>
    <n v="6500"/>
    <n v="250"/>
    <n v="12"/>
    <n v="4000000"/>
    <n v="33333"/>
    <n v="615"/>
    <m/>
    <m/>
    <m/>
    <m/>
    <m/>
    <s v="○"/>
    <m/>
    <m/>
    <s v="○"/>
    <s v="○"/>
    <m/>
    <s v="○"/>
    <m/>
    <m/>
    <m/>
    <m/>
    <m/>
    <m/>
    <x v="0"/>
    <n v="1734000"/>
    <s v="・福祉用具介護用品クリーニング（毎日）_x000a_・リユース事業（中古販売・買取）"/>
    <s v="－"/>
    <x v="6"/>
    <n v="200000"/>
    <s v="・防災グッズ製作・販売"/>
    <s v="－"/>
    <x v="2"/>
    <m/>
    <m/>
    <m/>
    <x v="1"/>
    <s v=""/>
    <x v="0"/>
    <x v="0"/>
    <s v=""/>
    <x v="0"/>
    <m/>
    <m/>
    <m/>
    <x v="0"/>
    <s v="・介護用品・福祉用具クリーニング・メンテナンスを行い、リユース事業として中古販売を_x000a_　行っている。月によって売り上げに波はあるが、継続して売り上げはあり、今後も主軸の_x000a_　仕事として運営をしていく。_x000a_・新しい仕事として、防災グッズの作成販売を昨年12月より行っている。作業に参加できる_x000a_　ご利用者も増えてきた。売り上げに関しては、初期段階では好調であったが、徐々に_x000a_　売り上げが落ちてきている。販路や売り方を考えていく必要がある。"/>
    <m/>
    <s v="○"/>
    <m/>
    <m/>
    <m/>
    <m/>
    <m/>
    <m/>
    <m/>
    <s v="○"/>
    <m/>
    <m/>
    <s v="時給400円に設定し、半年間継続して、工賃を渡すことができた。_x000a_ご利用者が増えていくことと同時に工賃（売上）を上げていく必要がある。_x000a_福祉用具・介護用品のリユース事業については売り上げに波はあるが、主軸の売上には_x000a_なっている。新たな仕事として、防災グッズ作成販売を行っている。ご利用者ができる_x000a_作業として幅は広がった。売上に関しては好調をキープできていないため、販路の拡大や_x000a_売り方について早急に考えて動いていく必要がある。"/>
    <s v="○"/>
    <s v="○"/>
    <s v="○"/>
    <m/>
    <m/>
    <m/>
    <m/>
    <m/>
    <m/>
    <m/>
    <m/>
    <m/>
    <s v="防災グッズ作成、販売"/>
    <s v="②販路開拓"/>
    <s v="イベントへの参加で実際に手に取ってもらい売上を上げていく。_x000a_販路を拡大させるべく、販売先に営業していく。"/>
    <s v="福祉用具・介護用品クリーニングメンテナンス"/>
    <s v="⑩市町・企業、他事業所との連携"/>
    <s v="現在は、リユース事業として中古販売・買取を行っているが、_x000a_病院や施設などへ営業し、施設・病院にある福祉用具のメンテナンスやクリーニングを行わせていただく取り組みを積極的に営業していく"/>
    <s v="ふりかけ製造・販売"/>
    <s v="③販売力の向上"/>
    <s v="新たな作業として、ふりかけの製造と販売を行う。_x000a_道の駅など販路を開拓し、拡大を目指す。イベントなどにも積極的に_x000a_参加し、売り上げをあげていく。"/>
    <s v="イベントに積極的に参加し、商品の売り上げ向上と商品を知ってもらえる機会を増やす。_x000a_新たな商品開発と売り上げ向上に向けての販路開拓拡大をすべく営業活動を積極的に_x000a_行う。"/>
    <s v="令和６年度の売り上げを踏まえて、継続的に安定できる収益が見込める仕事を行えるよう_x000a_企業などとも繋がっていく。的確に仕事ができるよう、職業指導員を中心にご利用者に仕事を_x000a_正確に伝達する。企業からの信頼を得ることができるようにしていく。"/>
    <s v="令和７年度の売り上げを踏まえて、継続的に安定できる収益が見込める仕事を行えるよう_x000a_企業などとも繋がっていく。的確に仕事ができるよう、職業指導員を中心にご利用者に仕事を_x000a_正確に伝達する。企業からの信頼を得ることができるようにしていく。"/>
    <s v="共有した"/>
    <s v="共有した"/>
    <s v="統括責任者"/>
    <s v="田渕　譲"/>
    <s v="管理者"/>
    <s v="個別支援計画の作成"/>
    <s v="田渕　譲"/>
    <s v="サービス管理責任者"/>
    <s v="技術指導や職業訓練"/>
    <s v="倉本　佳恵美"/>
    <s v="職業指導員"/>
    <s v="日常生活の相談・指導"/>
    <s v="西脇　将己"/>
    <s v="生活支援員"/>
    <s v="日常生活の相談・指導"/>
    <s v="岡田　菜々美"/>
    <s v="生活支援員"/>
    <s v="日常生活の相談・指導"/>
    <s v="津田　善恵"/>
    <s v="生活支援員"/>
    <m/>
    <m/>
    <m/>
    <m/>
    <m/>
    <m/>
    <m/>
    <m/>
    <m/>
    <m/>
    <m/>
    <m/>
    <x v="7"/>
    <n v="3"/>
    <n v="4"/>
    <n v="9"/>
    <n v="1"/>
    <m/>
    <n v="17"/>
    <x v="121"/>
    <x v="160"/>
    <x v="208"/>
    <x v="26"/>
    <x v="0"/>
    <n v="8"/>
    <n v="8"/>
    <n v="1"/>
    <n v="17"/>
    <n v="0"/>
    <n v="2"/>
    <n v="3"/>
    <n v="2"/>
    <n v="0"/>
    <n v="1"/>
    <n v="9"/>
    <n v="17"/>
    <n v="0"/>
    <n v="2"/>
    <n v="3"/>
    <n v="2"/>
    <n v="5"/>
    <n v="4"/>
    <n v="1"/>
    <n v="17"/>
    <n v="15"/>
    <n v="0"/>
    <n v="2"/>
    <n v="17"/>
    <n v="0.88235294117647056"/>
    <n v="13"/>
    <n v="0"/>
    <n v="4"/>
    <n v="17"/>
    <n v="0.76470588235294112"/>
    <n v="14"/>
    <n v="0"/>
    <n v="3"/>
    <n v="17"/>
    <n v="0.82352941176470584"/>
    <n v="13"/>
    <n v="2"/>
    <n v="2"/>
    <n v="17"/>
    <n v="0.76470588235294112"/>
    <n v="10"/>
    <n v="1"/>
    <n v="6"/>
    <n v="17"/>
    <n v="0.58823529411764708"/>
    <n v="13"/>
    <n v="0"/>
    <n v="4"/>
    <n v="17"/>
    <x v="54"/>
    <n v="78"/>
    <n v="3"/>
    <n v="21"/>
    <n v="102"/>
    <n v="0.76470588235294112"/>
  </r>
  <r>
    <d v="2024-04-24T00:00:00"/>
    <n v="532"/>
    <x v="4"/>
    <s v="株式会社ビーンズ"/>
    <s v="黒田　美鈴"/>
    <n v="3412700589"/>
    <s v="就労継続支援Ｂ型　そらまめ宮内"/>
    <n v="7380034"/>
    <x v="9"/>
    <s v="〒738-0034 廿日市市宮内三丁目10番36号グレイスコート1階"/>
    <x v="0"/>
    <s v="平木得吾"/>
    <s v="黒田翔也"/>
    <s v="0829-30-6804"/>
    <s v="soramame.r110@gmail.com"/>
    <s v="月額"/>
    <n v="15000"/>
    <x v="386"/>
    <n v="-4"/>
    <n v="18072"/>
    <n v="18315"/>
    <n v="20399"/>
    <n v="1170504"/>
    <n v="1170104"/>
    <n v="0"/>
    <n v="0"/>
    <n v="400"/>
    <n v="1170504"/>
    <x v="388"/>
    <n v="400"/>
    <n v="0"/>
    <n v="0"/>
    <n v="400"/>
    <n v="160"/>
    <n v="1874"/>
    <x v="382"/>
    <n v="242"/>
    <n v="10"/>
    <n v="1169704"/>
    <x v="385"/>
    <x v="386"/>
    <n v="153"/>
    <n v="1872000"/>
    <n v="1836000"/>
    <n v="0"/>
    <n v="0"/>
    <n v="36000"/>
    <n v="1872000"/>
    <n v="1800000"/>
    <n v="0"/>
    <n v="0"/>
    <n v="0"/>
    <n v="72000"/>
    <n v="2000"/>
    <n v="8500"/>
    <n v="242"/>
    <n v="12"/>
    <n v="1800000"/>
    <n v="18072"/>
    <n v="212"/>
    <n v="2060000"/>
    <n v="2000000"/>
    <n v="0"/>
    <n v="0"/>
    <n v="60000"/>
    <n v="2060000"/>
    <n v="2000000"/>
    <n v="0"/>
    <n v="0"/>
    <n v="0"/>
    <n v="60000"/>
    <n v="2200"/>
    <n v="9200"/>
    <n v="242"/>
    <n v="12"/>
    <n v="2000000"/>
    <n v="18315"/>
    <n v="217"/>
    <n v="2518000"/>
    <n v="2350000"/>
    <n v="0"/>
    <n v="0"/>
    <n v="168000"/>
    <n v="2518000"/>
    <n v="2350000"/>
    <n v="0"/>
    <n v="0"/>
    <n v="0"/>
    <n v="168000"/>
    <n v="2300"/>
    <n v="9500"/>
    <n v="242"/>
    <n v="12"/>
    <n v="2350000"/>
    <n v="20399"/>
    <n v="247"/>
    <m/>
    <m/>
    <m/>
    <m/>
    <m/>
    <s v="○"/>
    <m/>
    <m/>
    <m/>
    <m/>
    <m/>
    <m/>
    <s v="○"/>
    <m/>
    <m/>
    <m/>
    <m/>
    <m/>
    <x v="4"/>
    <n v="645345"/>
    <s v="請負紙ぶくろ底入"/>
    <s v="－"/>
    <x v="6"/>
    <n v="307048"/>
    <s v="雑貨組立"/>
    <s v="－"/>
    <x v="0"/>
    <n v="218111"/>
    <s v="車部品バリ取り、仕上げ"/>
    <s v="－"/>
    <x v="1"/>
    <s v=""/>
    <x v="0"/>
    <x v="0"/>
    <s v=""/>
    <x v="0"/>
    <m/>
    <m/>
    <m/>
    <x v="0"/>
    <s v="請負作業中心の就労活動での生産性向上と売上金額に限界があり、単価、納品数の高止まりとなっております。そのことで工賃向上もむつかしい現状をつくりだしています_x000a_現状の課題_x000a_請負単価、1個○○銭から2円ぐらいと低く時間当たり一人250円を越えられない_x000a_作業環境、請負元の請負作業内容の変更、売上高が低い等の理由により機械導入の資金が捻出できない_x000a_仕事内容、高単価請負がみつけられない"/>
    <s v="○"/>
    <s v="○"/>
    <s v="○"/>
    <s v="○"/>
    <m/>
    <m/>
    <m/>
    <s v="○"/>
    <m/>
    <m/>
    <m/>
    <m/>
    <s v="現状の請負作業については生産性向上はできているが生産性向上には限界があり、利用者さまの役割分担、環境整備も限界に近づいていると考えられます_x000a_高単価請負を導入できなかったことは今後も課題として残っています"/>
    <s v="○"/>
    <m/>
    <m/>
    <m/>
    <m/>
    <s v="○"/>
    <m/>
    <s v="○"/>
    <s v="○"/>
    <s v="○"/>
    <s v="○"/>
    <s v="新規請負にむけて営業力の強化"/>
    <s v="新規請負営業"/>
    <s v="⑪その他"/>
    <s v="事業所の特性・利点を活かし、内職請負から積極的請負に仕事を変化させる営業への転化"/>
    <s v="自主製品の開発"/>
    <s v="①商品企画力の向上"/>
    <s v="新規商品開発にむけて「商品開発シート」から「商品カルテ」作成し、それをもとに検討し新規開発・市場調査・新商品開発につなげる"/>
    <s v="目標工賃達成指導員のもと取組み強化"/>
    <s v="⑨管理者・職員への意識啓発"/>
    <s v="目標工賃達成指導員を中心に工賃向上にむけての研修"/>
    <s v="1，工賃向上に向けての研修　　職員の意識統一_x000a_2，請負作業の見直し　　　　　作業分析・請負元企業分析・時間当たり単価の見直し_x000a_3，請負営業　　　　　　　　　高単価請負の開発_x000a_4，新商品開発　　　　　　　　商品化　　　　　"/>
    <s v="前年度実績をもとに評価検討・課題抽出・計画の見直し・実行_x000a_"/>
    <s v="前年度実績をもとに評価検討・課題抽出・計画の見直し・実行"/>
    <s v="共有した"/>
    <s v="共有していない"/>
    <s v="統括責任者"/>
    <s v="平木得吾"/>
    <s v="管理者"/>
    <s v="個別支援計画作成者"/>
    <s v="平木得吾"/>
    <s v="サービス管理責任者"/>
    <s v="作業・技術指導"/>
    <s v="松本早富志"/>
    <s v="職業指導員"/>
    <s v="作業・技術指導"/>
    <s v="和田　薫"/>
    <s v="職業指導員"/>
    <s v="日常生活の相談・指導"/>
    <s v="齋藤康恵"/>
    <s v="生活指導員"/>
    <s v="価格交渉・営業・作業工程管理"/>
    <s v="黒田翔也"/>
    <s v="目標工賃達成指導員"/>
    <m/>
    <m/>
    <m/>
    <m/>
    <m/>
    <m/>
    <m/>
    <m/>
    <m/>
    <m/>
    <m/>
    <m/>
    <x v="7"/>
    <n v="5"/>
    <n v="6"/>
    <n v="13"/>
    <m/>
    <m/>
    <n v="24"/>
    <x v="60"/>
    <x v="60"/>
    <x v="97"/>
    <x v="0"/>
    <x v="0"/>
    <n v="3"/>
    <n v="12"/>
    <n v="9"/>
    <n v="24"/>
    <n v="0"/>
    <n v="4"/>
    <n v="3"/>
    <n v="2"/>
    <n v="0"/>
    <n v="0"/>
    <n v="15"/>
    <n v="24"/>
    <n v="0"/>
    <n v="6"/>
    <n v="1"/>
    <n v="2"/>
    <n v="8"/>
    <n v="5"/>
    <n v="2"/>
    <n v="24"/>
    <n v="13"/>
    <n v="0"/>
    <n v="2"/>
    <n v="15"/>
    <n v="0.8666666666666667"/>
    <n v="13"/>
    <n v="2"/>
    <n v="0"/>
    <n v="15"/>
    <n v="0.8666666666666667"/>
    <n v="14"/>
    <n v="0"/>
    <n v="1"/>
    <n v="15"/>
    <n v="0.93333333333333335"/>
    <n v="9"/>
    <n v="1"/>
    <n v="5"/>
    <n v="15"/>
    <n v="0.6"/>
    <n v="14"/>
    <n v="0"/>
    <n v="1"/>
    <n v="15"/>
    <n v="0.93333333333333335"/>
    <n v="9"/>
    <n v="2"/>
    <n v="4"/>
    <n v="15"/>
    <x v="29"/>
    <n v="72"/>
    <n v="5"/>
    <n v="13"/>
    <n v="90"/>
    <n v="0.8"/>
  </r>
  <r>
    <d v="2024-04-30T00:00:00"/>
    <n v="533"/>
    <x v="4"/>
    <s v="株式会社Ｓｍａｌｌ.Ｓｔｅｐ"/>
    <s v="安川　智美"/>
    <n v="3412700605"/>
    <s v="だんでらいおん"/>
    <n v="7380034"/>
    <x v="9"/>
    <s v="〒738-0034 廿日市市宮内４３０３－１"/>
    <x v="0"/>
    <s v="藤井敏子"/>
    <s v="安川智美"/>
    <s v="０８２９－３９－７１００"/>
    <s v="dent.de.lion.ss@gmail.com"/>
    <s v="月額"/>
    <n v="20000"/>
    <x v="387"/>
    <n v="29258"/>
    <n v="49383"/>
    <n v="49797"/>
    <n v="50000"/>
    <n v="2482605"/>
    <n v="922703"/>
    <n v="0"/>
    <n v="0"/>
    <n v="1559902"/>
    <n v="2482605"/>
    <x v="389"/>
    <n v="0"/>
    <n v="0"/>
    <n v="0"/>
    <n v="0"/>
    <n v="79"/>
    <n v="1125"/>
    <x v="383"/>
    <n v="180"/>
    <n v="8"/>
    <n v="2482605"/>
    <x v="386"/>
    <x v="387"/>
    <n v="552"/>
    <n v="5500000"/>
    <n v="5500000"/>
    <n v="0"/>
    <n v="0"/>
    <n v="0"/>
    <n v="5500000"/>
    <n v="4800000"/>
    <n v="600000"/>
    <n v="100000"/>
    <n v="0"/>
    <n v="0"/>
    <n v="2172"/>
    <n v="8000"/>
    <n v="269"/>
    <n v="12"/>
    <n v="4800000"/>
    <n v="49383"/>
    <n v="600"/>
    <n v="5600000"/>
    <n v="5600000"/>
    <n v="0"/>
    <n v="0"/>
    <n v="0"/>
    <n v="5600000"/>
    <n v="4900000"/>
    <n v="600000"/>
    <n v="100000"/>
    <n v="0"/>
    <n v="0"/>
    <n v="2180"/>
    <n v="8100"/>
    <n v="269"/>
    <n v="12"/>
    <n v="4900000"/>
    <n v="49797"/>
    <n v="605"/>
    <n v="5600000"/>
    <n v="5600000"/>
    <n v="0"/>
    <n v="0"/>
    <n v="0"/>
    <n v="5600000"/>
    <n v="4920000"/>
    <n v="600000"/>
    <n v="80000"/>
    <n v="0"/>
    <n v="0"/>
    <n v="2190"/>
    <n v="8150"/>
    <n v="269"/>
    <n v="12"/>
    <n v="4920000"/>
    <n v="50000"/>
    <n v="604"/>
    <m/>
    <m/>
    <m/>
    <s v="○"/>
    <m/>
    <s v="○"/>
    <s v="○"/>
    <m/>
    <s v="○"/>
    <m/>
    <m/>
    <s v="○"/>
    <s v="○"/>
    <m/>
    <m/>
    <s v="○"/>
    <s v="○"/>
    <s v="ポスティング"/>
    <x v="7"/>
    <n v="664220"/>
    <s v="カフェ業務（仕込み・調理・提供）"/>
    <s v="－"/>
    <x v="3"/>
    <n v="122087"/>
    <s v="部品検品"/>
    <s v="－"/>
    <x v="8"/>
    <n v="89416"/>
    <s v="つまみ細工・水引アクセサリー_x000a_着物リメイク"/>
    <s v="－"/>
    <x v="1"/>
    <s v=""/>
    <x v="0"/>
    <x v="0"/>
    <s v=""/>
    <x v="0"/>
    <m/>
    <m/>
    <m/>
    <x v="0"/>
    <s v="製造品の販路が少ない_x000a_カフェの集客・固定客の不足_x000a_"/>
    <s v="○"/>
    <m/>
    <s v="○"/>
    <s v="○"/>
    <m/>
    <m/>
    <m/>
    <m/>
    <m/>
    <s v="○"/>
    <m/>
    <m/>
    <s v="目標額達成_x000a_カフェ業務は軌道に乗りつつあるが、リピーターの確保に至っていない_x000a_製作雑貨の販路拡大が必要となっている"/>
    <s v="○"/>
    <s v="○"/>
    <s v="○"/>
    <s v="○"/>
    <m/>
    <m/>
    <m/>
    <m/>
    <m/>
    <s v="○"/>
    <m/>
    <m/>
    <s v="カフェ営業"/>
    <s v="①商品企画力の向上"/>
    <s v="チラシの作成・配布_x000a_新メニューの開発_x000a_SNS等の活用"/>
    <s v="雑貨製造・販売"/>
    <s v="②販路開拓"/>
    <s v="宮島での販路開拓_x000a_ネット販売の検討_x000a_マルシェなどへの出店"/>
    <s v="軽作業"/>
    <s v="⑩市町・企業、他事業所との連携"/>
    <s v="単価交渉_x000a_委託先の拡大_x000a_事業所の認知度向上"/>
    <s v="雑貨の製造・販売の販路拡大に向けて、他企業と協力し宮島での販路拡大を目指す。_x000a_昨今のインバウンドを受け、着物リメイクをメインにアクセサリー・バックなどの_x000a_小物販売に力を入れる。"/>
    <s v="令和6年の方策を基に、さらなる販路拡大を目指す。_x000a__x000a_カフェ事業に関しては、オリジナル商品の開発を検討。_x000a_テイクアウトの提供も視野に入れる。"/>
    <s v="前年からの方策を維持しつつ、安定を目指す。"/>
    <s v="共有した"/>
    <s v="共有した"/>
    <s v="統括責任者"/>
    <s v="藤井　敏子"/>
    <s v="管理者"/>
    <s v="目標工賃達成指導員"/>
    <s v="新　妙子"/>
    <s v="目標工賃達成指導員"/>
    <s v="職業指導員"/>
    <s v="光移　千晴"/>
    <s v="職業指導員"/>
    <s v="職業指導員"/>
    <s v="安川　智美"/>
    <s v="職業指導員"/>
    <s v="生活支援員"/>
    <s v="奥田　達貴"/>
    <s v="生活支援員"/>
    <s v="生活支援員"/>
    <s v="小田　麻貴子"/>
    <s v="生活支援員"/>
    <s v="生活支援員"/>
    <s v="前田　典子"/>
    <s v="生活支援員"/>
    <m/>
    <m/>
    <m/>
    <m/>
    <m/>
    <m/>
    <m/>
    <m/>
    <m/>
    <x v="3"/>
    <n v="2"/>
    <n v="2"/>
    <n v="11"/>
    <m/>
    <m/>
    <n v="15"/>
    <x v="64"/>
    <x v="200"/>
    <x v="209"/>
    <x v="0"/>
    <x v="0"/>
    <n v="5"/>
    <n v="10"/>
    <n v="0"/>
    <n v="15"/>
    <n v="0"/>
    <n v="1"/>
    <n v="3"/>
    <n v="0"/>
    <n v="0"/>
    <n v="0"/>
    <n v="11"/>
    <n v="15"/>
    <n v="0"/>
    <n v="1"/>
    <n v="3"/>
    <n v="2"/>
    <n v="4"/>
    <n v="5"/>
    <n v="0"/>
    <n v="15"/>
    <n v="5"/>
    <n v="0"/>
    <n v="10"/>
    <n v="15"/>
    <n v="0.33333333333333331"/>
    <n v="13"/>
    <n v="0"/>
    <n v="2"/>
    <n v="15"/>
    <n v="0.8666666666666667"/>
    <n v="10"/>
    <n v="0"/>
    <n v="5"/>
    <n v="15"/>
    <n v="0.66666666666666663"/>
    <n v="8"/>
    <n v="2"/>
    <n v="5"/>
    <n v="15"/>
    <n v="0.53333333333333333"/>
    <n v="10"/>
    <n v="3"/>
    <n v="2"/>
    <n v="15"/>
    <n v="0.66666666666666663"/>
    <n v="12"/>
    <n v="0"/>
    <n v="3"/>
    <n v="15"/>
    <x v="19"/>
    <n v="58"/>
    <n v="5"/>
    <n v="27"/>
    <n v="90"/>
    <n v="0.6444444444444444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1B7645C-9C69-4196-8775-FE4CE70F94B1}" name="ピボットテーブル1"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5:H18" firstHeaderRow="1" firstDataRow="2" firstDataCol="1" rowPageCount="1" colPageCount="1"/>
  <pivotFields count="273">
    <pivotField showAll="0"/>
    <pivotField dataField="1" showAll="0"/>
    <pivotField axis="axisCol" showAll="0">
      <items count="7">
        <item x="3"/>
        <item x="1"/>
        <item x="2"/>
        <item x="4"/>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91">
        <item x="386"/>
        <item x="211"/>
        <item x="378"/>
        <item x="365"/>
        <item x="385"/>
        <item x="364"/>
        <item x="379"/>
        <item x="377"/>
        <item x="374"/>
        <item x="360"/>
        <item x="381"/>
        <item x="350"/>
        <item x="228"/>
        <item x="189"/>
        <item x="362"/>
        <item x="375"/>
        <item x="366"/>
        <item x="308"/>
        <item x="376"/>
        <item x="356"/>
        <item x="241"/>
        <item x="338"/>
        <item x="337"/>
        <item x="383"/>
        <item x="369"/>
        <item x="335"/>
        <item x="62"/>
        <item x="98"/>
        <item x="153"/>
        <item x="78"/>
        <item x="358"/>
        <item x="380"/>
        <item x="68"/>
        <item x="37"/>
        <item x="276"/>
        <item x="328"/>
        <item x="341"/>
        <item x="299"/>
        <item x="310"/>
        <item x="244"/>
        <item x="284"/>
        <item x="370"/>
        <item x="319"/>
        <item x="248"/>
        <item x="322"/>
        <item x="155"/>
        <item x="245"/>
        <item x="313"/>
        <item x="343"/>
        <item x="330"/>
        <item x="28"/>
        <item x="387"/>
        <item x="301"/>
        <item x="267"/>
        <item x="227"/>
        <item x="24"/>
        <item x="357"/>
        <item x="195"/>
        <item x="206"/>
        <item x="282"/>
        <item x="22"/>
        <item x="388"/>
        <item x="199"/>
        <item x="103"/>
        <item x="169"/>
        <item x="257"/>
        <item x="302"/>
        <item x="279"/>
        <item x="185"/>
        <item x="212"/>
        <item x="112"/>
        <item x="210"/>
        <item x="132"/>
        <item x="367"/>
        <item x="238"/>
        <item x="171"/>
        <item x="334"/>
        <item x="266"/>
        <item x="129"/>
        <item x="368"/>
        <item x="260"/>
        <item x="116"/>
        <item x="201"/>
        <item x="162"/>
        <item x="354"/>
        <item x="74"/>
        <item x="305"/>
        <item x="193"/>
        <item x="81"/>
        <item x="178"/>
        <item x="253"/>
        <item x="240"/>
        <item x="213"/>
        <item x="278"/>
        <item x="71"/>
        <item x="36"/>
        <item x="294"/>
        <item x="3"/>
        <item x="147"/>
        <item x="309"/>
        <item x="233"/>
        <item x="187"/>
        <item x="274"/>
        <item x="60"/>
        <item x="75"/>
        <item x="184"/>
        <item x="194"/>
        <item x="216"/>
        <item x="311"/>
        <item x="243"/>
        <item x="258"/>
        <item x="114"/>
        <item x="108"/>
        <item x="306"/>
        <item x="0"/>
        <item x="270"/>
        <item x="144"/>
        <item x="223"/>
        <item x="382"/>
        <item x="72"/>
        <item x="290"/>
        <item x="327"/>
        <item x="174"/>
        <item x="145"/>
        <item x="285"/>
        <item x="113"/>
        <item x="325"/>
        <item x="336"/>
        <item x="94"/>
        <item x="190"/>
        <item x="373"/>
        <item x="353"/>
        <item x="76"/>
        <item x="222"/>
        <item x="152"/>
        <item x="207"/>
        <item x="59"/>
        <item x="372"/>
        <item x="384"/>
        <item x="186"/>
        <item x="293"/>
        <item x="142"/>
        <item x="215"/>
        <item x="4"/>
        <item x="93"/>
        <item x="346"/>
        <item x="347"/>
        <item x="349"/>
        <item x="176"/>
        <item x="230"/>
        <item x="197"/>
        <item x="273"/>
        <item x="96"/>
        <item x="389"/>
        <item x="120"/>
        <item x="352"/>
        <item x="17"/>
        <item x="64"/>
        <item x="345"/>
        <item x="172"/>
        <item x="125"/>
        <item x="291"/>
        <item x="339"/>
        <item x="351"/>
        <item x="218"/>
        <item x="118"/>
        <item x="95"/>
        <item x="115"/>
        <item x="170"/>
        <item x="320"/>
        <item x="205"/>
        <item x="295"/>
        <item x="200"/>
        <item x="371"/>
        <item x="34"/>
        <item x="208"/>
        <item x="236"/>
        <item x="286"/>
        <item x="246"/>
        <item x="16"/>
        <item x="249"/>
        <item x="250"/>
        <item x="179"/>
        <item x="137"/>
        <item x="220"/>
        <item x="27"/>
        <item x="229"/>
        <item x="251"/>
        <item x="149"/>
        <item x="188"/>
        <item x="2"/>
        <item x="167"/>
        <item x="166"/>
        <item x="204"/>
        <item x="342"/>
        <item x="219"/>
        <item x="297"/>
        <item x="221"/>
        <item x="271"/>
        <item x="361"/>
        <item x="173"/>
        <item x="224"/>
        <item x="99"/>
        <item x="23"/>
        <item x="331"/>
        <item x="180"/>
        <item x="150"/>
        <item x="127"/>
        <item x="165"/>
        <item x="119"/>
        <item x="163"/>
        <item x="196"/>
        <item x="92"/>
        <item x="138"/>
        <item x="283"/>
        <item x="89"/>
        <item x="314"/>
        <item x="235"/>
        <item x="177"/>
        <item x="111"/>
        <item x="154"/>
        <item x="91"/>
        <item x="242"/>
        <item x="123"/>
        <item x="139"/>
        <item x="202"/>
        <item x="47"/>
        <item x="66"/>
        <item x="175"/>
        <item x="51"/>
        <item x="58"/>
        <item x="46"/>
        <item x="65"/>
        <item x="55"/>
        <item x="226"/>
        <item x="135"/>
        <item x="29"/>
        <item x="133"/>
        <item x="159"/>
        <item x="87"/>
        <item x="263"/>
        <item x="84"/>
        <item x="14"/>
        <item x="281"/>
        <item x="1"/>
        <item x="90"/>
        <item x="122"/>
        <item x="124"/>
        <item x="7"/>
        <item x="20"/>
        <item x="110"/>
        <item x="203"/>
        <item x="21"/>
        <item x="261"/>
        <item x="128"/>
        <item x="355"/>
        <item x="275"/>
        <item x="321"/>
        <item x="198"/>
        <item x="214"/>
        <item x="168"/>
        <item x="41"/>
        <item x="317"/>
        <item x="148"/>
        <item x="344"/>
        <item x="63"/>
        <item x="296"/>
        <item x="15"/>
        <item x="312"/>
        <item x="49"/>
        <item x="264"/>
        <item x="156"/>
        <item x="359"/>
        <item x="31"/>
        <item x="182"/>
        <item x="100"/>
        <item x="39"/>
        <item x="83"/>
        <item x="43"/>
        <item x="38"/>
        <item x="298"/>
        <item x="88"/>
        <item x="158"/>
        <item x="234"/>
        <item x="25"/>
        <item x="44"/>
        <item x="164"/>
        <item x="268"/>
        <item x="143"/>
        <item x="324"/>
        <item x="247"/>
        <item x="225"/>
        <item x="97"/>
        <item x="61"/>
        <item x="332"/>
        <item x="256"/>
        <item x="102"/>
        <item x="80"/>
        <item x="252"/>
        <item x="141"/>
        <item x="12"/>
        <item x="18"/>
        <item x="33"/>
        <item x="9"/>
        <item x="333"/>
        <item x="109"/>
        <item x="318"/>
        <item x="52"/>
        <item x="160"/>
        <item x="45"/>
        <item x="70"/>
        <item x="35"/>
        <item x="231"/>
        <item x="6"/>
        <item x="181"/>
        <item x="272"/>
        <item x="85"/>
        <item x="340"/>
        <item x="146"/>
        <item x="131"/>
        <item x="288"/>
        <item x="277"/>
        <item x="82"/>
        <item x="239"/>
        <item x="50"/>
        <item x="48"/>
        <item x="303"/>
        <item x="151"/>
        <item x="280"/>
        <item x="157"/>
        <item x="316"/>
        <item x="136"/>
        <item x="101"/>
        <item x="86"/>
        <item x="134"/>
        <item x="232"/>
        <item x="106"/>
        <item x="217"/>
        <item x="5"/>
        <item x="126"/>
        <item x="53"/>
        <item x="209"/>
        <item x="191"/>
        <item x="8"/>
        <item x="77"/>
        <item x="192"/>
        <item x="254"/>
        <item x="10"/>
        <item x="11"/>
        <item x="292"/>
        <item x="307"/>
        <item x="32"/>
        <item x="13"/>
        <item x="19"/>
        <item x="30"/>
        <item x="183"/>
        <item x="269"/>
        <item x="326"/>
        <item x="348"/>
        <item x="57"/>
        <item x="26"/>
        <item x="140"/>
        <item x="287"/>
        <item x="73"/>
        <item x="105"/>
        <item x="259"/>
        <item x="107"/>
        <item x="304"/>
        <item x="262"/>
        <item x="67"/>
        <item x="265"/>
        <item x="121"/>
        <item x="117"/>
        <item x="130"/>
        <item x="42"/>
        <item x="237"/>
        <item x="255"/>
        <item x="329"/>
        <item x="315"/>
        <item x="79"/>
        <item x="161"/>
        <item x="323"/>
        <item x="69"/>
        <item x="104"/>
        <item x="54"/>
        <item x="56"/>
        <item x="40"/>
        <item x="289"/>
        <item x="300"/>
        <item h="1" x="36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0"/>
  </rowFields>
  <rowItems count="12">
    <i>
      <x/>
    </i>
    <i>
      <x v="1"/>
    </i>
    <i>
      <x v="2"/>
    </i>
    <i>
      <x v="3"/>
    </i>
    <i>
      <x v="4"/>
    </i>
    <i>
      <x v="5"/>
    </i>
    <i>
      <x v="6"/>
    </i>
    <i>
      <x v="7"/>
    </i>
    <i>
      <x v="8"/>
    </i>
    <i>
      <x v="9"/>
    </i>
    <i>
      <x v="10"/>
    </i>
    <i t="grand">
      <x/>
    </i>
  </rowItems>
  <colFields count="1">
    <field x="2"/>
  </colFields>
  <colItems count="7">
    <i>
      <x/>
    </i>
    <i>
      <x v="1"/>
    </i>
    <i>
      <x v="2"/>
    </i>
    <i>
      <x v="3"/>
    </i>
    <i>
      <x v="4"/>
    </i>
    <i>
      <x v="5"/>
    </i>
    <i t="grand">
      <x/>
    </i>
  </colItems>
  <pageFields count="1">
    <pageField fld="28" hier="-1"/>
  </pageFields>
  <dataFields count="1">
    <dataField name="個数 / 工賃番号" fld="1" subtotal="count" baseField="2" baseItem="0"/>
  </dataFields>
  <formats count="6">
    <format dxfId="108">
      <pivotArea type="all" dataOnly="0" outline="0" fieldPosition="0"/>
    </format>
    <format dxfId="107">
      <pivotArea outline="0" collapsedLevelsAreSubtotals="1" fieldPosition="0"/>
    </format>
    <format dxfId="106">
      <pivotArea field="40" type="button" dataOnly="0" labelOnly="1" outline="0" axis="axisRow" fieldPosition="0"/>
    </format>
    <format dxfId="105">
      <pivotArea dataOnly="0" labelOnly="1" fieldPosition="0">
        <references count="1">
          <reference field="40" count="0"/>
        </references>
      </pivotArea>
    </format>
    <format dxfId="104">
      <pivotArea dataOnly="0" labelOnly="1" grandRow="1" outline="0" fieldPosition="0"/>
    </format>
    <format dxfId="10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C7A46761-F25C-40FF-8B32-B76585921C0B}" name="ピボットテーブル12"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50:H73" firstHeaderRow="0" firstDataRow="1" firstDataCol="1" rowPageCount="1" colPageCount="1"/>
  <pivotFields count="273">
    <pivotField showAll="0"/>
    <pivotField showAll="0"/>
    <pivotField showAll="0"/>
    <pivotField showAll="0"/>
    <pivotField showAll="0"/>
    <pivotField showAll="0"/>
    <pivotField showAll="0"/>
    <pivotField showAll="0"/>
    <pivotField axis="axisRow" multipleItemSelectionAllowed="1" showAll="0">
      <items count="23">
        <item x="2"/>
        <item x="3"/>
        <item x="4"/>
        <item x="5"/>
        <item x="0"/>
        <item x="6"/>
        <item x="7"/>
        <item x="17"/>
        <item x="12"/>
        <item x="20"/>
        <item x="8"/>
        <item x="9"/>
        <item x="16"/>
        <item x="15"/>
        <item x="19"/>
        <item x="14"/>
        <item x="13"/>
        <item x="10"/>
        <item x="11"/>
        <item x="1"/>
        <item x="18"/>
        <item x="21"/>
        <item t="default"/>
      </items>
    </pivotField>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dataField="1" multipleItemSelectionAllowed="1" showAll="0"/>
    <pivotField showAll="0"/>
    <pivotField showAll="0"/>
    <pivotField showAll="0"/>
    <pivotField showAll="0"/>
    <pivotField dataField="1" showAll="0"/>
    <pivotField dataField="1" showAll="0"/>
    <pivotField axis="axisPage" dataField="1" multipleItemSelectionAllowed="1" showAll="0">
      <items count="385">
        <item x="42"/>
        <item x="206"/>
        <item x="380"/>
        <item x="372"/>
        <item x="379"/>
        <item x="375"/>
        <item x="370"/>
        <item x="358"/>
        <item x="373"/>
        <item x="354"/>
        <item x="356"/>
        <item x="371"/>
        <item x="359"/>
        <item x="360"/>
        <item x="75"/>
        <item x="337"/>
        <item x="377"/>
        <item x="344"/>
        <item x="368"/>
        <item x="369"/>
        <item x="331"/>
        <item x="352"/>
        <item x="329"/>
        <item x="303"/>
        <item x="279"/>
        <item x="381"/>
        <item x="328"/>
        <item x="294"/>
        <item x="236"/>
        <item x="184"/>
        <item x="332"/>
        <item x="322"/>
        <item x="374"/>
        <item x="68"/>
        <item x="317"/>
        <item x="305"/>
        <item x="255"/>
        <item x="350"/>
        <item x="364"/>
        <item x="361"/>
        <item x="142"/>
        <item x="324"/>
        <item x="378"/>
        <item x="363"/>
        <item x="252"/>
        <item x="335"/>
        <item x="230"/>
        <item x="383"/>
        <item x="362"/>
        <item x="78"/>
        <item x="218"/>
        <item x="347"/>
        <item x="181"/>
        <item x="240"/>
        <item x="62"/>
        <item x="223"/>
        <item x="330"/>
        <item x="285"/>
        <item x="238"/>
        <item x="243"/>
        <item x="346"/>
        <item x="164"/>
        <item x="296"/>
        <item x="97"/>
        <item x="314"/>
        <item x="341"/>
        <item x="113"/>
        <item x="261"/>
        <item x="269"/>
        <item x="300"/>
        <item x="351"/>
        <item x="265"/>
        <item x="71"/>
        <item x="277"/>
        <item x="319"/>
        <item x="36"/>
        <item x="65"/>
        <item x="253"/>
        <item x="222"/>
        <item x="174"/>
        <item x="268"/>
        <item x="205"/>
        <item x="201"/>
        <item x="348"/>
        <item x="120"/>
        <item x="190"/>
        <item x="0"/>
        <item x="107"/>
        <item x="91"/>
        <item x="219"/>
        <item x="382"/>
        <item x="198"/>
        <item x="271"/>
        <item x="221"/>
        <item x="207"/>
        <item x="76"/>
        <item x="197"/>
        <item x="270"/>
        <item x="245"/>
        <item x="169"/>
        <item x="365"/>
        <item x="134"/>
        <item x="336"/>
        <item x="171"/>
        <item x="349"/>
        <item x="239"/>
        <item x="259"/>
        <item x="280"/>
        <item x="376"/>
        <item x="154"/>
        <item x="237"/>
        <item x="262"/>
        <item x="355"/>
        <item x="126"/>
        <item x="194"/>
        <item x="339"/>
        <item x="235"/>
        <item x="102"/>
        <item x="281"/>
        <item x="263"/>
        <item x="119"/>
        <item x="122"/>
        <item x="143"/>
        <item x="367"/>
        <item x="248"/>
        <item x="74"/>
        <item x="81"/>
        <item x="333"/>
        <item x="307"/>
        <item x="110"/>
        <item x="28"/>
        <item x="216"/>
        <item x="257"/>
        <item x="185"/>
        <item x="229"/>
        <item x="301"/>
        <item x="86"/>
        <item x="189"/>
        <item x="148"/>
        <item x="288"/>
        <item x="60"/>
        <item x="112"/>
        <item x="287"/>
        <item x="31"/>
        <item x="321"/>
        <item x="213"/>
        <item x="308"/>
        <item x="18"/>
        <item x="233"/>
        <item x="165"/>
        <item x="34"/>
        <item x="340"/>
        <item x="180"/>
        <item x="163"/>
        <item x="227"/>
        <item x="188"/>
        <item x="203"/>
        <item x="2"/>
        <item x="217"/>
        <item x="366"/>
        <item x="166"/>
        <item x="292"/>
        <item x="291"/>
        <item x="343"/>
        <item x="224"/>
        <item x="183"/>
        <item x="182"/>
        <item x="147"/>
        <item x="211"/>
        <item x="175"/>
        <item x="192"/>
        <item x="72"/>
        <item x="244"/>
        <item x="64"/>
        <item x="170"/>
        <item x="338"/>
        <item x="116"/>
        <item x="59"/>
        <item x="139"/>
        <item x="304"/>
        <item x="115"/>
        <item x="136"/>
        <item x="297"/>
        <item x="200"/>
        <item x="133"/>
        <item x="208"/>
        <item x="25"/>
        <item x="172"/>
        <item x="274"/>
        <item x="94"/>
        <item x="92"/>
        <item x="82"/>
        <item x="293"/>
        <item x="4"/>
        <item x="157"/>
        <item x="83"/>
        <item x="44"/>
        <item x="93"/>
        <item x="246"/>
        <item x="66"/>
        <item x="46"/>
        <item x="241"/>
        <item x="325"/>
        <item x="195"/>
        <item x="39"/>
        <item x="7"/>
        <item x="27"/>
        <item x="37"/>
        <item x="14"/>
        <item x="327"/>
        <item x="306"/>
        <item x="137"/>
        <item x="145"/>
        <item x="249"/>
        <item x="109"/>
        <item x="309"/>
        <item x="8"/>
        <item x="176"/>
        <item x="23"/>
        <item x="22"/>
        <item x="264"/>
        <item x="334"/>
        <item x="98"/>
        <item x="210"/>
        <item x="199"/>
        <item x="273"/>
        <item x="251"/>
        <item x="129"/>
        <item x="193"/>
        <item x="258"/>
        <item x="214"/>
        <item x="290"/>
        <item x="232"/>
        <item x="278"/>
        <item x="289"/>
        <item x="196"/>
        <item x="276"/>
        <item x="159"/>
        <item x="167"/>
        <item x="345"/>
        <item x="242"/>
        <item x="173"/>
        <item x="85"/>
        <item x="212"/>
        <item x="215"/>
        <item x="161"/>
        <item x="52"/>
        <item x="150"/>
        <item x="326"/>
        <item x="131"/>
        <item x="41"/>
        <item x="302"/>
        <item x="168"/>
        <item x="247"/>
        <item x="254"/>
        <item x="283"/>
        <item x="320"/>
        <item x="89"/>
        <item x="141"/>
        <item x="121"/>
        <item x="90"/>
        <item x="312"/>
        <item x="9"/>
        <item x="87"/>
        <item x="250"/>
        <item x="316"/>
        <item x="152"/>
        <item x="151"/>
        <item x="256"/>
        <item x="299"/>
        <item x="177"/>
        <item x="146"/>
        <item x="155"/>
        <item x="204"/>
        <item x="186"/>
        <item x="286"/>
        <item x="48"/>
        <item x="231"/>
        <item x="128"/>
        <item x="315"/>
        <item x="61"/>
        <item x="55"/>
        <item x="1"/>
        <item x="342"/>
        <item x="149"/>
        <item x="266"/>
        <item x="117"/>
        <item x="47"/>
        <item x="225"/>
        <item x="124"/>
        <item x="144"/>
        <item x="3"/>
        <item x="209"/>
        <item x="21"/>
        <item x="58"/>
        <item x="20"/>
        <item x="160"/>
        <item x="43"/>
        <item x="282"/>
        <item x="17"/>
        <item x="100"/>
        <item x="88"/>
        <item x="162"/>
        <item x="29"/>
        <item x="191"/>
        <item x="311"/>
        <item x="80"/>
        <item x="24"/>
        <item x="179"/>
        <item x="16"/>
        <item x="132"/>
        <item x="267"/>
        <item x="73"/>
        <item x="38"/>
        <item x="272"/>
        <item x="45"/>
        <item x="298"/>
        <item x="228"/>
        <item x="158"/>
        <item x="202"/>
        <item x="310"/>
        <item x="63"/>
        <item x="35"/>
        <item x="318"/>
        <item x="111"/>
        <item x="323"/>
        <item x="51"/>
        <item x="313"/>
        <item x="123"/>
        <item x="15"/>
        <item x="101"/>
        <item x="353"/>
        <item x="108"/>
        <item x="67"/>
        <item x="13"/>
        <item x="140"/>
        <item x="135"/>
        <item x="226"/>
        <item x="49"/>
        <item x="153"/>
        <item x="70"/>
        <item x="220"/>
        <item x="99"/>
        <item x="295"/>
        <item x="178"/>
        <item x="234"/>
        <item x="26"/>
        <item x="118"/>
        <item x="19"/>
        <item x="12"/>
        <item x="6"/>
        <item x="130"/>
        <item x="10"/>
        <item x="138"/>
        <item x="5"/>
        <item x="95"/>
        <item x="125"/>
        <item x="96"/>
        <item x="260"/>
        <item x="275"/>
        <item x="77"/>
        <item x="33"/>
        <item x="69"/>
        <item x="32"/>
        <item x="127"/>
        <item x="56"/>
        <item x="11"/>
        <item x="104"/>
        <item x="50"/>
        <item x="57"/>
        <item x="106"/>
        <item x="54"/>
        <item x="284"/>
        <item x="187"/>
        <item x="84"/>
        <item x="53"/>
        <item x="40"/>
        <item x="156"/>
        <item x="30"/>
        <item x="105"/>
        <item x="114"/>
        <item x="79"/>
        <item x="103"/>
        <item x="357"/>
        <item t="default"/>
      </items>
    </pivotField>
    <pivotField dataField="1" showAll="0"/>
    <pivotField dataField="1"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23">
    <i>
      <x/>
    </i>
    <i>
      <x v="1"/>
    </i>
    <i>
      <x v="2"/>
    </i>
    <i>
      <x v="3"/>
    </i>
    <i>
      <x v="4"/>
    </i>
    <i>
      <x v="5"/>
    </i>
    <i>
      <x v="6"/>
    </i>
    <i>
      <x v="7"/>
    </i>
    <i>
      <x v="8"/>
    </i>
    <i>
      <x v="9"/>
    </i>
    <i>
      <x v="10"/>
    </i>
    <i>
      <x v="11"/>
    </i>
    <i>
      <x v="12"/>
    </i>
    <i>
      <x v="13"/>
    </i>
    <i>
      <x v="14"/>
    </i>
    <i>
      <x v="15"/>
    </i>
    <i>
      <x v="16"/>
    </i>
    <i>
      <x v="17"/>
    </i>
    <i>
      <x v="18"/>
    </i>
    <i>
      <x v="19"/>
    </i>
    <i>
      <x v="20"/>
    </i>
    <i>
      <x v="21"/>
    </i>
    <i t="grand">
      <x/>
    </i>
  </rowItems>
  <colFields count="1">
    <field x="-2"/>
  </colFields>
  <colItems count="7">
    <i>
      <x/>
    </i>
    <i i="1">
      <x v="1"/>
    </i>
    <i i="2">
      <x v="2"/>
    </i>
    <i i="3">
      <x v="3"/>
    </i>
    <i i="4">
      <x v="4"/>
    </i>
    <i i="5">
      <x v="5"/>
    </i>
    <i i="6">
      <x v="6"/>
    </i>
  </colItems>
  <pageFields count="1">
    <pageField fld="35" hier="-1"/>
  </pageFields>
  <dataFields count="7">
    <dataField name="個数 / 令和5年度実績額" fld="17" subtotal="count" baseField="0" baseItem="0"/>
    <dataField name="合計 / R5年間工賃支払総額" fld="28" baseField="0" baseItem="0"/>
    <dataField name="合計 / R5支払対象者数" fld="33" baseField="0" baseItem="0"/>
    <dataField name="合計 / R5年間延べ利用者数" fld="34" baseField="0" baseItem="0"/>
    <dataField name="合計 / R5延労働時間" fld="35" baseField="0" baseItem="0"/>
    <dataField name="合計 / R5開所日数" fld="36" baseField="0" baseItem="0"/>
    <dataField name="合計 / R5開所月数" fld="37" baseField="0" baseItem="0"/>
  </dataFields>
  <formats count="6">
    <format dxfId="50">
      <pivotArea type="all" dataOnly="0" outline="0" fieldPosition="0"/>
    </format>
    <format dxfId="49">
      <pivotArea outline="0" collapsedLevelsAreSubtotals="1" fieldPosition="0"/>
    </format>
    <format dxfId="48">
      <pivotArea field="8" type="button" dataOnly="0" labelOnly="1" outline="0" axis="axisRow" fieldPosition="0"/>
    </format>
    <format dxfId="47">
      <pivotArea dataOnly="0" labelOnly="1" fieldPosition="0">
        <references count="1">
          <reference field="8" count="0"/>
        </references>
      </pivotArea>
    </format>
    <format dxfId="46">
      <pivotArea dataOnly="0" labelOnly="1" grandRow="1" outline="0" fieldPosition="0"/>
    </format>
    <format dxfId="45">
      <pivotArea dataOnly="0" labelOnly="1" outline="0" fieldPosition="0">
        <references count="1">
          <reference field="4294967294" count="7">
            <x v="0"/>
            <x v="1"/>
            <x v="2"/>
            <x v="3"/>
            <x v="4"/>
            <x v="5"/>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16B437CE-D7D7-47C2-A0A1-4D5DE15D43CB}" name="ピボットテーブル1"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5:H12" firstHeaderRow="0" firstDataRow="1" firstDataCol="1" rowPageCount="1" colPageCount="1"/>
  <pivotFields count="273">
    <pivotField showAll="0"/>
    <pivotField showAll="0"/>
    <pivotField axis="axisRow" showAll="0">
      <items count="7">
        <item x="3"/>
        <item x="1"/>
        <item x="2"/>
        <item x="4"/>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dataField="1" showAll="0"/>
    <pivotField dataField="1" showAll="0"/>
    <pivotField axis="axisPage" dataField="1" multipleItemSelectionAllowed="1" showAll="0">
      <items count="385">
        <item x="42"/>
        <item x="206"/>
        <item x="380"/>
        <item x="372"/>
        <item x="379"/>
        <item x="375"/>
        <item x="370"/>
        <item x="358"/>
        <item x="373"/>
        <item x="354"/>
        <item x="356"/>
        <item x="371"/>
        <item x="359"/>
        <item x="360"/>
        <item x="75"/>
        <item x="337"/>
        <item x="377"/>
        <item x="344"/>
        <item x="368"/>
        <item x="369"/>
        <item x="331"/>
        <item x="352"/>
        <item x="329"/>
        <item x="303"/>
        <item x="279"/>
        <item x="381"/>
        <item x="328"/>
        <item x="294"/>
        <item x="236"/>
        <item x="184"/>
        <item x="332"/>
        <item x="322"/>
        <item x="374"/>
        <item x="68"/>
        <item x="317"/>
        <item x="305"/>
        <item x="255"/>
        <item x="350"/>
        <item x="364"/>
        <item x="361"/>
        <item x="142"/>
        <item x="324"/>
        <item x="378"/>
        <item x="363"/>
        <item x="252"/>
        <item x="335"/>
        <item x="230"/>
        <item x="383"/>
        <item x="362"/>
        <item x="78"/>
        <item x="218"/>
        <item x="347"/>
        <item x="181"/>
        <item x="240"/>
        <item x="62"/>
        <item x="223"/>
        <item x="330"/>
        <item x="285"/>
        <item x="238"/>
        <item x="243"/>
        <item x="346"/>
        <item x="164"/>
        <item x="296"/>
        <item x="97"/>
        <item x="314"/>
        <item x="341"/>
        <item x="113"/>
        <item x="261"/>
        <item x="269"/>
        <item x="300"/>
        <item x="351"/>
        <item x="265"/>
        <item x="71"/>
        <item x="277"/>
        <item x="319"/>
        <item x="36"/>
        <item x="65"/>
        <item x="253"/>
        <item x="222"/>
        <item x="174"/>
        <item x="268"/>
        <item x="205"/>
        <item x="201"/>
        <item x="348"/>
        <item x="120"/>
        <item x="190"/>
        <item x="0"/>
        <item x="107"/>
        <item x="91"/>
        <item x="219"/>
        <item x="382"/>
        <item x="198"/>
        <item x="271"/>
        <item x="221"/>
        <item x="207"/>
        <item x="76"/>
        <item x="197"/>
        <item x="270"/>
        <item x="245"/>
        <item x="169"/>
        <item x="365"/>
        <item x="134"/>
        <item x="336"/>
        <item x="171"/>
        <item x="349"/>
        <item x="239"/>
        <item x="259"/>
        <item x="280"/>
        <item x="376"/>
        <item x="154"/>
        <item x="237"/>
        <item x="262"/>
        <item x="355"/>
        <item x="126"/>
        <item x="194"/>
        <item x="339"/>
        <item x="235"/>
        <item x="102"/>
        <item x="281"/>
        <item x="263"/>
        <item x="119"/>
        <item x="122"/>
        <item x="143"/>
        <item x="367"/>
        <item x="248"/>
        <item x="74"/>
        <item x="81"/>
        <item x="333"/>
        <item x="307"/>
        <item x="110"/>
        <item x="28"/>
        <item x="216"/>
        <item x="257"/>
        <item x="185"/>
        <item x="229"/>
        <item x="301"/>
        <item x="86"/>
        <item x="189"/>
        <item x="148"/>
        <item x="288"/>
        <item x="60"/>
        <item x="112"/>
        <item x="287"/>
        <item x="31"/>
        <item x="321"/>
        <item x="213"/>
        <item x="308"/>
        <item x="18"/>
        <item x="233"/>
        <item x="165"/>
        <item x="34"/>
        <item x="340"/>
        <item x="180"/>
        <item x="163"/>
        <item x="227"/>
        <item x="188"/>
        <item x="203"/>
        <item x="2"/>
        <item x="217"/>
        <item x="366"/>
        <item x="166"/>
        <item x="292"/>
        <item x="291"/>
        <item x="343"/>
        <item x="224"/>
        <item x="183"/>
        <item x="182"/>
        <item x="147"/>
        <item x="211"/>
        <item x="175"/>
        <item x="192"/>
        <item x="72"/>
        <item x="244"/>
        <item x="64"/>
        <item x="170"/>
        <item x="338"/>
        <item x="116"/>
        <item x="59"/>
        <item x="139"/>
        <item x="304"/>
        <item x="115"/>
        <item x="136"/>
        <item x="297"/>
        <item x="200"/>
        <item x="133"/>
        <item x="208"/>
        <item x="25"/>
        <item x="172"/>
        <item x="274"/>
        <item x="94"/>
        <item x="92"/>
        <item x="82"/>
        <item x="293"/>
        <item x="4"/>
        <item x="157"/>
        <item x="83"/>
        <item x="44"/>
        <item x="93"/>
        <item x="246"/>
        <item x="66"/>
        <item x="46"/>
        <item x="241"/>
        <item x="325"/>
        <item x="195"/>
        <item x="39"/>
        <item x="7"/>
        <item x="27"/>
        <item x="37"/>
        <item x="14"/>
        <item x="327"/>
        <item x="306"/>
        <item x="137"/>
        <item x="145"/>
        <item x="249"/>
        <item x="109"/>
        <item x="309"/>
        <item x="8"/>
        <item x="176"/>
        <item x="23"/>
        <item x="22"/>
        <item x="264"/>
        <item x="334"/>
        <item x="98"/>
        <item x="210"/>
        <item x="199"/>
        <item x="273"/>
        <item x="251"/>
        <item x="129"/>
        <item x="193"/>
        <item x="258"/>
        <item x="214"/>
        <item x="290"/>
        <item x="232"/>
        <item x="278"/>
        <item x="289"/>
        <item x="196"/>
        <item x="276"/>
        <item x="159"/>
        <item x="167"/>
        <item x="345"/>
        <item x="242"/>
        <item x="173"/>
        <item x="85"/>
        <item x="212"/>
        <item x="215"/>
        <item x="161"/>
        <item x="52"/>
        <item x="150"/>
        <item x="326"/>
        <item x="131"/>
        <item x="41"/>
        <item x="302"/>
        <item x="168"/>
        <item x="247"/>
        <item x="254"/>
        <item x="283"/>
        <item x="320"/>
        <item x="89"/>
        <item x="141"/>
        <item x="121"/>
        <item x="90"/>
        <item x="312"/>
        <item x="9"/>
        <item x="87"/>
        <item x="250"/>
        <item x="316"/>
        <item x="152"/>
        <item x="151"/>
        <item x="256"/>
        <item x="299"/>
        <item x="177"/>
        <item x="146"/>
        <item x="155"/>
        <item x="204"/>
        <item x="186"/>
        <item x="286"/>
        <item x="48"/>
        <item x="231"/>
        <item x="128"/>
        <item x="315"/>
        <item x="61"/>
        <item x="55"/>
        <item x="1"/>
        <item x="342"/>
        <item x="149"/>
        <item x="266"/>
        <item x="117"/>
        <item x="47"/>
        <item x="225"/>
        <item x="124"/>
        <item x="144"/>
        <item x="3"/>
        <item x="209"/>
        <item x="21"/>
        <item x="58"/>
        <item x="20"/>
        <item x="160"/>
        <item x="43"/>
        <item x="282"/>
        <item x="17"/>
        <item x="100"/>
        <item x="88"/>
        <item x="162"/>
        <item x="29"/>
        <item x="191"/>
        <item x="311"/>
        <item x="80"/>
        <item x="24"/>
        <item x="179"/>
        <item x="16"/>
        <item x="132"/>
        <item x="267"/>
        <item x="73"/>
        <item x="38"/>
        <item x="272"/>
        <item x="45"/>
        <item x="298"/>
        <item x="228"/>
        <item x="158"/>
        <item x="202"/>
        <item x="310"/>
        <item x="63"/>
        <item x="35"/>
        <item x="318"/>
        <item x="111"/>
        <item x="323"/>
        <item x="51"/>
        <item x="313"/>
        <item x="123"/>
        <item x="15"/>
        <item x="101"/>
        <item x="353"/>
        <item x="108"/>
        <item x="67"/>
        <item x="13"/>
        <item x="140"/>
        <item x="135"/>
        <item x="226"/>
        <item x="49"/>
        <item x="153"/>
        <item x="70"/>
        <item x="220"/>
        <item x="99"/>
        <item x="295"/>
        <item x="178"/>
        <item x="234"/>
        <item x="26"/>
        <item x="118"/>
        <item x="19"/>
        <item x="12"/>
        <item x="6"/>
        <item x="130"/>
        <item x="10"/>
        <item x="138"/>
        <item x="5"/>
        <item x="95"/>
        <item x="125"/>
        <item x="96"/>
        <item x="260"/>
        <item x="275"/>
        <item x="77"/>
        <item x="33"/>
        <item x="69"/>
        <item x="32"/>
        <item x="127"/>
        <item x="56"/>
        <item x="11"/>
        <item x="104"/>
        <item x="50"/>
        <item x="57"/>
        <item x="106"/>
        <item x="54"/>
        <item x="284"/>
        <item x="187"/>
        <item x="84"/>
        <item x="53"/>
        <item x="40"/>
        <item x="156"/>
        <item x="30"/>
        <item x="105"/>
        <item x="114"/>
        <item x="79"/>
        <item x="103"/>
        <item x="357"/>
        <item t="default"/>
      </items>
    </pivotField>
    <pivotField dataField="1" showAll="0"/>
    <pivotField dataField="1"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7">
    <i>
      <x/>
    </i>
    <i>
      <x v="1"/>
    </i>
    <i>
      <x v="2"/>
    </i>
    <i>
      <x v="3"/>
    </i>
    <i>
      <x v="4"/>
    </i>
    <i>
      <x v="5"/>
    </i>
    <i t="grand">
      <x/>
    </i>
  </rowItems>
  <colFields count="1">
    <field x="-2"/>
  </colFields>
  <colItems count="7">
    <i>
      <x/>
    </i>
    <i i="1">
      <x v="1"/>
    </i>
    <i i="2">
      <x v="2"/>
    </i>
    <i i="3">
      <x v="3"/>
    </i>
    <i i="4">
      <x v="4"/>
    </i>
    <i i="5">
      <x v="5"/>
    </i>
    <i i="6">
      <x v="6"/>
    </i>
  </colItems>
  <pageFields count="1">
    <pageField fld="35" hier="-1"/>
  </pageFields>
  <dataFields count="7">
    <dataField name="個数 / 令和5年度実績額" fld="17" subtotal="count" baseField="0" baseItem="0"/>
    <dataField name="合計 / R5年間工賃支払総額" fld="28" baseField="0" baseItem="0"/>
    <dataField name="合計 / R5支払対象者数" fld="33" baseField="0" baseItem="0"/>
    <dataField name="合計 / R5年間延べ利用者数" fld="34" baseField="0" baseItem="0"/>
    <dataField name="合計 / R5延労働時間" fld="35" baseField="0" baseItem="0"/>
    <dataField name="合計 / R5開所日数" fld="36" baseField="0" baseItem="0"/>
    <dataField name="合計 / R5開所月数" fld="37" baseField="0" baseItem="0"/>
  </dataFields>
  <formats count="6">
    <format dxfId="56">
      <pivotArea type="all" dataOnly="0" outline="0" fieldPosition="0"/>
    </format>
    <format dxfId="55">
      <pivotArea outline="0" collapsedLevelsAreSubtotals="1" fieldPosition="0"/>
    </format>
    <format dxfId="54">
      <pivotArea field="2" type="button" dataOnly="0" labelOnly="1" outline="0" axis="axisRow" fieldPosition="0"/>
    </format>
    <format dxfId="53">
      <pivotArea dataOnly="0" labelOnly="1" fieldPosition="0">
        <references count="1">
          <reference field="2" count="0"/>
        </references>
      </pivotArea>
    </format>
    <format dxfId="52">
      <pivotArea dataOnly="0" labelOnly="1" grandRow="1" outline="0" fieldPosition="0"/>
    </format>
    <format dxfId="51">
      <pivotArea dataOnly="0" labelOnly="1" outline="0" fieldPosition="0">
        <references count="1">
          <reference field="4294967294" count="7">
            <x v="0"/>
            <x v="1"/>
            <x v="2"/>
            <x v="3"/>
            <x v="4"/>
            <x v="5"/>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977BEB57-6934-45AA-9CF4-B0899361CBF7}" name="ピボットテーブル3"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308:H331" firstHeaderRow="0" firstDataRow="1" firstDataCol="1"/>
  <pivotFields count="273">
    <pivotField showAll="0"/>
    <pivotField dataField="1" showAll="0"/>
    <pivotField showAll="0"/>
    <pivotField showAll="0"/>
    <pivotField showAll="0"/>
    <pivotField showAll="0"/>
    <pivotField showAll="0"/>
    <pivotField showAll="0"/>
    <pivotField axis="axisRow" showAll="0">
      <items count="23">
        <item x="2"/>
        <item x="3"/>
        <item x="4"/>
        <item x="5"/>
        <item x="0"/>
        <item x="6"/>
        <item x="7"/>
        <item x="17"/>
        <item x="12"/>
        <item x="20"/>
        <item x="8"/>
        <item x="9"/>
        <item x="16"/>
        <item x="15"/>
        <item x="19"/>
        <item x="14"/>
        <item x="13"/>
        <item x="10"/>
        <item x="11"/>
        <item x="1"/>
        <item x="18"/>
        <item x="2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23">
    <i>
      <x/>
    </i>
    <i>
      <x v="1"/>
    </i>
    <i>
      <x v="2"/>
    </i>
    <i>
      <x v="3"/>
    </i>
    <i>
      <x v="4"/>
    </i>
    <i>
      <x v="5"/>
    </i>
    <i>
      <x v="6"/>
    </i>
    <i>
      <x v="7"/>
    </i>
    <i>
      <x v="8"/>
    </i>
    <i>
      <x v="9"/>
    </i>
    <i>
      <x v="10"/>
    </i>
    <i>
      <x v="11"/>
    </i>
    <i>
      <x v="12"/>
    </i>
    <i>
      <x v="13"/>
    </i>
    <i>
      <x v="14"/>
    </i>
    <i>
      <x v="15"/>
    </i>
    <i>
      <x v="16"/>
    </i>
    <i>
      <x v="17"/>
    </i>
    <i>
      <x v="18"/>
    </i>
    <i>
      <x v="19"/>
    </i>
    <i>
      <x v="20"/>
    </i>
    <i>
      <x v="21"/>
    </i>
    <i t="grand">
      <x/>
    </i>
  </rowItems>
  <colFields count="1">
    <field x="-2"/>
  </colFields>
  <colItems count="7">
    <i>
      <x/>
    </i>
    <i i="1">
      <x v="1"/>
    </i>
    <i i="2">
      <x v="2"/>
    </i>
    <i i="3">
      <x v="3"/>
    </i>
    <i i="4">
      <x v="4"/>
    </i>
    <i i="5">
      <x v="5"/>
    </i>
    <i i="6">
      <x v="6"/>
    </i>
  </colItems>
  <dataFields count="7">
    <dataField name="個数 / 工賃番号" fld="1" subtotal="count" baseField="2" baseItem="0"/>
    <dataField name="合計 / R5年間工賃支払総額" fld="28" baseField="0" baseItem="0"/>
    <dataField name="合計 / R5支払対象者数" fld="33" baseField="0" baseItem="0"/>
    <dataField name="合計 / R5年間延べ利用者数" fld="34" baseField="0" baseItem="0"/>
    <dataField name="合計 / R5延労働時間" fld="35" baseField="0" baseItem="0"/>
    <dataField name="合計 / R5開所日数" fld="36" baseField="0" baseItem="0"/>
    <dataField name="合計 / R5開所月数" fld="37" baseField="0" baseItem="0"/>
  </dataFields>
  <formats count="6">
    <format dxfId="62">
      <pivotArea type="all" dataOnly="0" outline="0" fieldPosition="0"/>
    </format>
    <format dxfId="61">
      <pivotArea outline="0" collapsedLevelsAreSubtotals="1" fieldPosition="0"/>
    </format>
    <format dxfId="60">
      <pivotArea field="8" type="button" dataOnly="0" labelOnly="1" outline="0" axis="axisRow" fieldPosition="0"/>
    </format>
    <format dxfId="59">
      <pivotArea dataOnly="0" labelOnly="1" fieldPosition="0">
        <references count="1">
          <reference field="8" count="0"/>
        </references>
      </pivotArea>
    </format>
    <format dxfId="58">
      <pivotArea dataOnly="0" labelOnly="1" grandRow="1" outline="0" fieldPosition="0"/>
    </format>
    <format dxfId="57">
      <pivotArea dataOnly="0" labelOnly="1" outline="0" fieldPosition="0">
        <references count="1">
          <reference field="4294967294" count="7">
            <x v="0"/>
            <x v="1"/>
            <x v="2"/>
            <x v="3"/>
            <x v="4"/>
            <x v="5"/>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D1FBAF29-778C-44A5-B262-B4899C523C8F}" name="ピボットテーブル9"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516:B534" firstHeaderRow="1" firstDataRow="1" firstDataCol="1"/>
  <pivotFields count="27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9">
        <item x="12"/>
        <item x="14"/>
        <item x="15"/>
        <item x="1"/>
        <item x="4"/>
        <item x="8"/>
        <item x="11"/>
        <item x="6"/>
        <item x="7"/>
        <item x="9"/>
        <item x="10"/>
        <item x="16"/>
        <item x="0"/>
        <item x="13"/>
        <item x="3"/>
        <item x="17"/>
        <item x="5"/>
        <item h="1" x="2"/>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22"/>
  </rowFields>
  <rowItems count="18">
    <i>
      <x/>
    </i>
    <i>
      <x v="1"/>
    </i>
    <i>
      <x v="2"/>
    </i>
    <i>
      <x v="3"/>
    </i>
    <i>
      <x v="4"/>
    </i>
    <i>
      <x v="5"/>
    </i>
    <i>
      <x v="6"/>
    </i>
    <i>
      <x v="7"/>
    </i>
    <i>
      <x v="8"/>
    </i>
    <i>
      <x v="9"/>
    </i>
    <i>
      <x v="10"/>
    </i>
    <i>
      <x v="11"/>
    </i>
    <i>
      <x v="12"/>
    </i>
    <i>
      <x v="13"/>
    </i>
    <i>
      <x v="14"/>
    </i>
    <i>
      <x v="15"/>
    </i>
    <i>
      <x v="16"/>
    </i>
    <i t="grand">
      <x/>
    </i>
  </rowItems>
  <colItems count="1">
    <i/>
  </colItems>
  <dataFields count="1">
    <dataField name="合計 / 3位の売上額" fld="123" baseField="0" baseItem="0"/>
  </dataFields>
  <formats count="6">
    <format dxfId="68">
      <pivotArea type="all" dataOnly="0" outline="0" fieldPosition="0"/>
    </format>
    <format dxfId="67">
      <pivotArea outline="0" collapsedLevelsAreSubtotals="1" fieldPosition="0"/>
    </format>
    <format dxfId="66">
      <pivotArea field="122" type="button" dataOnly="0" labelOnly="1" outline="0" axis="axisRow" fieldPosition="0"/>
    </format>
    <format dxfId="65">
      <pivotArea dataOnly="0" labelOnly="1" fieldPosition="0">
        <references count="1">
          <reference field="122" count="0"/>
        </references>
      </pivotArea>
    </format>
    <format dxfId="64">
      <pivotArea dataOnly="0" labelOnly="1" grandRow="1" outline="0" fieldPosition="0"/>
    </format>
    <format dxfId="6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960A134E-A1B1-478B-88E6-AF0AB30B2E9F}" name="ピボットテーブル14"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101:B120" firstHeaderRow="1" firstDataRow="1" firstDataCol="1"/>
  <pivotFields count="27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9">
        <item x="7"/>
        <item x="10"/>
        <item x="5"/>
        <item x="12"/>
        <item x="11"/>
        <item x="6"/>
        <item x="13"/>
        <item x="14"/>
        <item x="4"/>
        <item x="8"/>
        <item x="1"/>
        <item x="15"/>
        <item x="3"/>
        <item x="16"/>
        <item x="9"/>
        <item x="17"/>
        <item x="0"/>
        <item x="2"/>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8"/>
  </rowFields>
  <rowItems count="19">
    <i>
      <x/>
    </i>
    <i>
      <x v="1"/>
    </i>
    <i>
      <x v="2"/>
    </i>
    <i>
      <x v="3"/>
    </i>
    <i>
      <x v="4"/>
    </i>
    <i>
      <x v="5"/>
    </i>
    <i>
      <x v="6"/>
    </i>
    <i>
      <x v="7"/>
    </i>
    <i>
      <x v="8"/>
    </i>
    <i>
      <x v="9"/>
    </i>
    <i>
      <x v="10"/>
    </i>
    <i>
      <x v="11"/>
    </i>
    <i>
      <x v="12"/>
    </i>
    <i>
      <x v="13"/>
    </i>
    <i>
      <x v="14"/>
    </i>
    <i>
      <x v="15"/>
    </i>
    <i>
      <x v="16"/>
    </i>
    <i>
      <x v="17"/>
    </i>
    <i t="grand">
      <x/>
    </i>
  </rowItems>
  <colItems count="1">
    <i/>
  </colItems>
  <dataFields count="1">
    <dataField name="合計 / 2位の売上額" fld="119" baseField="0" baseItem="0"/>
  </dataFields>
  <formats count="6">
    <format dxfId="74">
      <pivotArea type="all" dataOnly="0" outline="0" fieldPosition="0"/>
    </format>
    <format dxfId="73">
      <pivotArea outline="0" collapsedLevelsAreSubtotals="1" fieldPosition="0"/>
    </format>
    <format dxfId="72">
      <pivotArea field="118" type="button" dataOnly="0" labelOnly="1" outline="0" axis="axisRow" fieldPosition="0"/>
    </format>
    <format dxfId="71">
      <pivotArea dataOnly="0" labelOnly="1" fieldPosition="0">
        <references count="1">
          <reference field="118" count="0"/>
        </references>
      </pivotArea>
    </format>
    <format dxfId="70">
      <pivotArea dataOnly="0" labelOnly="1" grandRow="1" outline="0" fieldPosition="0"/>
    </format>
    <format dxfId="6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8C2C1E8B-097F-4955-A25C-FF4A4BECB079}" name="ピボットテーブル8"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492:B510" firstHeaderRow="1" firstDataRow="1" firstDataCol="1"/>
  <pivotFields count="27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9">
        <item x="7"/>
        <item x="10"/>
        <item x="5"/>
        <item x="12"/>
        <item x="11"/>
        <item x="6"/>
        <item x="13"/>
        <item x="14"/>
        <item x="4"/>
        <item x="8"/>
        <item x="1"/>
        <item x="15"/>
        <item x="3"/>
        <item x="16"/>
        <item x="9"/>
        <item x="17"/>
        <item x="0"/>
        <item h="1" x="2"/>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8"/>
  </rowFields>
  <rowItems count="18">
    <i>
      <x/>
    </i>
    <i>
      <x v="1"/>
    </i>
    <i>
      <x v="2"/>
    </i>
    <i>
      <x v="3"/>
    </i>
    <i>
      <x v="4"/>
    </i>
    <i>
      <x v="5"/>
    </i>
    <i>
      <x v="6"/>
    </i>
    <i>
      <x v="7"/>
    </i>
    <i>
      <x v="8"/>
    </i>
    <i>
      <x v="9"/>
    </i>
    <i>
      <x v="10"/>
    </i>
    <i>
      <x v="11"/>
    </i>
    <i>
      <x v="12"/>
    </i>
    <i>
      <x v="13"/>
    </i>
    <i>
      <x v="14"/>
    </i>
    <i>
      <x v="15"/>
    </i>
    <i>
      <x v="16"/>
    </i>
    <i t="grand">
      <x/>
    </i>
  </rowItems>
  <colItems count="1">
    <i/>
  </colItems>
  <dataFields count="1">
    <dataField name="合計 / 2位の売上額" fld="119" baseField="0" baseItem="0"/>
  </dataFields>
  <formats count="6">
    <format dxfId="80">
      <pivotArea type="all" dataOnly="0" outline="0" fieldPosition="0"/>
    </format>
    <format dxfId="79">
      <pivotArea outline="0" collapsedLevelsAreSubtotals="1" fieldPosition="0"/>
    </format>
    <format dxfId="78">
      <pivotArea field="118" type="button" dataOnly="0" labelOnly="1" outline="0" axis="axisRow" fieldPosition="0"/>
    </format>
    <format dxfId="77">
      <pivotArea dataOnly="0" labelOnly="1" fieldPosition="0">
        <references count="1">
          <reference field="118" count="0"/>
        </references>
      </pivotArea>
    </format>
    <format dxfId="76">
      <pivotArea dataOnly="0" labelOnly="1" grandRow="1" outline="0" fieldPosition="0"/>
    </format>
    <format dxfId="7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B2A4CD29-0A74-4695-97F1-B3F2195737B4}" name="ピボットテーブル11"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558:E570" firstHeaderRow="1" firstDataRow="2" firstDataCol="1"/>
  <pivotFields count="27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4">
        <item x="0"/>
        <item x="1"/>
        <item x="2"/>
        <item t="default"/>
      </items>
    </pivotField>
    <pivotField showAll="0"/>
    <pivotField showAll="0"/>
    <pivotField showAll="0"/>
    <pivotField axis="axisRow" showAll="0">
      <items count="13">
        <item x="0"/>
        <item x="1"/>
        <item x="2"/>
        <item x="3"/>
        <item x="4"/>
        <item x="5"/>
        <item x="6"/>
        <item x="7"/>
        <item x="8"/>
        <item x="9"/>
        <item x="10"/>
        <item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35"/>
  </rowFields>
  <rowItems count="11">
    <i>
      <x/>
    </i>
    <i>
      <x v="1"/>
    </i>
    <i>
      <x v="2"/>
    </i>
    <i>
      <x v="3"/>
    </i>
    <i>
      <x v="4"/>
    </i>
    <i>
      <x v="5"/>
    </i>
    <i>
      <x v="6"/>
    </i>
    <i>
      <x v="7"/>
    </i>
    <i>
      <x v="9"/>
    </i>
    <i>
      <x v="10"/>
    </i>
    <i t="grand">
      <x/>
    </i>
  </rowItems>
  <colFields count="1">
    <field x="131"/>
  </colFields>
  <colItems count="4">
    <i>
      <x/>
    </i>
    <i>
      <x v="1"/>
    </i>
    <i>
      <x v="2"/>
    </i>
    <i t="grand">
      <x/>
    </i>
  </colItems>
  <dataFields count="1">
    <dataField name="個数 / 工賃番号" fld="1" subtotal="count" baseField="126" baseItem="2"/>
  </dataFields>
  <formats count="10">
    <format dxfId="90">
      <pivotArea type="all" dataOnly="0" outline="0" fieldPosition="0"/>
    </format>
    <format dxfId="89">
      <pivotArea outline="0" collapsedLevelsAreSubtotals="1" fieldPosition="0"/>
    </format>
    <format dxfId="88">
      <pivotArea type="origin" dataOnly="0" labelOnly="1" outline="0" fieldPosition="0"/>
    </format>
    <format dxfId="87">
      <pivotArea field="131" type="button" dataOnly="0" labelOnly="1" outline="0" axis="axisCol" fieldPosition="0"/>
    </format>
    <format dxfId="86">
      <pivotArea type="topRight" dataOnly="0" labelOnly="1" outline="0" fieldPosition="0"/>
    </format>
    <format dxfId="85">
      <pivotArea field="135" type="button" dataOnly="0" labelOnly="1" outline="0" axis="axisRow" fieldPosition="0"/>
    </format>
    <format dxfId="84">
      <pivotArea dataOnly="0" labelOnly="1" fieldPosition="0">
        <references count="1">
          <reference field="135" count="10">
            <x v="0"/>
            <x v="1"/>
            <x v="2"/>
            <x v="3"/>
            <x v="4"/>
            <x v="5"/>
            <x v="6"/>
            <x v="7"/>
            <x v="9"/>
            <x v="10"/>
          </reference>
        </references>
      </pivotArea>
    </format>
    <format dxfId="83">
      <pivotArea dataOnly="0" labelOnly="1" grandRow="1" outline="0" fieldPosition="0"/>
    </format>
    <format dxfId="82">
      <pivotArea dataOnly="0" labelOnly="1" fieldPosition="0">
        <references count="1">
          <reference field="131" count="0"/>
        </references>
      </pivotArea>
    </format>
    <format dxfId="8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D3C3E1B1-1A21-4B2B-85C3-02876442144D}" name="ピボットテーブル5"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538:B542" firstHeaderRow="1" firstDataRow="1" firstDataCol="1"/>
  <pivotFields count="27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26"/>
  </rowFields>
  <rowItems count="4">
    <i>
      <x/>
    </i>
    <i>
      <x v="1"/>
    </i>
    <i>
      <x v="2"/>
    </i>
    <i t="grand">
      <x/>
    </i>
  </rowItems>
  <colItems count="1">
    <i/>
  </colItems>
  <dataFields count="1">
    <dataField name="個数 / 工賃番号" fld="1" subtotal="count" baseField="126" baseItem="2"/>
  </dataFields>
  <formats count="6">
    <format dxfId="96">
      <pivotArea type="all" dataOnly="0" outline="0" fieldPosition="0"/>
    </format>
    <format dxfId="95">
      <pivotArea outline="0" collapsedLevelsAreSubtotals="1" fieldPosition="0"/>
    </format>
    <format dxfId="94">
      <pivotArea field="126" type="button" dataOnly="0" labelOnly="1" outline="0" axis="axisRow" fieldPosition="0"/>
    </format>
    <format dxfId="93">
      <pivotArea dataOnly="0" labelOnly="1" fieldPosition="0">
        <references count="1">
          <reference field="126" count="0"/>
        </references>
      </pivotArea>
    </format>
    <format dxfId="92">
      <pivotArea dataOnly="0" labelOnly="1" grandRow="1" outline="0" fieldPosition="0"/>
    </format>
    <format dxfId="9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16642F68-F5C3-4D03-958F-13645EDC21C8}" name="ピボットテーブル2"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297:H304" firstHeaderRow="0" firstDataRow="1" firstDataCol="1"/>
  <pivotFields count="273">
    <pivotField showAll="0"/>
    <pivotField dataField="1" showAll="0"/>
    <pivotField showAll="0"/>
    <pivotField showAll="0"/>
    <pivotField showAll="0"/>
    <pivotField showAll="0"/>
    <pivotField showAll="0"/>
    <pivotField showAll="0"/>
    <pivotField showAll="0"/>
    <pivotField showAll="0"/>
    <pivotField axis="axisRow" showAll="0">
      <items count="7">
        <item x="0"/>
        <item x="1"/>
        <item x="2"/>
        <item x="3"/>
        <item x="4"/>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0"/>
  </rowFields>
  <rowItems count="7">
    <i>
      <x/>
    </i>
    <i>
      <x v="1"/>
    </i>
    <i>
      <x v="2"/>
    </i>
    <i>
      <x v="3"/>
    </i>
    <i>
      <x v="4"/>
    </i>
    <i>
      <x v="5"/>
    </i>
    <i t="grand">
      <x/>
    </i>
  </rowItems>
  <colFields count="1">
    <field x="-2"/>
  </colFields>
  <colItems count="7">
    <i>
      <x/>
    </i>
    <i i="1">
      <x v="1"/>
    </i>
    <i i="2">
      <x v="2"/>
    </i>
    <i i="3">
      <x v="3"/>
    </i>
    <i i="4">
      <x v="4"/>
    </i>
    <i i="5">
      <x v="5"/>
    </i>
    <i i="6">
      <x v="6"/>
    </i>
  </colItems>
  <dataFields count="7">
    <dataField name="個数 / 工賃番号" fld="1" subtotal="count" baseField="2" baseItem="0"/>
    <dataField name="合計 / R5年間工賃支払総額" fld="28" baseField="0" baseItem="0"/>
    <dataField name="合計 / R5支払対象者数" fld="33" baseField="0" baseItem="0"/>
    <dataField name="合計 / R5年間延べ利用者数" fld="34" baseField="0" baseItem="0"/>
    <dataField name="合計 / R5延労働時間" fld="35" baseField="0" baseItem="0"/>
    <dataField name="合計 / R5開所日数" fld="36" baseField="0" baseItem="0"/>
    <dataField name="合計 / R5開所月数" fld="37" baseField="0" baseItem="0"/>
  </dataFields>
  <formats count="6">
    <format dxfId="102">
      <pivotArea type="all" dataOnly="0" outline="0" fieldPosition="0"/>
    </format>
    <format dxfId="101">
      <pivotArea outline="0" collapsedLevelsAreSubtotals="1" fieldPosition="0"/>
    </format>
    <format dxfId="100">
      <pivotArea field="10" type="button" dataOnly="0" labelOnly="1" outline="0" axis="axisRow" fieldPosition="0"/>
    </format>
    <format dxfId="99">
      <pivotArea dataOnly="0" labelOnly="1" fieldPosition="0">
        <references count="1">
          <reference field="10" count="0"/>
        </references>
      </pivotArea>
    </format>
    <format dxfId="98">
      <pivotArea dataOnly="0" labelOnly="1" grandRow="1" outline="0" fieldPosition="0"/>
    </format>
    <format dxfId="97">
      <pivotArea dataOnly="0" labelOnly="1" outline="0" fieldPosition="0">
        <references count="1">
          <reference field="4294967294" count="7">
            <x v="0"/>
            <x v="1"/>
            <x v="2"/>
            <x v="3"/>
            <x v="4"/>
            <x v="5"/>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C4F9A97-9512-49C7-8285-E195854F563A}" name="ピボットテーブル2"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28:H41" firstHeaderRow="1" firstDataRow="2" firstDataCol="1" rowPageCount="1" colPageCount="1"/>
  <pivotFields count="273">
    <pivotField showAll="0"/>
    <pivotField dataField="1" showAll="0"/>
    <pivotField axis="axisCol" showAll="0">
      <items count="7">
        <item x="3"/>
        <item x="1"/>
        <item x="2"/>
        <item x="4"/>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91">
        <item x="386"/>
        <item x="211"/>
        <item x="378"/>
        <item x="365"/>
        <item x="385"/>
        <item x="364"/>
        <item x="379"/>
        <item x="377"/>
        <item x="374"/>
        <item x="360"/>
        <item x="381"/>
        <item x="350"/>
        <item x="228"/>
        <item x="189"/>
        <item x="362"/>
        <item x="375"/>
        <item x="366"/>
        <item x="308"/>
        <item x="376"/>
        <item x="356"/>
        <item x="241"/>
        <item x="338"/>
        <item x="337"/>
        <item x="383"/>
        <item x="369"/>
        <item x="335"/>
        <item x="62"/>
        <item x="98"/>
        <item x="153"/>
        <item x="78"/>
        <item x="358"/>
        <item x="380"/>
        <item x="68"/>
        <item x="37"/>
        <item x="276"/>
        <item x="328"/>
        <item x="341"/>
        <item x="299"/>
        <item x="310"/>
        <item x="244"/>
        <item x="284"/>
        <item x="370"/>
        <item x="319"/>
        <item x="248"/>
        <item x="322"/>
        <item x="155"/>
        <item x="245"/>
        <item x="313"/>
        <item x="343"/>
        <item x="330"/>
        <item x="28"/>
        <item x="387"/>
        <item x="301"/>
        <item x="267"/>
        <item x="227"/>
        <item x="24"/>
        <item x="357"/>
        <item x="195"/>
        <item x="206"/>
        <item x="282"/>
        <item x="22"/>
        <item x="388"/>
        <item x="199"/>
        <item x="103"/>
        <item x="169"/>
        <item x="257"/>
        <item x="302"/>
        <item x="279"/>
        <item x="185"/>
        <item x="212"/>
        <item x="112"/>
        <item x="210"/>
        <item x="132"/>
        <item x="367"/>
        <item x="238"/>
        <item x="171"/>
        <item x="334"/>
        <item x="266"/>
        <item x="129"/>
        <item x="368"/>
        <item x="260"/>
        <item x="116"/>
        <item x="201"/>
        <item x="162"/>
        <item x="354"/>
        <item x="74"/>
        <item x="305"/>
        <item x="193"/>
        <item x="81"/>
        <item x="178"/>
        <item x="253"/>
        <item x="240"/>
        <item x="213"/>
        <item x="278"/>
        <item x="71"/>
        <item x="36"/>
        <item x="294"/>
        <item x="3"/>
        <item x="147"/>
        <item x="309"/>
        <item x="233"/>
        <item x="187"/>
        <item x="274"/>
        <item x="60"/>
        <item x="75"/>
        <item x="184"/>
        <item x="194"/>
        <item x="216"/>
        <item x="311"/>
        <item x="243"/>
        <item x="258"/>
        <item x="114"/>
        <item x="108"/>
        <item x="306"/>
        <item x="0"/>
        <item x="270"/>
        <item x="144"/>
        <item x="223"/>
        <item x="382"/>
        <item x="72"/>
        <item x="290"/>
        <item x="327"/>
        <item x="174"/>
        <item x="145"/>
        <item x="285"/>
        <item x="113"/>
        <item x="325"/>
        <item x="336"/>
        <item x="94"/>
        <item x="190"/>
        <item x="373"/>
        <item x="353"/>
        <item x="76"/>
        <item x="222"/>
        <item x="152"/>
        <item x="207"/>
        <item x="59"/>
        <item x="372"/>
        <item x="384"/>
        <item x="186"/>
        <item x="293"/>
        <item x="142"/>
        <item x="215"/>
        <item x="4"/>
        <item x="93"/>
        <item x="346"/>
        <item x="347"/>
        <item x="349"/>
        <item x="176"/>
        <item x="230"/>
        <item x="197"/>
        <item x="273"/>
        <item x="96"/>
        <item x="389"/>
        <item x="120"/>
        <item x="352"/>
        <item x="17"/>
        <item x="64"/>
        <item x="345"/>
        <item x="172"/>
        <item x="125"/>
        <item x="291"/>
        <item x="339"/>
        <item x="351"/>
        <item x="218"/>
        <item x="118"/>
        <item x="95"/>
        <item x="115"/>
        <item x="170"/>
        <item x="320"/>
        <item x="205"/>
        <item x="295"/>
        <item x="200"/>
        <item x="371"/>
        <item x="34"/>
        <item x="208"/>
        <item x="236"/>
        <item x="286"/>
        <item x="246"/>
        <item x="16"/>
        <item x="249"/>
        <item x="250"/>
        <item x="179"/>
        <item x="137"/>
        <item x="220"/>
        <item x="27"/>
        <item x="229"/>
        <item x="251"/>
        <item x="149"/>
        <item x="188"/>
        <item x="2"/>
        <item x="167"/>
        <item x="166"/>
        <item x="204"/>
        <item x="342"/>
        <item x="219"/>
        <item x="297"/>
        <item x="221"/>
        <item x="271"/>
        <item x="361"/>
        <item x="173"/>
        <item x="224"/>
        <item x="99"/>
        <item x="23"/>
        <item x="331"/>
        <item x="180"/>
        <item x="150"/>
        <item x="127"/>
        <item x="165"/>
        <item x="119"/>
        <item x="163"/>
        <item x="196"/>
        <item x="92"/>
        <item x="138"/>
        <item x="283"/>
        <item x="89"/>
        <item x="314"/>
        <item x="235"/>
        <item x="177"/>
        <item x="111"/>
        <item x="154"/>
        <item x="91"/>
        <item x="242"/>
        <item x="123"/>
        <item x="139"/>
        <item x="202"/>
        <item x="47"/>
        <item x="66"/>
        <item x="175"/>
        <item x="51"/>
        <item x="58"/>
        <item x="46"/>
        <item x="65"/>
        <item x="55"/>
        <item x="226"/>
        <item x="135"/>
        <item x="29"/>
        <item x="133"/>
        <item x="159"/>
        <item x="87"/>
        <item x="263"/>
        <item x="84"/>
        <item x="14"/>
        <item x="281"/>
        <item x="1"/>
        <item x="90"/>
        <item x="122"/>
        <item x="124"/>
        <item x="7"/>
        <item x="20"/>
        <item x="110"/>
        <item x="203"/>
        <item x="21"/>
        <item x="261"/>
        <item x="128"/>
        <item x="355"/>
        <item x="275"/>
        <item x="321"/>
        <item x="198"/>
        <item x="214"/>
        <item x="168"/>
        <item x="41"/>
        <item x="317"/>
        <item x="148"/>
        <item x="344"/>
        <item x="63"/>
        <item x="296"/>
        <item x="15"/>
        <item x="312"/>
        <item x="49"/>
        <item x="264"/>
        <item x="156"/>
        <item x="359"/>
        <item x="31"/>
        <item x="182"/>
        <item x="100"/>
        <item x="39"/>
        <item x="83"/>
        <item x="43"/>
        <item x="38"/>
        <item x="298"/>
        <item x="88"/>
        <item x="158"/>
        <item x="234"/>
        <item x="25"/>
        <item x="44"/>
        <item x="164"/>
        <item x="268"/>
        <item x="143"/>
        <item x="324"/>
        <item x="247"/>
        <item x="225"/>
        <item x="97"/>
        <item x="61"/>
        <item x="332"/>
        <item x="256"/>
        <item x="102"/>
        <item x="80"/>
        <item x="252"/>
        <item x="141"/>
        <item x="12"/>
        <item x="18"/>
        <item x="33"/>
        <item x="9"/>
        <item x="333"/>
        <item x="109"/>
        <item x="318"/>
        <item x="52"/>
        <item x="160"/>
        <item x="45"/>
        <item x="70"/>
        <item x="35"/>
        <item x="231"/>
        <item x="6"/>
        <item x="181"/>
        <item x="272"/>
        <item x="85"/>
        <item x="340"/>
        <item x="146"/>
        <item x="131"/>
        <item x="288"/>
        <item x="277"/>
        <item x="82"/>
        <item x="239"/>
        <item x="50"/>
        <item x="48"/>
        <item x="303"/>
        <item x="151"/>
        <item x="280"/>
        <item x="157"/>
        <item x="316"/>
        <item x="136"/>
        <item x="101"/>
        <item x="86"/>
        <item x="134"/>
        <item x="232"/>
        <item x="106"/>
        <item x="217"/>
        <item x="5"/>
        <item x="126"/>
        <item x="53"/>
        <item x="209"/>
        <item x="191"/>
        <item x="8"/>
        <item x="77"/>
        <item x="192"/>
        <item x="254"/>
        <item x="10"/>
        <item x="11"/>
        <item x="292"/>
        <item x="307"/>
        <item x="32"/>
        <item x="13"/>
        <item x="19"/>
        <item x="30"/>
        <item x="183"/>
        <item x="269"/>
        <item x="326"/>
        <item x="348"/>
        <item x="57"/>
        <item x="26"/>
        <item x="140"/>
        <item x="287"/>
        <item x="73"/>
        <item x="105"/>
        <item x="259"/>
        <item x="107"/>
        <item x="304"/>
        <item x="262"/>
        <item x="67"/>
        <item x="265"/>
        <item x="121"/>
        <item x="117"/>
        <item x="130"/>
        <item x="42"/>
        <item x="237"/>
        <item x="255"/>
        <item x="329"/>
        <item x="315"/>
        <item x="79"/>
        <item x="161"/>
        <item x="323"/>
        <item x="69"/>
        <item x="104"/>
        <item x="54"/>
        <item x="56"/>
        <item x="40"/>
        <item x="289"/>
        <item x="300"/>
        <item h="1" x="363"/>
        <item t="default"/>
      </items>
    </pivotField>
    <pivotField showAll="0"/>
    <pivotField showAll="0"/>
    <pivotField showAll="0"/>
    <pivotField showAll="0"/>
    <pivotField showAll="0"/>
    <pivotField showAll="0"/>
    <pivotField showAll="0"/>
    <pivotField showAll="0"/>
    <pivotField showAll="0"/>
    <pivotField showAll="0"/>
    <pivotField axis="axisRow" showAll="0">
      <items count="12">
        <item x="0"/>
        <item x="1"/>
        <item x="2"/>
        <item x="3"/>
        <item x="4"/>
        <item x="5"/>
        <item x="6"/>
        <item x="7"/>
        <item x="8"/>
        <item x="9"/>
        <item x="10"/>
        <item t="default"/>
      </items>
    </pivotField>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9"/>
  </rowFields>
  <rowItems count="12">
    <i>
      <x/>
    </i>
    <i>
      <x v="1"/>
    </i>
    <i>
      <x v="2"/>
    </i>
    <i>
      <x v="3"/>
    </i>
    <i>
      <x v="4"/>
    </i>
    <i>
      <x v="5"/>
    </i>
    <i>
      <x v="6"/>
    </i>
    <i>
      <x v="7"/>
    </i>
    <i>
      <x v="8"/>
    </i>
    <i>
      <x v="9"/>
    </i>
    <i>
      <x v="10"/>
    </i>
    <i t="grand">
      <x/>
    </i>
  </rowItems>
  <colFields count="1">
    <field x="2"/>
  </colFields>
  <colItems count="7">
    <i>
      <x/>
    </i>
    <i>
      <x v="1"/>
    </i>
    <i>
      <x v="2"/>
    </i>
    <i>
      <x v="3"/>
    </i>
    <i>
      <x v="4"/>
    </i>
    <i>
      <x v="5"/>
    </i>
    <i t="grand">
      <x/>
    </i>
  </colItems>
  <pageFields count="1">
    <pageField fld="28" hier="-1"/>
  </pageFields>
  <dataFields count="1">
    <dataField name="個数 / 工賃番号" fld="1" subtotal="count" baseField="2" baseItem="0"/>
  </dataFields>
  <formats count="6">
    <format dxfId="114">
      <pivotArea type="all" dataOnly="0" outline="0" fieldPosition="0"/>
    </format>
    <format dxfId="113">
      <pivotArea outline="0" collapsedLevelsAreSubtotals="1" fieldPosition="0"/>
    </format>
    <format dxfId="112">
      <pivotArea field="39" type="button" dataOnly="0" labelOnly="1" outline="0" axis="axisRow" fieldPosition="0"/>
    </format>
    <format dxfId="111">
      <pivotArea dataOnly="0" labelOnly="1" fieldPosition="0">
        <references count="1">
          <reference field="39" count="0"/>
        </references>
      </pivotArea>
    </format>
    <format dxfId="110">
      <pivotArea dataOnly="0" labelOnly="1" grandRow="1" outline="0" fieldPosition="0"/>
    </format>
    <format dxfId="10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EFB68E1-138F-4F35-8180-D6FB441FB6C7}" name="ピボットテーブル2"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4:H11" firstHeaderRow="0" firstDataRow="1" firstDataCol="1" rowPageCount="1" colPageCount="1"/>
  <pivotFields count="273">
    <pivotField showAll="0"/>
    <pivotField showAll="0"/>
    <pivotField showAll="0"/>
    <pivotField showAll="0"/>
    <pivotField showAll="0"/>
    <pivotField showAll="0"/>
    <pivotField showAll="0"/>
    <pivotField showAll="0"/>
    <pivotField showAll="0"/>
    <pivotField showAll="0"/>
    <pivotField axis="axisRow" dataField="1" showAll="0">
      <items count="7">
        <item x="0"/>
        <item x="1"/>
        <item x="2"/>
        <item x="3"/>
        <item x="4"/>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dataField="1" showAll="0"/>
    <pivotField dataField="1" showAll="0"/>
    <pivotField axis="axisPage" dataField="1" multipleItemSelectionAllowed="1" showAll="0">
      <items count="385">
        <item x="42"/>
        <item x="206"/>
        <item x="380"/>
        <item x="372"/>
        <item x="379"/>
        <item x="375"/>
        <item x="370"/>
        <item x="358"/>
        <item x="373"/>
        <item x="354"/>
        <item x="356"/>
        <item x="371"/>
        <item x="359"/>
        <item x="360"/>
        <item x="75"/>
        <item x="337"/>
        <item x="377"/>
        <item x="344"/>
        <item x="368"/>
        <item x="369"/>
        <item x="331"/>
        <item x="352"/>
        <item x="329"/>
        <item x="303"/>
        <item x="279"/>
        <item x="381"/>
        <item x="328"/>
        <item x="294"/>
        <item x="236"/>
        <item x="184"/>
        <item x="332"/>
        <item x="322"/>
        <item x="374"/>
        <item x="68"/>
        <item x="317"/>
        <item x="305"/>
        <item x="255"/>
        <item x="350"/>
        <item x="364"/>
        <item x="361"/>
        <item x="142"/>
        <item x="324"/>
        <item x="378"/>
        <item x="363"/>
        <item x="252"/>
        <item x="335"/>
        <item x="230"/>
        <item x="383"/>
        <item x="362"/>
        <item x="78"/>
        <item x="218"/>
        <item x="347"/>
        <item x="181"/>
        <item x="240"/>
        <item x="62"/>
        <item x="223"/>
        <item x="330"/>
        <item x="285"/>
        <item x="238"/>
        <item x="243"/>
        <item x="346"/>
        <item x="164"/>
        <item x="296"/>
        <item x="97"/>
        <item x="314"/>
        <item x="341"/>
        <item x="113"/>
        <item x="261"/>
        <item x="269"/>
        <item x="300"/>
        <item x="351"/>
        <item x="265"/>
        <item x="71"/>
        <item x="277"/>
        <item x="319"/>
        <item x="36"/>
        <item x="65"/>
        <item x="253"/>
        <item x="222"/>
        <item x="174"/>
        <item x="268"/>
        <item x="205"/>
        <item x="201"/>
        <item x="348"/>
        <item x="120"/>
        <item x="190"/>
        <item x="0"/>
        <item x="107"/>
        <item x="91"/>
        <item x="219"/>
        <item x="382"/>
        <item x="198"/>
        <item x="271"/>
        <item x="221"/>
        <item x="207"/>
        <item x="76"/>
        <item x="197"/>
        <item x="270"/>
        <item x="245"/>
        <item x="169"/>
        <item x="365"/>
        <item x="134"/>
        <item x="336"/>
        <item x="171"/>
        <item x="349"/>
        <item x="239"/>
        <item x="259"/>
        <item x="280"/>
        <item x="376"/>
        <item x="154"/>
        <item x="237"/>
        <item x="262"/>
        <item x="355"/>
        <item x="126"/>
        <item x="194"/>
        <item x="339"/>
        <item x="235"/>
        <item x="102"/>
        <item x="281"/>
        <item x="263"/>
        <item x="119"/>
        <item x="122"/>
        <item x="143"/>
        <item x="367"/>
        <item x="248"/>
        <item x="74"/>
        <item x="81"/>
        <item x="333"/>
        <item x="307"/>
        <item x="110"/>
        <item x="28"/>
        <item x="216"/>
        <item x="257"/>
        <item x="185"/>
        <item x="229"/>
        <item x="301"/>
        <item x="86"/>
        <item x="189"/>
        <item x="148"/>
        <item x="288"/>
        <item x="60"/>
        <item x="112"/>
        <item x="287"/>
        <item x="31"/>
        <item x="321"/>
        <item x="213"/>
        <item x="308"/>
        <item x="18"/>
        <item x="233"/>
        <item x="165"/>
        <item x="34"/>
        <item x="340"/>
        <item x="180"/>
        <item x="163"/>
        <item x="227"/>
        <item x="188"/>
        <item x="203"/>
        <item x="2"/>
        <item x="217"/>
        <item x="366"/>
        <item x="166"/>
        <item x="292"/>
        <item x="291"/>
        <item x="343"/>
        <item x="224"/>
        <item x="183"/>
        <item x="182"/>
        <item x="147"/>
        <item x="211"/>
        <item x="175"/>
        <item x="192"/>
        <item x="72"/>
        <item x="244"/>
        <item x="64"/>
        <item x="170"/>
        <item x="338"/>
        <item x="116"/>
        <item x="59"/>
        <item x="139"/>
        <item x="304"/>
        <item x="115"/>
        <item x="136"/>
        <item x="297"/>
        <item x="200"/>
        <item x="133"/>
        <item x="208"/>
        <item x="25"/>
        <item x="172"/>
        <item x="274"/>
        <item x="94"/>
        <item x="92"/>
        <item x="82"/>
        <item x="293"/>
        <item x="4"/>
        <item x="157"/>
        <item x="83"/>
        <item x="44"/>
        <item x="93"/>
        <item x="246"/>
        <item x="66"/>
        <item x="46"/>
        <item x="241"/>
        <item x="325"/>
        <item x="195"/>
        <item x="39"/>
        <item x="7"/>
        <item x="27"/>
        <item x="37"/>
        <item x="14"/>
        <item x="327"/>
        <item x="306"/>
        <item x="137"/>
        <item x="145"/>
        <item x="249"/>
        <item x="109"/>
        <item x="309"/>
        <item x="8"/>
        <item x="176"/>
        <item x="23"/>
        <item x="22"/>
        <item x="264"/>
        <item x="334"/>
        <item x="98"/>
        <item x="210"/>
        <item x="199"/>
        <item x="273"/>
        <item x="251"/>
        <item x="129"/>
        <item x="193"/>
        <item x="258"/>
        <item x="214"/>
        <item x="290"/>
        <item x="232"/>
        <item x="278"/>
        <item x="289"/>
        <item x="196"/>
        <item x="276"/>
        <item x="159"/>
        <item x="167"/>
        <item x="345"/>
        <item x="242"/>
        <item x="173"/>
        <item x="85"/>
        <item x="212"/>
        <item x="215"/>
        <item x="161"/>
        <item x="52"/>
        <item x="150"/>
        <item x="326"/>
        <item x="131"/>
        <item x="41"/>
        <item x="302"/>
        <item x="168"/>
        <item x="247"/>
        <item x="254"/>
        <item x="283"/>
        <item x="320"/>
        <item x="89"/>
        <item x="141"/>
        <item x="121"/>
        <item x="90"/>
        <item x="312"/>
        <item x="9"/>
        <item x="87"/>
        <item x="250"/>
        <item x="316"/>
        <item x="152"/>
        <item x="151"/>
        <item x="256"/>
        <item x="299"/>
        <item x="177"/>
        <item x="146"/>
        <item x="155"/>
        <item x="204"/>
        <item x="186"/>
        <item x="286"/>
        <item x="48"/>
        <item x="231"/>
        <item x="128"/>
        <item x="315"/>
        <item x="61"/>
        <item x="55"/>
        <item x="1"/>
        <item x="342"/>
        <item x="149"/>
        <item x="266"/>
        <item x="117"/>
        <item x="47"/>
        <item x="225"/>
        <item x="124"/>
        <item x="144"/>
        <item x="3"/>
        <item x="209"/>
        <item x="21"/>
        <item x="58"/>
        <item x="20"/>
        <item x="160"/>
        <item x="43"/>
        <item x="282"/>
        <item x="17"/>
        <item x="100"/>
        <item x="88"/>
        <item x="162"/>
        <item x="29"/>
        <item x="191"/>
        <item x="311"/>
        <item x="80"/>
        <item x="24"/>
        <item x="179"/>
        <item x="16"/>
        <item x="132"/>
        <item x="267"/>
        <item x="73"/>
        <item x="38"/>
        <item x="272"/>
        <item x="45"/>
        <item x="298"/>
        <item x="228"/>
        <item x="158"/>
        <item x="202"/>
        <item x="310"/>
        <item x="63"/>
        <item x="35"/>
        <item x="318"/>
        <item x="111"/>
        <item x="323"/>
        <item x="51"/>
        <item x="313"/>
        <item x="123"/>
        <item x="15"/>
        <item x="101"/>
        <item x="353"/>
        <item x="108"/>
        <item x="67"/>
        <item x="13"/>
        <item x="140"/>
        <item x="135"/>
        <item x="226"/>
        <item x="49"/>
        <item x="153"/>
        <item x="70"/>
        <item x="220"/>
        <item x="99"/>
        <item x="295"/>
        <item x="178"/>
        <item x="234"/>
        <item x="26"/>
        <item x="118"/>
        <item x="19"/>
        <item x="12"/>
        <item x="6"/>
        <item x="130"/>
        <item x="10"/>
        <item x="138"/>
        <item x="5"/>
        <item x="95"/>
        <item x="125"/>
        <item x="96"/>
        <item x="260"/>
        <item x="275"/>
        <item x="77"/>
        <item x="33"/>
        <item x="69"/>
        <item x="32"/>
        <item x="127"/>
        <item x="56"/>
        <item x="11"/>
        <item x="104"/>
        <item x="50"/>
        <item x="57"/>
        <item x="106"/>
        <item x="54"/>
        <item x="284"/>
        <item x="187"/>
        <item x="84"/>
        <item x="53"/>
        <item x="40"/>
        <item x="156"/>
        <item x="30"/>
        <item x="105"/>
        <item x="114"/>
        <item x="79"/>
        <item x="103"/>
        <item x="357"/>
        <item t="default"/>
      </items>
    </pivotField>
    <pivotField dataField="1" showAll="0"/>
    <pivotField dataField="1"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0"/>
  </rowFields>
  <rowItems count="7">
    <i>
      <x/>
    </i>
    <i>
      <x v="1"/>
    </i>
    <i>
      <x v="2"/>
    </i>
    <i>
      <x v="3"/>
    </i>
    <i>
      <x v="4"/>
    </i>
    <i>
      <x v="5"/>
    </i>
    <i t="grand">
      <x/>
    </i>
  </rowItems>
  <colFields count="1">
    <field x="-2"/>
  </colFields>
  <colItems count="7">
    <i>
      <x/>
    </i>
    <i i="1">
      <x v="1"/>
    </i>
    <i i="2">
      <x v="2"/>
    </i>
    <i i="3">
      <x v="3"/>
    </i>
    <i i="4">
      <x v="4"/>
    </i>
    <i i="5">
      <x v="5"/>
    </i>
    <i i="6">
      <x v="6"/>
    </i>
  </colItems>
  <pageFields count="1">
    <pageField fld="35" hier="-1"/>
  </pageFields>
  <dataFields count="7">
    <dataField name="個数 / 利用定員" fld="10" subtotal="count" baseField="0" baseItem="0"/>
    <dataField name="合計 / R5年間工賃支払総額" fld="28" baseField="0" baseItem="0"/>
    <dataField name="合計 / R5支払対象者数" fld="33" baseField="0" baseItem="0"/>
    <dataField name="合計 / R5年間延べ利用者数" fld="34" baseField="0" baseItem="0"/>
    <dataField name="合計 / R5延労働時間" fld="35" baseField="0" baseItem="0"/>
    <dataField name="合計 / R5開所日数" fld="36" baseField="0" baseItem="0"/>
    <dataField name="合計 / R5開所月数" fld="3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CAA46CB-676B-4F96-825C-FA11B63A0C66}" name="ピボットテーブル10"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18:H42" firstHeaderRow="1" firstDataRow="2" firstDataCol="1" rowPageCount="1" colPageCount="1"/>
  <pivotFields count="273">
    <pivotField showAll="0"/>
    <pivotField showAll="0"/>
    <pivotField axis="axisCol" showAll="0">
      <items count="7">
        <item x="3"/>
        <item x="1"/>
        <item x="2"/>
        <item x="4"/>
        <item x="0"/>
        <item x="5"/>
        <item t="default"/>
      </items>
    </pivotField>
    <pivotField showAll="0"/>
    <pivotField showAll="0"/>
    <pivotField showAll="0"/>
    <pivotField showAll="0"/>
    <pivotField showAll="0"/>
    <pivotField axis="axisRow" multipleItemSelectionAllowed="1" showAll="0">
      <items count="23">
        <item x="2"/>
        <item x="3"/>
        <item x="4"/>
        <item x="5"/>
        <item x="0"/>
        <item x="6"/>
        <item x="7"/>
        <item x="17"/>
        <item x="12"/>
        <item x="20"/>
        <item x="8"/>
        <item x="9"/>
        <item x="16"/>
        <item x="15"/>
        <item x="19"/>
        <item x="14"/>
        <item x="13"/>
        <item x="10"/>
        <item x="11"/>
        <item x="1"/>
        <item x="18"/>
        <item x="21"/>
        <item t="default"/>
      </items>
    </pivotField>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91">
        <item x="386"/>
        <item x="211"/>
        <item x="378"/>
        <item x="365"/>
        <item x="385"/>
        <item x="364"/>
        <item x="379"/>
        <item x="377"/>
        <item x="374"/>
        <item x="360"/>
        <item x="381"/>
        <item x="350"/>
        <item x="228"/>
        <item x="189"/>
        <item x="362"/>
        <item x="375"/>
        <item x="366"/>
        <item x="308"/>
        <item x="376"/>
        <item x="356"/>
        <item x="241"/>
        <item x="338"/>
        <item x="337"/>
        <item x="383"/>
        <item x="369"/>
        <item x="335"/>
        <item x="62"/>
        <item x="98"/>
        <item x="153"/>
        <item x="78"/>
        <item x="358"/>
        <item x="380"/>
        <item x="68"/>
        <item x="37"/>
        <item x="276"/>
        <item x="328"/>
        <item x="341"/>
        <item x="299"/>
        <item x="310"/>
        <item x="244"/>
        <item x="284"/>
        <item x="370"/>
        <item x="319"/>
        <item x="248"/>
        <item x="322"/>
        <item x="155"/>
        <item x="245"/>
        <item x="313"/>
        <item x="343"/>
        <item x="330"/>
        <item x="28"/>
        <item x="387"/>
        <item x="301"/>
        <item x="267"/>
        <item x="227"/>
        <item x="24"/>
        <item x="357"/>
        <item x="195"/>
        <item x="206"/>
        <item x="282"/>
        <item x="22"/>
        <item x="388"/>
        <item x="199"/>
        <item x="103"/>
        <item x="169"/>
        <item x="257"/>
        <item x="302"/>
        <item x="279"/>
        <item x="185"/>
        <item x="212"/>
        <item x="112"/>
        <item x="210"/>
        <item x="132"/>
        <item x="367"/>
        <item x="238"/>
        <item x="171"/>
        <item x="334"/>
        <item x="266"/>
        <item x="129"/>
        <item x="368"/>
        <item x="260"/>
        <item x="116"/>
        <item x="201"/>
        <item x="162"/>
        <item x="354"/>
        <item x="74"/>
        <item x="305"/>
        <item x="193"/>
        <item x="81"/>
        <item x="178"/>
        <item x="253"/>
        <item x="240"/>
        <item x="213"/>
        <item x="278"/>
        <item x="71"/>
        <item x="36"/>
        <item x="294"/>
        <item x="3"/>
        <item x="147"/>
        <item x="309"/>
        <item x="233"/>
        <item x="187"/>
        <item x="274"/>
        <item x="60"/>
        <item x="75"/>
        <item x="184"/>
        <item x="194"/>
        <item x="216"/>
        <item x="311"/>
        <item x="243"/>
        <item x="258"/>
        <item x="114"/>
        <item x="108"/>
        <item x="306"/>
        <item x="0"/>
        <item x="270"/>
        <item x="144"/>
        <item x="223"/>
        <item x="382"/>
        <item x="72"/>
        <item x="290"/>
        <item x="327"/>
        <item x="174"/>
        <item x="145"/>
        <item x="285"/>
        <item x="113"/>
        <item x="325"/>
        <item x="336"/>
        <item x="94"/>
        <item x="190"/>
        <item x="373"/>
        <item x="353"/>
        <item x="76"/>
        <item x="222"/>
        <item x="152"/>
        <item x="207"/>
        <item x="59"/>
        <item x="372"/>
        <item x="384"/>
        <item x="186"/>
        <item x="293"/>
        <item x="142"/>
        <item x="215"/>
        <item x="4"/>
        <item x="93"/>
        <item x="346"/>
        <item x="347"/>
        <item x="349"/>
        <item x="176"/>
        <item x="230"/>
        <item x="197"/>
        <item x="273"/>
        <item x="96"/>
        <item x="389"/>
        <item x="120"/>
        <item x="352"/>
        <item x="17"/>
        <item x="64"/>
        <item x="345"/>
        <item x="172"/>
        <item x="125"/>
        <item x="291"/>
        <item x="339"/>
        <item x="351"/>
        <item x="218"/>
        <item x="118"/>
        <item x="95"/>
        <item x="115"/>
        <item x="170"/>
        <item x="320"/>
        <item x="205"/>
        <item x="295"/>
        <item x="200"/>
        <item x="371"/>
        <item x="34"/>
        <item x="208"/>
        <item x="236"/>
        <item x="286"/>
        <item x="246"/>
        <item x="16"/>
        <item x="249"/>
        <item x="250"/>
        <item x="179"/>
        <item x="137"/>
        <item x="220"/>
        <item x="27"/>
        <item x="229"/>
        <item x="251"/>
        <item x="149"/>
        <item x="188"/>
        <item x="2"/>
        <item x="167"/>
        <item x="166"/>
        <item x="204"/>
        <item x="342"/>
        <item x="219"/>
        <item x="297"/>
        <item x="221"/>
        <item x="271"/>
        <item x="361"/>
        <item x="173"/>
        <item x="224"/>
        <item x="99"/>
        <item x="23"/>
        <item x="331"/>
        <item x="180"/>
        <item x="150"/>
        <item x="127"/>
        <item x="165"/>
        <item x="119"/>
        <item x="163"/>
        <item x="196"/>
        <item x="92"/>
        <item x="138"/>
        <item x="283"/>
        <item x="89"/>
        <item x="314"/>
        <item x="235"/>
        <item x="177"/>
        <item x="111"/>
        <item x="154"/>
        <item x="91"/>
        <item x="242"/>
        <item x="123"/>
        <item x="139"/>
        <item x="202"/>
        <item x="47"/>
        <item x="66"/>
        <item x="175"/>
        <item x="51"/>
        <item x="58"/>
        <item x="46"/>
        <item x="65"/>
        <item x="55"/>
        <item x="226"/>
        <item x="135"/>
        <item x="29"/>
        <item x="133"/>
        <item x="159"/>
        <item x="87"/>
        <item x="263"/>
        <item x="84"/>
        <item x="14"/>
        <item x="281"/>
        <item x="1"/>
        <item x="90"/>
        <item x="122"/>
        <item x="124"/>
        <item x="7"/>
        <item x="20"/>
        <item x="110"/>
        <item x="203"/>
        <item x="21"/>
        <item x="261"/>
        <item x="128"/>
        <item x="355"/>
        <item x="275"/>
        <item x="321"/>
        <item x="198"/>
        <item x="214"/>
        <item x="168"/>
        <item x="41"/>
        <item x="317"/>
        <item x="148"/>
        <item x="344"/>
        <item x="63"/>
        <item x="296"/>
        <item x="15"/>
        <item x="312"/>
        <item x="49"/>
        <item x="264"/>
        <item x="156"/>
        <item x="359"/>
        <item x="31"/>
        <item x="182"/>
        <item x="100"/>
        <item x="39"/>
        <item x="83"/>
        <item x="43"/>
        <item x="38"/>
        <item x="298"/>
        <item x="88"/>
        <item x="158"/>
        <item x="234"/>
        <item x="25"/>
        <item x="44"/>
        <item x="164"/>
        <item x="268"/>
        <item x="143"/>
        <item x="324"/>
        <item x="247"/>
        <item x="225"/>
        <item x="97"/>
        <item x="61"/>
        <item x="332"/>
        <item x="256"/>
        <item x="102"/>
        <item x="80"/>
        <item x="252"/>
        <item x="141"/>
        <item x="12"/>
        <item x="18"/>
        <item x="33"/>
        <item x="9"/>
        <item x="333"/>
        <item x="109"/>
        <item x="318"/>
        <item x="52"/>
        <item x="160"/>
        <item x="45"/>
        <item x="70"/>
        <item x="35"/>
        <item x="231"/>
        <item x="6"/>
        <item x="181"/>
        <item x="272"/>
        <item x="85"/>
        <item x="340"/>
        <item x="146"/>
        <item x="131"/>
        <item x="288"/>
        <item x="277"/>
        <item x="82"/>
        <item x="239"/>
        <item x="50"/>
        <item x="48"/>
        <item x="303"/>
        <item x="151"/>
        <item x="280"/>
        <item x="157"/>
        <item x="316"/>
        <item x="136"/>
        <item x="101"/>
        <item x="86"/>
        <item x="134"/>
        <item x="232"/>
        <item x="106"/>
        <item x="217"/>
        <item x="5"/>
        <item x="126"/>
        <item x="53"/>
        <item x="209"/>
        <item x="191"/>
        <item x="8"/>
        <item x="77"/>
        <item x="192"/>
        <item x="254"/>
        <item x="10"/>
        <item x="11"/>
        <item x="292"/>
        <item x="307"/>
        <item x="32"/>
        <item x="13"/>
        <item x="19"/>
        <item x="30"/>
        <item x="183"/>
        <item x="269"/>
        <item x="326"/>
        <item x="348"/>
        <item x="57"/>
        <item x="26"/>
        <item x="140"/>
        <item x="287"/>
        <item x="73"/>
        <item x="105"/>
        <item x="259"/>
        <item x="107"/>
        <item x="304"/>
        <item x="262"/>
        <item x="67"/>
        <item x="265"/>
        <item x="121"/>
        <item x="117"/>
        <item x="130"/>
        <item x="42"/>
        <item x="237"/>
        <item x="255"/>
        <item x="329"/>
        <item x="315"/>
        <item x="79"/>
        <item x="161"/>
        <item x="323"/>
        <item x="69"/>
        <item x="104"/>
        <item x="54"/>
        <item x="56"/>
        <item x="40"/>
        <item x="289"/>
        <item x="300"/>
        <item h="1" x="363"/>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23">
    <i>
      <x/>
    </i>
    <i>
      <x v="1"/>
    </i>
    <i>
      <x v="2"/>
    </i>
    <i>
      <x v="3"/>
    </i>
    <i>
      <x v="4"/>
    </i>
    <i>
      <x v="5"/>
    </i>
    <i>
      <x v="6"/>
    </i>
    <i>
      <x v="7"/>
    </i>
    <i>
      <x v="8"/>
    </i>
    <i>
      <x v="9"/>
    </i>
    <i>
      <x v="10"/>
    </i>
    <i>
      <x v="11"/>
    </i>
    <i>
      <x v="12"/>
    </i>
    <i>
      <x v="13"/>
    </i>
    <i>
      <x v="14"/>
    </i>
    <i>
      <x v="15"/>
    </i>
    <i>
      <x v="16"/>
    </i>
    <i>
      <x v="17"/>
    </i>
    <i>
      <x v="18"/>
    </i>
    <i>
      <x v="19"/>
    </i>
    <i>
      <x v="20"/>
    </i>
    <i>
      <x v="21"/>
    </i>
    <i t="grand">
      <x/>
    </i>
  </rowItems>
  <colFields count="1">
    <field x="2"/>
  </colFields>
  <colItems count="7">
    <i>
      <x/>
    </i>
    <i>
      <x v="1"/>
    </i>
    <i>
      <x v="2"/>
    </i>
    <i>
      <x v="3"/>
    </i>
    <i>
      <x v="4"/>
    </i>
    <i>
      <x v="5"/>
    </i>
    <i t="grand">
      <x/>
    </i>
  </colItems>
  <pageFields count="1">
    <pageField fld="28" hier="-1"/>
  </pageFields>
  <dataFields count="1">
    <dataField name="個数 / 令和5年度実績額" fld="17" subtotal="count" baseField="0" baseItem="0"/>
  </dataFields>
  <formats count="10">
    <format dxfId="9">
      <pivotArea type="all" dataOnly="0" outline="0" fieldPosition="0"/>
    </format>
    <format dxfId="8">
      <pivotArea outline="0" collapsedLevelsAreSubtotals="1" fieldPosition="0"/>
    </format>
    <format dxfId="7">
      <pivotArea type="origin" dataOnly="0" labelOnly="1" outline="0" fieldPosition="0"/>
    </format>
    <format dxfId="6">
      <pivotArea field="2" type="button" dataOnly="0" labelOnly="1" outline="0" axis="axisCol" fieldPosition="0"/>
    </format>
    <format dxfId="5">
      <pivotArea type="topRight" dataOnly="0" labelOnly="1" outline="0" fieldPosition="0"/>
    </format>
    <format dxfId="4">
      <pivotArea field="8" type="button" dataOnly="0" labelOnly="1" outline="0" axis="axisRow" fieldPosition="0"/>
    </format>
    <format dxfId="3">
      <pivotArea dataOnly="0" labelOnly="1" fieldPosition="0">
        <references count="1">
          <reference field="8" count="0"/>
        </references>
      </pivotArea>
    </format>
    <format dxfId="2">
      <pivotArea dataOnly="0" labelOnly="1" grandRow="1" outline="0" fieldPosition="0"/>
    </format>
    <format dxfId="1">
      <pivotArea dataOnly="0" labelOnly="1" fieldPosition="0">
        <references count="1">
          <reference field="2"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DF93132-6041-49C0-89D1-C592EBBC4653}" name="ピボットテーブル15"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124:B143" firstHeaderRow="1" firstDataRow="1" firstDataCol="1"/>
  <pivotFields count="27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9">
        <item x="12"/>
        <item x="14"/>
        <item x="15"/>
        <item x="1"/>
        <item x="4"/>
        <item x="8"/>
        <item x="11"/>
        <item x="6"/>
        <item x="7"/>
        <item x="9"/>
        <item x="10"/>
        <item x="16"/>
        <item x="0"/>
        <item x="13"/>
        <item x="3"/>
        <item x="17"/>
        <item x="5"/>
        <item x="2"/>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22"/>
  </rowFields>
  <rowItems count="19">
    <i>
      <x/>
    </i>
    <i>
      <x v="1"/>
    </i>
    <i>
      <x v="2"/>
    </i>
    <i>
      <x v="3"/>
    </i>
    <i>
      <x v="4"/>
    </i>
    <i>
      <x v="5"/>
    </i>
    <i>
      <x v="6"/>
    </i>
    <i>
      <x v="7"/>
    </i>
    <i>
      <x v="8"/>
    </i>
    <i>
      <x v="9"/>
    </i>
    <i>
      <x v="10"/>
    </i>
    <i>
      <x v="11"/>
    </i>
    <i>
      <x v="12"/>
    </i>
    <i>
      <x v="13"/>
    </i>
    <i>
      <x v="14"/>
    </i>
    <i>
      <x v="15"/>
    </i>
    <i>
      <x v="16"/>
    </i>
    <i>
      <x v="17"/>
    </i>
    <i t="grand">
      <x/>
    </i>
  </rowItems>
  <colItems count="1">
    <i/>
  </colItems>
  <dataFields count="1">
    <dataField name="合計 / 3位の売上額" fld="123" baseField="0" baseItem="0"/>
  </dataFields>
  <formats count="6">
    <format dxfId="15">
      <pivotArea type="all" dataOnly="0" outline="0" fieldPosition="0"/>
    </format>
    <format dxfId="14">
      <pivotArea outline="0" collapsedLevelsAreSubtotals="1" fieldPosition="0"/>
    </format>
    <format dxfId="13">
      <pivotArea field="122" type="button" dataOnly="0" labelOnly="1" outline="0" axis="axisRow" fieldPosition="0"/>
    </format>
    <format dxfId="12">
      <pivotArea dataOnly="0" labelOnly="1" fieldPosition="0">
        <references count="1">
          <reference field="122" count="0"/>
        </references>
      </pivotArea>
    </format>
    <format dxfId="11">
      <pivotArea dataOnly="0" labelOnly="1" grandRow="1" outline="0" fieldPosition="0"/>
    </format>
    <format dxfId="1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6A67F48-A00E-40DE-9F9B-F61D1C573ABF}" name="ピボットテーブル13"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79:B98" firstHeaderRow="1" firstDataRow="1" firstDataCol="1"/>
  <pivotFields count="27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9">
        <item x="9"/>
        <item x="2"/>
        <item x="13"/>
        <item x="8"/>
        <item x="10"/>
        <item x="14"/>
        <item x="7"/>
        <item x="11"/>
        <item x="0"/>
        <item x="3"/>
        <item x="15"/>
        <item x="12"/>
        <item x="4"/>
        <item x="5"/>
        <item x="1"/>
        <item x="16"/>
        <item x="6"/>
        <item x="17"/>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4"/>
  </rowFields>
  <rowItems count="19">
    <i>
      <x/>
    </i>
    <i>
      <x v="1"/>
    </i>
    <i>
      <x v="2"/>
    </i>
    <i>
      <x v="3"/>
    </i>
    <i>
      <x v="4"/>
    </i>
    <i>
      <x v="5"/>
    </i>
    <i>
      <x v="6"/>
    </i>
    <i>
      <x v="7"/>
    </i>
    <i>
      <x v="8"/>
    </i>
    <i>
      <x v="9"/>
    </i>
    <i>
      <x v="10"/>
    </i>
    <i>
      <x v="11"/>
    </i>
    <i>
      <x v="12"/>
    </i>
    <i>
      <x v="13"/>
    </i>
    <i>
      <x v="14"/>
    </i>
    <i>
      <x v="15"/>
    </i>
    <i>
      <x v="16"/>
    </i>
    <i>
      <x v="17"/>
    </i>
    <i t="grand">
      <x/>
    </i>
  </rowItems>
  <colItems count="1">
    <i/>
  </colItems>
  <dataFields count="1">
    <dataField name="合計 / 1位の売上額" fld="115" baseField="0" baseItem="0"/>
  </dataFields>
  <formats count="6">
    <format dxfId="21">
      <pivotArea type="all" dataOnly="0" outline="0" fieldPosition="0"/>
    </format>
    <format dxfId="20">
      <pivotArea outline="0" collapsedLevelsAreSubtotals="1" fieldPosition="0"/>
    </format>
    <format dxfId="19">
      <pivotArea field="114" type="button" dataOnly="0" labelOnly="1" outline="0" axis="axisRow" fieldPosition="0"/>
    </format>
    <format dxfId="18">
      <pivotArea dataOnly="0" labelOnly="1" fieldPosition="0">
        <references count="1">
          <reference field="114" count="0"/>
        </references>
      </pivotArea>
    </format>
    <format dxfId="17">
      <pivotArea dataOnly="0" labelOnly="1" grandRow="1" outline="0" fieldPosition="0"/>
    </format>
    <format dxfId="1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7016FCD6-01B8-45BC-9179-1D2690B783C6}" name="ピボットテーブル4"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458:H465" firstHeaderRow="0" firstDataRow="1" firstDataCol="1"/>
  <pivotFields count="273">
    <pivotField showAll="0"/>
    <pivotField dataField="1" showAll="0"/>
    <pivotField axis="axisRow" showAll="0">
      <items count="7">
        <item x="3"/>
        <item x="1"/>
        <item x="2"/>
        <item x="4"/>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7">
    <i>
      <x/>
    </i>
    <i>
      <x v="1"/>
    </i>
    <i>
      <x v="2"/>
    </i>
    <i>
      <x v="3"/>
    </i>
    <i>
      <x v="4"/>
    </i>
    <i>
      <x v="5"/>
    </i>
    <i t="grand">
      <x/>
    </i>
  </rowItems>
  <colFields count="1">
    <field x="-2"/>
  </colFields>
  <colItems count="7">
    <i>
      <x/>
    </i>
    <i i="1">
      <x v="1"/>
    </i>
    <i i="2">
      <x v="2"/>
    </i>
    <i i="3">
      <x v="3"/>
    </i>
    <i i="4">
      <x v="4"/>
    </i>
    <i i="5">
      <x v="5"/>
    </i>
    <i i="6">
      <x v="6"/>
    </i>
  </colItems>
  <dataFields count="7">
    <dataField name="個数 / 工賃番号" fld="1" subtotal="count" baseField="2" baseItem="0"/>
    <dataField name="合計 / R5年間工賃支払総額" fld="28" baseField="0" baseItem="0"/>
    <dataField name="合計 / R5支払対象者数" fld="33" baseField="0" baseItem="0"/>
    <dataField name="合計 / R5年間延べ利用者数" fld="34" baseField="0" baseItem="0"/>
    <dataField name="合計 / R5延労働時間" fld="35" baseField="0" baseItem="0"/>
    <dataField name="合計 / R5開所日数" fld="36" baseField="0" baseItem="0"/>
    <dataField name="合計 / R5開所月数" fld="37" baseField="0" baseItem="0"/>
  </dataFields>
  <formats count="6">
    <format dxfId="27">
      <pivotArea type="all" dataOnly="0" outline="0" fieldPosition="0"/>
    </format>
    <format dxfId="26">
      <pivotArea outline="0" collapsedLevelsAreSubtotals="1" fieldPosition="0"/>
    </format>
    <format dxfId="25">
      <pivotArea field="2" type="button" dataOnly="0" labelOnly="1" outline="0" axis="axisRow" fieldPosition="0"/>
    </format>
    <format dxfId="24">
      <pivotArea dataOnly="0" labelOnly="1" fieldPosition="0">
        <references count="1">
          <reference field="2" count="0"/>
        </references>
      </pivotArea>
    </format>
    <format dxfId="23">
      <pivotArea dataOnly="0" labelOnly="1" grandRow="1" outline="0" fieldPosition="0"/>
    </format>
    <format dxfId="22">
      <pivotArea dataOnly="0" labelOnly="1" outline="0" fieldPosition="0">
        <references count="1">
          <reference field="4294967294" count="7">
            <x v="0"/>
            <x v="1"/>
            <x v="2"/>
            <x v="3"/>
            <x v="4"/>
            <x v="5"/>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6EB7EEA-56AB-4A17-B86C-7A8DFF3BF5D6}" name="ピボットテーブル7"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468:B487" firstHeaderRow="1" firstDataRow="1" firstDataCol="1"/>
  <pivotFields count="27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9">
        <item x="9"/>
        <item x="2"/>
        <item x="13"/>
        <item x="8"/>
        <item x="10"/>
        <item x="14"/>
        <item x="7"/>
        <item x="11"/>
        <item x="0"/>
        <item x="3"/>
        <item x="15"/>
        <item x="12"/>
        <item x="4"/>
        <item x="5"/>
        <item x="1"/>
        <item x="16"/>
        <item x="6"/>
        <item x="17"/>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4"/>
  </rowFields>
  <rowItems count="19">
    <i>
      <x/>
    </i>
    <i>
      <x v="1"/>
    </i>
    <i>
      <x v="2"/>
    </i>
    <i>
      <x v="3"/>
    </i>
    <i>
      <x v="4"/>
    </i>
    <i>
      <x v="5"/>
    </i>
    <i>
      <x v="6"/>
    </i>
    <i>
      <x v="7"/>
    </i>
    <i>
      <x v="8"/>
    </i>
    <i>
      <x v="9"/>
    </i>
    <i>
      <x v="10"/>
    </i>
    <i>
      <x v="11"/>
    </i>
    <i>
      <x v="12"/>
    </i>
    <i>
      <x v="13"/>
    </i>
    <i>
      <x v="14"/>
    </i>
    <i>
      <x v="15"/>
    </i>
    <i>
      <x v="16"/>
    </i>
    <i>
      <x v="17"/>
    </i>
    <i t="grand">
      <x/>
    </i>
  </rowItems>
  <colItems count="1">
    <i/>
  </colItems>
  <dataFields count="1">
    <dataField name="合計 / 1位の売上額" fld="115" baseField="0" baseItem="0"/>
  </dataFields>
  <formats count="6">
    <format dxfId="33">
      <pivotArea type="all" dataOnly="0" outline="0" fieldPosition="0"/>
    </format>
    <format dxfId="32">
      <pivotArea outline="0" collapsedLevelsAreSubtotals="1" fieldPosition="0"/>
    </format>
    <format dxfId="31">
      <pivotArea field="114" type="button" dataOnly="0" labelOnly="1" outline="0" axis="axisRow" fieldPosition="0"/>
    </format>
    <format dxfId="30">
      <pivotArea dataOnly="0" labelOnly="1" fieldPosition="0">
        <references count="1">
          <reference field="114" count="0"/>
        </references>
      </pivotArea>
    </format>
    <format dxfId="29">
      <pivotArea dataOnly="0" labelOnly="1" grandRow="1" outline="0" fieldPosition="0"/>
    </format>
    <format dxfId="2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8920BAC4-FE64-487C-A90B-0366CCDDD019}" name="ピボットテーブル6"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546:E555" firstHeaderRow="1" firstDataRow="2" firstDataCol="1"/>
  <pivotFields count="27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4">
        <item x="0"/>
        <item x="1"/>
        <item x="2"/>
        <item t="default"/>
      </items>
    </pivotField>
    <pivotField axis="axisRow" showAll="0">
      <items count="8">
        <item x="0"/>
        <item x="1"/>
        <item x="2"/>
        <item x="3"/>
        <item x="4"/>
        <item x="5"/>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29"/>
  </rowFields>
  <rowItems count="8">
    <i>
      <x/>
    </i>
    <i>
      <x v="1"/>
    </i>
    <i>
      <x v="2"/>
    </i>
    <i>
      <x v="3"/>
    </i>
    <i>
      <x v="4"/>
    </i>
    <i>
      <x v="5"/>
    </i>
    <i>
      <x v="6"/>
    </i>
    <i t="grand">
      <x/>
    </i>
  </rowItems>
  <colFields count="1">
    <field x="128"/>
  </colFields>
  <colItems count="4">
    <i>
      <x/>
    </i>
    <i>
      <x v="1"/>
    </i>
    <i>
      <x v="2"/>
    </i>
    <i t="grand">
      <x/>
    </i>
  </colItems>
  <dataFields count="1">
    <dataField name="個数 / 工賃番号" fld="1" subtotal="count" baseField="126" baseItem="2"/>
  </dataFields>
  <formats count="11">
    <format dxfId="44">
      <pivotArea dataOnly="0" labelOnly="1" fieldPosition="0">
        <references count="1">
          <reference field="129" count="6">
            <x v="1"/>
            <x v="2"/>
            <x v="3"/>
            <x v="4"/>
            <x v="5"/>
            <x v="6"/>
          </reference>
        </references>
      </pivotArea>
    </format>
    <format dxfId="43">
      <pivotArea type="all" dataOnly="0" outline="0" fieldPosition="0"/>
    </format>
    <format dxfId="42">
      <pivotArea outline="0" collapsedLevelsAreSubtotals="1" fieldPosition="0"/>
    </format>
    <format dxfId="41">
      <pivotArea type="origin" dataOnly="0" labelOnly="1" outline="0" fieldPosition="0"/>
    </format>
    <format dxfId="40">
      <pivotArea field="128" type="button" dataOnly="0" labelOnly="1" outline="0" axis="axisCol" fieldPosition="0"/>
    </format>
    <format dxfId="39">
      <pivotArea type="topRight" dataOnly="0" labelOnly="1" outline="0" fieldPosition="0"/>
    </format>
    <format dxfId="38">
      <pivotArea field="129" type="button" dataOnly="0" labelOnly="1" outline="0" axis="axisRow" fieldPosition="0"/>
    </format>
    <format dxfId="37">
      <pivotArea dataOnly="0" labelOnly="1" fieldPosition="0">
        <references count="1">
          <reference field="129" count="0"/>
        </references>
      </pivotArea>
    </format>
    <format dxfId="36">
      <pivotArea dataOnly="0" labelOnly="1" grandRow="1" outline="0" fieldPosition="0"/>
    </format>
    <format dxfId="35">
      <pivotArea dataOnly="0" labelOnly="1" fieldPosition="0">
        <references count="1">
          <reference field="128" count="0"/>
        </references>
      </pivotArea>
    </format>
    <format dxfId="34">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8" Type="http://schemas.openxmlformats.org/officeDocument/2006/relationships/pivotTable" Target="../pivotTables/pivotTable11.xml"/><Relationship Id="rId13" Type="http://schemas.openxmlformats.org/officeDocument/2006/relationships/pivotTable" Target="../pivotTables/pivotTable16.xml"/><Relationship Id="rId3" Type="http://schemas.openxmlformats.org/officeDocument/2006/relationships/pivotTable" Target="../pivotTables/pivotTable6.xml"/><Relationship Id="rId7" Type="http://schemas.openxmlformats.org/officeDocument/2006/relationships/pivotTable" Target="../pivotTables/pivotTable10.xml"/><Relationship Id="rId12" Type="http://schemas.openxmlformats.org/officeDocument/2006/relationships/pivotTable" Target="../pivotTables/pivotTable15.xml"/><Relationship Id="rId2" Type="http://schemas.openxmlformats.org/officeDocument/2006/relationships/pivotTable" Target="../pivotTables/pivotTable5.xml"/><Relationship Id="rId1" Type="http://schemas.openxmlformats.org/officeDocument/2006/relationships/pivotTable" Target="../pivotTables/pivotTable4.xml"/><Relationship Id="rId6" Type="http://schemas.openxmlformats.org/officeDocument/2006/relationships/pivotTable" Target="../pivotTables/pivotTable9.xml"/><Relationship Id="rId11" Type="http://schemas.openxmlformats.org/officeDocument/2006/relationships/pivotTable" Target="../pivotTables/pivotTable14.xml"/><Relationship Id="rId5" Type="http://schemas.openxmlformats.org/officeDocument/2006/relationships/pivotTable" Target="../pivotTables/pivotTable8.xml"/><Relationship Id="rId15" Type="http://schemas.openxmlformats.org/officeDocument/2006/relationships/pivotTable" Target="../pivotTables/pivotTable18.xml"/><Relationship Id="rId10" Type="http://schemas.openxmlformats.org/officeDocument/2006/relationships/pivotTable" Target="../pivotTables/pivotTable13.xml"/><Relationship Id="rId4" Type="http://schemas.openxmlformats.org/officeDocument/2006/relationships/pivotTable" Target="../pivotTables/pivotTable7.xml"/><Relationship Id="rId9" Type="http://schemas.openxmlformats.org/officeDocument/2006/relationships/pivotTable" Target="../pivotTables/pivotTable12.xml"/><Relationship Id="rId14" Type="http://schemas.openxmlformats.org/officeDocument/2006/relationships/pivotTable" Target="../pivotTables/pivotTable17.xml"/></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76057-E283-44A8-9547-B584771C5E3C}">
  <dimension ref="A1:K41"/>
  <sheetViews>
    <sheetView topLeftCell="A13" zoomScale="55" zoomScaleNormal="55" workbookViewId="0">
      <selection activeCell="J28" sqref="J28"/>
    </sheetView>
  </sheetViews>
  <sheetFormatPr defaultColWidth="8.75" defaultRowHeight="13.5"/>
  <cols>
    <col min="1" max="1" width="20.125" style="14" bestFit="1" customWidth="1"/>
    <col min="2" max="2" width="20.75" style="14" bestFit="1" customWidth="1"/>
    <col min="3" max="3" width="14.875" style="14" bestFit="1" customWidth="1"/>
    <col min="4" max="4" width="3.75" style="14" bestFit="1" customWidth="1"/>
    <col min="5" max="5" width="4.875" style="14" bestFit="1" customWidth="1"/>
    <col min="6" max="7" width="3.75" style="14" bestFit="1" customWidth="1"/>
    <col min="8" max="8" width="5.75" style="14" bestFit="1" customWidth="1"/>
    <col min="9" max="13" width="13.75" style="14" bestFit="1" customWidth="1"/>
    <col min="14" max="14" width="12.625" style="14" bestFit="1" customWidth="1"/>
    <col min="15" max="18" width="13.75" style="14" bestFit="1" customWidth="1"/>
    <col min="19" max="19" width="5.875" style="14" bestFit="1" customWidth="1"/>
    <col min="20" max="24" width="13.75" style="14" bestFit="1" customWidth="1"/>
    <col min="25" max="25" width="5.875" style="14" bestFit="1" customWidth="1"/>
    <col min="26" max="41" width="13.75" style="14" bestFit="1" customWidth="1"/>
    <col min="42" max="42" width="12.625" style="14" bestFit="1" customWidth="1"/>
    <col min="43" max="43" width="13.75" style="14" bestFit="1" customWidth="1"/>
    <col min="44" max="44" width="5.875" style="14" bestFit="1" customWidth="1"/>
    <col min="45" max="46" width="13.75" style="14" bestFit="1" customWidth="1"/>
    <col min="47" max="48" width="4.75" style="14" bestFit="1" customWidth="1"/>
    <col min="49" max="52" width="13.75" style="14" bestFit="1" customWidth="1"/>
    <col min="53" max="53" width="2.75" style="14" bestFit="1" customWidth="1"/>
    <col min="54" max="54" width="7.75" style="14" bestFit="1" customWidth="1"/>
    <col min="55" max="58" width="13.75" style="14" bestFit="1" customWidth="1"/>
    <col min="59" max="59" width="14.75" style="14" bestFit="1" customWidth="1"/>
    <col min="60" max="63" width="13.75" style="14" bestFit="1" customWidth="1"/>
    <col min="64" max="64" width="4.75" style="14" bestFit="1" customWidth="1"/>
    <col min="65" max="67" width="13.75" style="14" bestFit="1" customWidth="1"/>
    <col min="68" max="68" width="12.625" style="14" bestFit="1" customWidth="1"/>
    <col min="69" max="69" width="5.875" style="14" bestFit="1" customWidth="1"/>
    <col min="70" max="70" width="13.75" style="14" bestFit="1" customWidth="1"/>
    <col min="71" max="71" width="5.875" style="14" bestFit="1" customWidth="1"/>
    <col min="72" max="72" width="13.75" style="14" bestFit="1" customWidth="1"/>
    <col min="73" max="73" width="12.625" style="14" bestFit="1" customWidth="1"/>
    <col min="74" max="74" width="13.75" style="14" bestFit="1" customWidth="1"/>
    <col min="75" max="75" width="7.75" style="14" bestFit="1" customWidth="1"/>
    <col min="76" max="80" width="13.75" style="14" bestFit="1" customWidth="1"/>
    <col min="81" max="81" width="5.875" style="14" bestFit="1" customWidth="1"/>
    <col min="82" max="83" width="13.75" style="14" bestFit="1" customWidth="1"/>
    <col min="84" max="84" width="12.625" style="14" bestFit="1" customWidth="1"/>
    <col min="85" max="85" width="8.125" style="14" bestFit="1" customWidth="1"/>
    <col min="86" max="90" width="13.75" style="14" bestFit="1" customWidth="1"/>
    <col min="91" max="91" width="12.625" style="14" bestFit="1" customWidth="1"/>
    <col min="92" max="92" width="7" style="14" bestFit="1" customWidth="1"/>
    <col min="93" max="98" width="13.75" style="14" bestFit="1" customWidth="1"/>
    <col min="99" max="99" width="4.75" style="14" bestFit="1" customWidth="1"/>
    <col min="100" max="100" width="13.75" style="14" bestFit="1" customWidth="1"/>
    <col min="101" max="101" width="12.625" style="14" bestFit="1" customWidth="1"/>
    <col min="102" max="102" width="14.75" style="14" bestFit="1" customWidth="1"/>
    <col min="103" max="103" width="8.25" style="14" bestFit="1" customWidth="1"/>
    <col min="104" max="104" width="13.75" style="14" bestFit="1" customWidth="1"/>
    <col min="105" max="105" width="12.625" style="14" bestFit="1" customWidth="1"/>
    <col min="106" max="106" width="13.75" style="14" bestFit="1" customWidth="1"/>
    <col min="107" max="107" width="5.875" style="14" bestFit="1" customWidth="1"/>
    <col min="108" max="110" width="13.75" style="14" bestFit="1" customWidth="1"/>
    <col min="111" max="111" width="8.125" style="14" bestFit="1" customWidth="1"/>
    <col min="112" max="115" width="13.75" style="14" bestFit="1" customWidth="1"/>
    <col min="116" max="116" width="5.875" style="14" bestFit="1" customWidth="1"/>
    <col min="117" max="117" width="4.75" style="14" bestFit="1" customWidth="1"/>
    <col min="118" max="118" width="13.75" style="14" bestFit="1" customWidth="1"/>
    <col min="119" max="119" width="4.75" style="14" bestFit="1" customWidth="1"/>
    <col min="120" max="120" width="12.25" style="14" bestFit="1" customWidth="1"/>
    <col min="121" max="121" width="8.125" style="14" bestFit="1" customWidth="1"/>
    <col min="122" max="128" width="13.75" style="14" bestFit="1" customWidth="1"/>
    <col min="129" max="129" width="4.75" style="14" bestFit="1" customWidth="1"/>
    <col min="130" max="134" width="13.75" style="14" bestFit="1" customWidth="1"/>
    <col min="135" max="135" width="7" style="14" bestFit="1" customWidth="1"/>
    <col min="136" max="141" width="13.75" style="14" bestFit="1" customWidth="1"/>
    <col min="142" max="142" width="5.875" style="14" bestFit="1" customWidth="1"/>
    <col min="143" max="148" width="13.75" style="14" bestFit="1" customWidth="1"/>
    <col min="149" max="149" width="8.125" style="14" bestFit="1" customWidth="1"/>
    <col min="150" max="152" width="13.75" style="14" bestFit="1" customWidth="1"/>
    <col min="153" max="153" width="4.75" style="14" bestFit="1" customWidth="1"/>
    <col min="154" max="156" width="13.75" style="14" bestFit="1" customWidth="1"/>
    <col min="157" max="157" width="5.875" style="14" bestFit="1" customWidth="1"/>
    <col min="158" max="164" width="13.75" style="14" bestFit="1" customWidth="1"/>
    <col min="165" max="165" width="5.875" style="14" bestFit="1" customWidth="1"/>
    <col min="166" max="176" width="13.75" style="14" bestFit="1" customWidth="1"/>
    <col min="177" max="177" width="4.75" style="14" bestFit="1" customWidth="1"/>
    <col min="178" max="181" width="13.75" style="14" bestFit="1" customWidth="1"/>
    <col min="182" max="182" width="8.125" style="14" bestFit="1" customWidth="1"/>
    <col min="183" max="190" width="13.75" style="14" bestFit="1" customWidth="1"/>
    <col min="191" max="191" width="5.875" style="14" bestFit="1" customWidth="1"/>
    <col min="192" max="195" width="13.75" style="14" bestFit="1" customWidth="1"/>
    <col min="196" max="196" width="7" style="14" bestFit="1" customWidth="1"/>
    <col min="197" max="205" width="13.75" style="14" bestFit="1" customWidth="1"/>
    <col min="206" max="206" width="5.875" style="14" bestFit="1" customWidth="1"/>
    <col min="207" max="209" width="13.75" style="14" bestFit="1" customWidth="1"/>
    <col min="210" max="210" width="2.75" style="14" bestFit="1" customWidth="1"/>
    <col min="211" max="211" width="7.75" style="14" bestFit="1" customWidth="1"/>
    <col min="212" max="212" width="5.875" style="14" bestFit="1" customWidth="1"/>
    <col min="213" max="217" width="13.75" style="14" bestFit="1" customWidth="1"/>
    <col min="218" max="218" width="8.125" style="14" bestFit="1" customWidth="1"/>
    <col min="219" max="219" width="13.75" style="14" bestFit="1" customWidth="1"/>
    <col min="220" max="220" width="12.625" style="14" bestFit="1" customWidth="1"/>
    <col min="221" max="221" width="4.75" style="14" bestFit="1" customWidth="1"/>
    <col min="222" max="224" width="13.75" style="14" bestFit="1" customWidth="1"/>
    <col min="225" max="225" width="9.25" style="14" bestFit="1" customWidth="1"/>
    <col min="226" max="228" width="13.75" style="14" bestFit="1" customWidth="1"/>
    <col min="229" max="230" width="5.875" style="14" bestFit="1" customWidth="1"/>
    <col min="231" max="233" width="13.75" style="14" bestFit="1" customWidth="1"/>
    <col min="234" max="234" width="5.875" style="14" bestFit="1" customWidth="1"/>
    <col min="235" max="235" width="13.75" style="14" bestFit="1" customWidth="1"/>
    <col min="236" max="236" width="8.125" style="14" bestFit="1" customWidth="1"/>
    <col min="237" max="237" width="13.75" style="14" bestFit="1" customWidth="1"/>
    <col min="238" max="238" width="7" style="14" bestFit="1" customWidth="1"/>
    <col min="239" max="239" width="13.75" style="14" bestFit="1" customWidth="1"/>
    <col min="240" max="240" width="4.75" style="14" bestFit="1" customWidth="1"/>
    <col min="241" max="241" width="14.75" style="14" bestFit="1" customWidth="1"/>
    <col min="242" max="242" width="8.25" style="14" bestFit="1" customWidth="1"/>
    <col min="243" max="243" width="5.875" style="14" bestFit="1" customWidth="1"/>
    <col min="244" max="245" width="13.75" style="14" bestFit="1" customWidth="1"/>
    <col min="246" max="246" width="12.625" style="14" bestFit="1" customWidth="1"/>
    <col min="247" max="247" width="9.25" style="14" bestFit="1" customWidth="1"/>
    <col min="248" max="254" width="13.75" style="14" bestFit="1" customWidth="1"/>
    <col min="255" max="255" width="8.125" style="14" bestFit="1" customWidth="1"/>
    <col min="256" max="266" width="13.75" style="14" bestFit="1" customWidth="1"/>
    <col min="267" max="267" width="7" style="14" bestFit="1" customWidth="1"/>
    <col min="268" max="269" width="13.75" style="14" bestFit="1" customWidth="1"/>
    <col min="270" max="270" width="4.75" style="14" bestFit="1" customWidth="1"/>
    <col min="271" max="271" width="12.25" style="14" bestFit="1" customWidth="1"/>
    <col min="272" max="16384" width="8.75" style="14"/>
  </cols>
  <sheetData>
    <row r="1" spans="1:11">
      <c r="A1" s="13" t="s">
        <v>885</v>
      </c>
    </row>
    <row r="3" spans="1:11">
      <c r="A3" s="28" t="s">
        <v>873</v>
      </c>
      <c r="B3" s="14" t="s">
        <v>871</v>
      </c>
      <c r="C3" s="14" t="s">
        <v>889</v>
      </c>
    </row>
    <row r="5" spans="1:11">
      <c r="A5" s="28" t="s">
        <v>679</v>
      </c>
      <c r="B5" s="28" t="s">
        <v>783</v>
      </c>
    </row>
    <row r="6" spans="1:11">
      <c r="A6" s="28" t="s">
        <v>644</v>
      </c>
      <c r="B6" s="14">
        <v>1</v>
      </c>
      <c r="C6" s="14">
        <v>2</v>
      </c>
      <c r="D6" s="14">
        <v>3</v>
      </c>
      <c r="E6" s="14">
        <v>4</v>
      </c>
      <c r="F6" s="14">
        <v>5</v>
      </c>
      <c r="G6" s="14">
        <v>6</v>
      </c>
      <c r="H6" s="14" t="s">
        <v>645</v>
      </c>
    </row>
    <row r="7" spans="1:11">
      <c r="A7" s="15" t="s">
        <v>646</v>
      </c>
      <c r="C7" s="14">
        <v>2</v>
      </c>
      <c r="E7" s="14">
        <v>2</v>
      </c>
      <c r="F7" s="14">
        <v>1</v>
      </c>
      <c r="G7" s="14">
        <v>1</v>
      </c>
      <c r="H7" s="14">
        <v>6</v>
      </c>
      <c r="K7" s="63"/>
    </row>
    <row r="8" spans="1:11">
      <c r="A8" s="15" t="s">
        <v>647</v>
      </c>
      <c r="C8" s="14">
        <v>13</v>
      </c>
      <c r="E8" s="14">
        <v>17</v>
      </c>
      <c r="F8" s="14">
        <v>3</v>
      </c>
      <c r="G8" s="14">
        <v>2</v>
      </c>
      <c r="H8" s="14">
        <v>35</v>
      </c>
      <c r="K8" s="63"/>
    </row>
    <row r="9" spans="1:11">
      <c r="A9" s="15" t="s">
        <v>648</v>
      </c>
      <c r="C9" s="14">
        <v>22</v>
      </c>
      <c r="E9" s="14">
        <v>20</v>
      </c>
      <c r="F9" s="14">
        <v>13</v>
      </c>
      <c r="G9" s="14">
        <v>5</v>
      </c>
      <c r="H9" s="14">
        <v>60</v>
      </c>
      <c r="K9" s="63"/>
    </row>
    <row r="10" spans="1:11">
      <c r="A10" s="15" t="s">
        <v>649</v>
      </c>
      <c r="B10" s="14">
        <v>1</v>
      </c>
      <c r="C10" s="14">
        <v>34</v>
      </c>
      <c r="D10" s="14">
        <v>5</v>
      </c>
      <c r="E10" s="14">
        <v>27</v>
      </c>
      <c r="F10" s="14">
        <v>16</v>
      </c>
      <c r="G10" s="14">
        <v>2</v>
      </c>
      <c r="H10" s="14">
        <v>85</v>
      </c>
      <c r="K10" s="63"/>
    </row>
    <row r="11" spans="1:11">
      <c r="A11" s="15" t="s">
        <v>650</v>
      </c>
      <c r="B11" s="14">
        <v>2</v>
      </c>
      <c r="C11" s="14">
        <v>21</v>
      </c>
      <c r="E11" s="14">
        <v>25</v>
      </c>
      <c r="F11" s="14">
        <v>5</v>
      </c>
      <c r="G11" s="14">
        <v>5</v>
      </c>
      <c r="H11" s="14">
        <v>58</v>
      </c>
      <c r="K11" s="63"/>
    </row>
    <row r="12" spans="1:11">
      <c r="A12" s="15" t="s">
        <v>651</v>
      </c>
      <c r="B12" s="14">
        <v>1</v>
      </c>
      <c r="C12" s="14">
        <v>16</v>
      </c>
      <c r="D12" s="14">
        <v>4</v>
      </c>
      <c r="E12" s="14">
        <v>19</v>
      </c>
      <c r="F12" s="14">
        <v>11</v>
      </c>
      <c r="H12" s="14">
        <v>51</v>
      </c>
      <c r="K12" s="63"/>
    </row>
    <row r="13" spans="1:11">
      <c r="A13" s="15" t="s">
        <v>652</v>
      </c>
      <c r="C13" s="14">
        <v>10</v>
      </c>
      <c r="D13" s="14">
        <v>1</v>
      </c>
      <c r="E13" s="14">
        <v>6</v>
      </c>
      <c r="F13" s="14">
        <v>8</v>
      </c>
      <c r="G13" s="14">
        <v>6</v>
      </c>
      <c r="H13" s="14">
        <v>31</v>
      </c>
      <c r="K13" s="63"/>
    </row>
    <row r="14" spans="1:11">
      <c r="A14" s="15" t="s">
        <v>653</v>
      </c>
      <c r="C14" s="14">
        <v>14</v>
      </c>
      <c r="D14" s="14">
        <v>1</v>
      </c>
      <c r="E14" s="14">
        <v>4</v>
      </c>
      <c r="F14" s="14">
        <v>4</v>
      </c>
      <c r="G14" s="14">
        <v>2</v>
      </c>
      <c r="H14" s="14">
        <v>25</v>
      </c>
      <c r="K14" s="63"/>
    </row>
    <row r="15" spans="1:11">
      <c r="A15" s="15" t="s">
        <v>654</v>
      </c>
      <c r="C15" s="14">
        <v>6</v>
      </c>
      <c r="E15" s="14">
        <v>3</v>
      </c>
      <c r="F15" s="14">
        <v>4</v>
      </c>
      <c r="G15" s="14">
        <v>1</v>
      </c>
      <c r="H15" s="14">
        <v>14</v>
      </c>
      <c r="K15" s="63"/>
    </row>
    <row r="16" spans="1:11">
      <c r="A16" s="15" t="s">
        <v>852</v>
      </c>
      <c r="C16" s="14">
        <v>3</v>
      </c>
      <c r="E16" s="14">
        <v>7</v>
      </c>
      <c r="F16" s="14">
        <v>2</v>
      </c>
      <c r="H16" s="14">
        <v>12</v>
      </c>
      <c r="K16" s="63"/>
    </row>
    <row r="17" spans="1:11">
      <c r="A17" s="15" t="s">
        <v>655</v>
      </c>
      <c r="C17" s="14">
        <v>7</v>
      </c>
      <c r="E17" s="14">
        <v>3</v>
      </c>
      <c r="F17" s="14">
        <v>2</v>
      </c>
      <c r="H17" s="14">
        <v>12</v>
      </c>
      <c r="K17" s="63"/>
    </row>
    <row r="18" spans="1:11">
      <c r="A18" s="15" t="s">
        <v>645</v>
      </c>
      <c r="B18" s="14">
        <v>4</v>
      </c>
      <c r="C18" s="14">
        <v>148</v>
      </c>
      <c r="D18" s="14">
        <v>11</v>
      </c>
      <c r="E18" s="14">
        <v>133</v>
      </c>
      <c r="F18" s="14">
        <v>69</v>
      </c>
      <c r="G18" s="14">
        <v>24</v>
      </c>
      <c r="H18" s="14">
        <v>389</v>
      </c>
    </row>
    <row r="24" spans="1:11">
      <c r="A24" s="13" t="s">
        <v>886</v>
      </c>
    </row>
    <row r="26" spans="1:11">
      <c r="A26" s="28" t="s">
        <v>873</v>
      </c>
      <c r="B26" s="14" t="s">
        <v>871</v>
      </c>
      <c r="C26" s="14" t="s">
        <v>889</v>
      </c>
    </row>
    <row r="28" spans="1:11">
      <c r="A28" s="28" t="s">
        <v>679</v>
      </c>
      <c r="B28" s="28" t="s">
        <v>783</v>
      </c>
    </row>
    <row r="29" spans="1:11">
      <c r="A29" s="28" t="s">
        <v>644</v>
      </c>
      <c r="B29" s="14">
        <v>1</v>
      </c>
      <c r="C29" s="14">
        <v>2</v>
      </c>
      <c r="D29" s="14">
        <v>3</v>
      </c>
      <c r="E29" s="14">
        <v>4</v>
      </c>
      <c r="F29" s="14">
        <v>5</v>
      </c>
      <c r="G29" s="14">
        <v>6</v>
      </c>
      <c r="H29" s="14" t="s">
        <v>645</v>
      </c>
    </row>
    <row r="30" spans="1:11">
      <c r="A30" s="15" t="s">
        <v>646</v>
      </c>
      <c r="C30" s="14">
        <v>6</v>
      </c>
      <c r="E30" s="14">
        <v>10</v>
      </c>
      <c r="F30" s="14">
        <v>1</v>
      </c>
      <c r="G30" s="14">
        <v>2</v>
      </c>
      <c r="H30" s="14">
        <v>19</v>
      </c>
      <c r="K30" s="63"/>
    </row>
    <row r="31" spans="1:11">
      <c r="A31" s="15" t="s">
        <v>647</v>
      </c>
      <c r="C31" s="14">
        <v>24</v>
      </c>
      <c r="D31" s="14">
        <v>5</v>
      </c>
      <c r="E31" s="14">
        <v>29</v>
      </c>
      <c r="F31" s="14">
        <v>14</v>
      </c>
      <c r="G31" s="14">
        <v>7</v>
      </c>
      <c r="H31" s="14">
        <v>79</v>
      </c>
      <c r="K31" s="63"/>
    </row>
    <row r="32" spans="1:11">
      <c r="A32" s="15" t="s">
        <v>648</v>
      </c>
      <c r="B32" s="14">
        <v>2</v>
      </c>
      <c r="C32" s="14">
        <v>37</v>
      </c>
      <c r="D32" s="14">
        <v>1</v>
      </c>
      <c r="E32" s="14">
        <v>39</v>
      </c>
      <c r="F32" s="14">
        <v>16</v>
      </c>
      <c r="G32" s="14">
        <v>2</v>
      </c>
      <c r="H32" s="14">
        <v>97</v>
      </c>
      <c r="K32" s="63"/>
    </row>
    <row r="33" spans="1:11">
      <c r="A33" s="15" t="s">
        <v>649</v>
      </c>
      <c r="B33" s="14">
        <v>1</v>
      </c>
      <c r="C33" s="14">
        <v>24</v>
      </c>
      <c r="D33" s="14">
        <v>3</v>
      </c>
      <c r="E33" s="14">
        <v>20</v>
      </c>
      <c r="F33" s="14">
        <v>13</v>
      </c>
      <c r="G33" s="14">
        <v>5</v>
      </c>
      <c r="H33" s="14">
        <v>66</v>
      </c>
      <c r="K33" s="63"/>
    </row>
    <row r="34" spans="1:11">
      <c r="A34" s="15" t="s">
        <v>650</v>
      </c>
      <c r="B34" s="14">
        <v>1</v>
      </c>
      <c r="C34" s="14">
        <v>24</v>
      </c>
      <c r="E34" s="14">
        <v>14</v>
      </c>
      <c r="F34" s="14">
        <v>9</v>
      </c>
      <c r="G34" s="14">
        <v>4</v>
      </c>
      <c r="H34" s="14">
        <v>52</v>
      </c>
      <c r="K34" s="63"/>
    </row>
    <row r="35" spans="1:11">
      <c r="A35" s="15" t="s">
        <v>651</v>
      </c>
      <c r="C35" s="14">
        <v>12</v>
      </c>
      <c r="D35" s="14">
        <v>2</v>
      </c>
      <c r="E35" s="14">
        <v>9</v>
      </c>
      <c r="F35" s="14">
        <v>7</v>
      </c>
      <c r="G35" s="14">
        <v>2</v>
      </c>
      <c r="H35" s="14">
        <v>32</v>
      </c>
      <c r="K35" s="63"/>
    </row>
    <row r="36" spans="1:11">
      <c r="A36" s="15" t="s">
        <v>652</v>
      </c>
      <c r="C36" s="14">
        <v>11</v>
      </c>
      <c r="E36" s="14">
        <v>4</v>
      </c>
      <c r="F36" s="14">
        <v>5</v>
      </c>
      <c r="G36" s="14">
        <v>2</v>
      </c>
      <c r="H36" s="14">
        <v>22</v>
      </c>
      <c r="K36" s="63"/>
    </row>
    <row r="37" spans="1:11">
      <c r="A37" s="15" t="s">
        <v>653</v>
      </c>
      <c r="C37" s="14">
        <v>3</v>
      </c>
      <c r="E37" s="14">
        <v>3</v>
      </c>
      <c r="F37" s="14">
        <v>2</v>
      </c>
      <c r="H37" s="14">
        <v>8</v>
      </c>
      <c r="K37" s="63"/>
    </row>
    <row r="38" spans="1:11">
      <c r="A38" s="15" t="s">
        <v>654</v>
      </c>
      <c r="C38" s="14">
        <v>5</v>
      </c>
      <c r="E38" s="14">
        <v>3</v>
      </c>
      <c r="H38" s="14">
        <v>8</v>
      </c>
      <c r="K38" s="63"/>
    </row>
    <row r="39" spans="1:11">
      <c r="A39" s="15" t="s">
        <v>852</v>
      </c>
      <c r="C39" s="14">
        <v>2</v>
      </c>
      <c r="E39" s="14">
        <v>1</v>
      </c>
      <c r="H39" s="14">
        <v>3</v>
      </c>
      <c r="K39" s="63"/>
    </row>
    <row r="40" spans="1:11">
      <c r="A40" s="15" t="s">
        <v>655</v>
      </c>
      <c r="E40" s="14">
        <v>1</v>
      </c>
      <c r="F40" s="14">
        <v>2</v>
      </c>
      <c r="H40" s="14">
        <v>3</v>
      </c>
      <c r="K40" s="63"/>
    </row>
    <row r="41" spans="1:11">
      <c r="A41" s="15" t="s">
        <v>645</v>
      </c>
      <c r="B41" s="14">
        <v>4</v>
      </c>
      <c r="C41" s="14">
        <v>148</v>
      </c>
      <c r="D41" s="14">
        <v>11</v>
      </c>
      <c r="E41" s="14">
        <v>133</v>
      </c>
      <c r="F41" s="14">
        <v>69</v>
      </c>
      <c r="G41" s="14">
        <v>24</v>
      </c>
      <c r="H41" s="14">
        <v>389</v>
      </c>
    </row>
  </sheetData>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4E959-F231-4D14-A033-0541E436D7A0}">
  <dimension ref="A2:P21"/>
  <sheetViews>
    <sheetView workbookViewId="0">
      <selection activeCell="E16" sqref="E16"/>
    </sheetView>
  </sheetViews>
  <sheetFormatPr defaultRowHeight="18.75"/>
  <cols>
    <col min="1" max="1" width="34" bestFit="1" customWidth="1"/>
    <col min="14" max="14" width="1.375" customWidth="1"/>
  </cols>
  <sheetData>
    <row r="2" spans="1:16" s="14" customFormat="1" ht="13.5">
      <c r="A2" s="29"/>
      <c r="B2" s="86" t="s">
        <v>800</v>
      </c>
      <c r="C2" s="87"/>
      <c r="D2" s="86" t="s">
        <v>801</v>
      </c>
      <c r="E2" s="87"/>
      <c r="F2" s="86" t="s">
        <v>802</v>
      </c>
      <c r="G2" s="87"/>
      <c r="H2" s="86" t="s">
        <v>803</v>
      </c>
      <c r="I2" s="87"/>
      <c r="J2" s="86" t="s">
        <v>811</v>
      </c>
      <c r="K2" s="87"/>
      <c r="L2" s="30" t="s">
        <v>819</v>
      </c>
      <c r="M2" s="30" t="s">
        <v>820</v>
      </c>
      <c r="O2" s="19" t="s">
        <v>887</v>
      </c>
      <c r="P2" s="19" t="s">
        <v>888</v>
      </c>
    </row>
    <row r="3" spans="1:16" s="14" customFormat="1" ht="13.5">
      <c r="A3" s="31" t="s">
        <v>804</v>
      </c>
      <c r="B3" s="32">
        <v>23</v>
      </c>
      <c r="C3" s="33">
        <f t="shared" ref="C3:C8" si="0">B3/B$8</f>
        <v>8.6142322097378279E-2</v>
      </c>
      <c r="D3" s="32">
        <v>14</v>
      </c>
      <c r="E3" s="33">
        <f t="shared" ref="E3:E8" si="1">D3/D$8</f>
        <v>4.5307443365695796E-2</v>
      </c>
      <c r="F3" s="32">
        <v>11</v>
      </c>
      <c r="G3" s="33">
        <f t="shared" ref="G3:G8" si="2">F3/F$8</f>
        <v>3.4482758620689655E-2</v>
      </c>
      <c r="H3" s="32">
        <v>15</v>
      </c>
      <c r="I3" s="33">
        <f t="shared" ref="I3:I8" si="3">H3/H$8</f>
        <v>4.2253521126760563E-2</v>
      </c>
      <c r="J3" s="32">
        <v>6</v>
      </c>
      <c r="K3" s="33">
        <f t="shared" ref="K3:K8" si="4">J3/J$8</f>
        <v>1.5424164524421594E-2</v>
      </c>
      <c r="L3" s="33">
        <f>K3-C3</f>
        <v>-7.0718157572956686E-2</v>
      </c>
      <c r="M3" s="34">
        <f>K3-E3</f>
        <v>-2.9883278841274202E-2</v>
      </c>
      <c r="O3" s="67">
        <f t="shared" ref="O3:O8" si="5">I3-C3</f>
        <v>-4.3888800970617717E-2</v>
      </c>
      <c r="P3" s="67">
        <f t="shared" ref="P3:P8" si="6">I3-E3</f>
        <v>-3.0539222389352333E-3</v>
      </c>
    </row>
    <row r="4" spans="1:16" s="14" customFormat="1" ht="13.5">
      <c r="A4" s="31" t="s">
        <v>805</v>
      </c>
      <c r="B4" s="32">
        <v>74</v>
      </c>
      <c r="C4" s="33">
        <f t="shared" si="0"/>
        <v>0.27715355805243447</v>
      </c>
      <c r="D4" s="32">
        <v>85</v>
      </c>
      <c r="E4" s="33">
        <f t="shared" si="1"/>
        <v>0.27508090614886732</v>
      </c>
      <c r="F4" s="32">
        <v>85</v>
      </c>
      <c r="G4" s="33">
        <f t="shared" si="2"/>
        <v>0.2664576802507837</v>
      </c>
      <c r="H4" s="32">
        <v>81</v>
      </c>
      <c r="I4" s="33">
        <f t="shared" si="3"/>
        <v>0.22816901408450704</v>
      </c>
      <c r="J4" s="32">
        <v>35</v>
      </c>
      <c r="K4" s="33">
        <f t="shared" si="4"/>
        <v>8.9974293059125965E-2</v>
      </c>
      <c r="L4" s="33">
        <f>K4-C4</f>
        <v>-0.1871792649933085</v>
      </c>
      <c r="M4" s="34">
        <f>K4-E4</f>
        <v>-0.18510661308974136</v>
      </c>
      <c r="O4" s="67">
        <f t="shared" si="5"/>
        <v>-4.8984543967927424E-2</v>
      </c>
      <c r="P4" s="67">
        <f t="shared" si="6"/>
        <v>-4.6911892064360278E-2</v>
      </c>
    </row>
    <row r="5" spans="1:16" s="14" customFormat="1" ht="13.5">
      <c r="A5" s="31" t="s">
        <v>806</v>
      </c>
      <c r="B5" s="32">
        <v>65</v>
      </c>
      <c r="C5" s="33">
        <f t="shared" si="0"/>
        <v>0.24344569288389514</v>
      </c>
      <c r="D5" s="32">
        <v>76</v>
      </c>
      <c r="E5" s="33">
        <f t="shared" si="1"/>
        <v>0.2459546925566343</v>
      </c>
      <c r="F5" s="32">
        <v>76</v>
      </c>
      <c r="G5" s="33">
        <f t="shared" si="2"/>
        <v>0.23824451410658307</v>
      </c>
      <c r="H5" s="32">
        <v>89</v>
      </c>
      <c r="I5" s="33">
        <f t="shared" si="3"/>
        <v>0.25070422535211268</v>
      </c>
      <c r="J5" s="32">
        <v>60</v>
      </c>
      <c r="K5" s="33">
        <f t="shared" si="4"/>
        <v>0.15424164524421594</v>
      </c>
      <c r="L5" s="33">
        <f>K5-C5</f>
        <v>-8.9204047639679207E-2</v>
      </c>
      <c r="M5" s="34">
        <f>K5-E5</f>
        <v>-9.1713047312418361E-2</v>
      </c>
      <c r="O5" s="67">
        <f t="shared" si="5"/>
        <v>7.2585324682175323E-3</v>
      </c>
      <c r="P5" s="67">
        <f t="shared" si="6"/>
        <v>4.7495327954783784E-3</v>
      </c>
    </row>
    <row r="6" spans="1:16" s="14" customFormat="1" ht="13.5">
      <c r="A6" s="31" t="s">
        <v>807</v>
      </c>
      <c r="B6" s="32">
        <v>40</v>
      </c>
      <c r="C6" s="33">
        <f t="shared" si="0"/>
        <v>0.14981273408239701</v>
      </c>
      <c r="D6" s="32">
        <v>47</v>
      </c>
      <c r="E6" s="33">
        <f t="shared" si="1"/>
        <v>0.15210355987055016</v>
      </c>
      <c r="F6" s="32">
        <v>54</v>
      </c>
      <c r="G6" s="33">
        <f t="shared" si="2"/>
        <v>0.16927899686520376</v>
      </c>
      <c r="H6" s="32">
        <v>59</v>
      </c>
      <c r="I6" s="33">
        <f t="shared" si="3"/>
        <v>0.16619718309859155</v>
      </c>
      <c r="J6" s="32">
        <v>85</v>
      </c>
      <c r="K6" s="33">
        <f t="shared" si="4"/>
        <v>0.21850899742930591</v>
      </c>
      <c r="L6" s="33">
        <f>K6-C6</f>
        <v>6.8696263346908898E-2</v>
      </c>
      <c r="M6" s="34">
        <f>K6-E6</f>
        <v>6.6405437558755748E-2</v>
      </c>
      <c r="O6" s="67">
        <f t="shared" si="5"/>
        <v>1.6384449016194541E-2</v>
      </c>
      <c r="P6" s="67">
        <f t="shared" si="6"/>
        <v>1.4093623228041391E-2</v>
      </c>
    </row>
    <row r="7" spans="1:16" s="14" customFormat="1" ht="13.5">
      <c r="A7" s="31" t="s">
        <v>808</v>
      </c>
      <c r="B7" s="32">
        <v>65</v>
      </c>
      <c r="C7" s="33">
        <f t="shared" si="0"/>
        <v>0.24344569288389514</v>
      </c>
      <c r="D7" s="32">
        <v>87</v>
      </c>
      <c r="E7" s="33">
        <f t="shared" si="1"/>
        <v>0.28155339805825241</v>
      </c>
      <c r="F7" s="32">
        <v>93</v>
      </c>
      <c r="G7" s="33">
        <f t="shared" si="2"/>
        <v>0.29153605015673983</v>
      </c>
      <c r="H7" s="32">
        <v>111</v>
      </c>
      <c r="I7" s="33">
        <f t="shared" si="3"/>
        <v>0.3126760563380282</v>
      </c>
      <c r="J7" s="32">
        <v>203</v>
      </c>
      <c r="K7" s="33">
        <f t="shared" si="4"/>
        <v>0.52185089974293064</v>
      </c>
      <c r="L7" s="33">
        <f>K7-C7</f>
        <v>0.27840520685903547</v>
      </c>
      <c r="M7" s="34">
        <f>K7-E7</f>
        <v>0.24029750168467823</v>
      </c>
      <c r="O7" s="67">
        <f t="shared" si="5"/>
        <v>6.9230363454133054E-2</v>
      </c>
      <c r="P7" s="67">
        <f t="shared" si="6"/>
        <v>3.1122658279775783E-2</v>
      </c>
    </row>
    <row r="8" spans="1:16" s="14" customFormat="1" ht="13.5">
      <c r="A8" s="35" t="s">
        <v>809</v>
      </c>
      <c r="B8" s="32">
        <f>SUM(B3:B7)</f>
        <v>267</v>
      </c>
      <c r="C8" s="33">
        <f t="shared" si="0"/>
        <v>1</v>
      </c>
      <c r="D8" s="32">
        <f>SUM(D3:D7)</f>
        <v>309</v>
      </c>
      <c r="E8" s="33">
        <f t="shared" si="1"/>
        <v>1</v>
      </c>
      <c r="F8" s="32">
        <f>SUM(F3:F7)</f>
        <v>319</v>
      </c>
      <c r="G8" s="33">
        <f t="shared" si="2"/>
        <v>1</v>
      </c>
      <c r="H8" s="32">
        <f>SUM(H3:H7)</f>
        <v>355</v>
      </c>
      <c r="I8" s="33">
        <f t="shared" si="3"/>
        <v>1</v>
      </c>
      <c r="J8" s="32">
        <f>SUM(J3:J7)</f>
        <v>389</v>
      </c>
      <c r="K8" s="33">
        <f t="shared" si="4"/>
        <v>1</v>
      </c>
      <c r="L8" s="32" t="s">
        <v>810</v>
      </c>
      <c r="M8" s="32" t="s">
        <v>810</v>
      </c>
      <c r="O8" s="67">
        <f t="shared" si="5"/>
        <v>0</v>
      </c>
      <c r="P8" s="67">
        <f t="shared" si="6"/>
        <v>0</v>
      </c>
    </row>
    <row r="9" spans="1:16" s="14" customFormat="1" ht="13.5"/>
    <row r="10" spans="1:16" s="14" customFormat="1" ht="13.5">
      <c r="A10" s="36" t="s">
        <v>818</v>
      </c>
    </row>
    <row r="11" spans="1:16" s="14" customFormat="1" ht="13.5">
      <c r="A11" s="14" t="s">
        <v>814</v>
      </c>
    </row>
    <row r="12" spans="1:16" s="14" customFormat="1" ht="13.5">
      <c r="A12" s="62"/>
      <c r="B12" s="62" t="s">
        <v>716</v>
      </c>
      <c r="C12" s="42" t="s">
        <v>759</v>
      </c>
    </row>
    <row r="13" spans="1:16" s="14" customFormat="1" ht="13.5">
      <c r="A13" s="20" t="s">
        <v>812</v>
      </c>
      <c r="B13" s="20">
        <v>246</v>
      </c>
      <c r="C13" s="23">
        <f>B13/$B$15</f>
        <v>0.63239074550128538</v>
      </c>
    </row>
    <row r="14" spans="1:16" s="14" customFormat="1" ht="13.5">
      <c r="A14" s="20" t="s">
        <v>813</v>
      </c>
      <c r="B14" s="20">
        <f>B15-B13</f>
        <v>143</v>
      </c>
      <c r="C14" s="23">
        <f>B14/$B$15</f>
        <v>0.36760925449871468</v>
      </c>
    </row>
    <row r="15" spans="1:16" s="14" customFormat="1" ht="13.5">
      <c r="A15" s="20"/>
      <c r="B15" s="20">
        <v>389</v>
      </c>
      <c r="C15" s="23">
        <f>B15/$B$15</f>
        <v>1</v>
      </c>
    </row>
    <row r="16" spans="1:16" s="14" customFormat="1" ht="13.5"/>
    <row r="17" spans="1:3" s="14" customFormat="1" ht="13.5">
      <c r="A17" s="14" t="s">
        <v>815</v>
      </c>
    </row>
    <row r="18" spans="1:3" s="14" customFormat="1" ht="13.5">
      <c r="A18" s="62"/>
      <c r="B18" s="62" t="s">
        <v>716</v>
      </c>
      <c r="C18" s="42" t="s">
        <v>759</v>
      </c>
    </row>
    <row r="19" spans="1:3" s="14" customFormat="1" ht="13.5">
      <c r="A19" s="20" t="s">
        <v>816</v>
      </c>
      <c r="B19" s="20">
        <v>240</v>
      </c>
      <c r="C19" s="23">
        <f>B19/$B$21</f>
        <v>0.61696658097686374</v>
      </c>
    </row>
    <row r="20" spans="1:3" s="14" customFormat="1" ht="13.5">
      <c r="A20" s="20" t="s">
        <v>817</v>
      </c>
      <c r="B20" s="20">
        <f>B21-B19</f>
        <v>149</v>
      </c>
      <c r="C20" s="23">
        <f>B20/$B$21</f>
        <v>0.38303341902313626</v>
      </c>
    </row>
    <row r="21" spans="1:3" s="14" customFormat="1" ht="13.5">
      <c r="A21" s="20"/>
      <c r="B21" s="20">
        <v>389</v>
      </c>
      <c r="C21" s="23">
        <f>B21/$B$21</f>
        <v>1</v>
      </c>
    </row>
  </sheetData>
  <mergeCells count="5">
    <mergeCell ref="B2:C2"/>
    <mergeCell ref="D2:E2"/>
    <mergeCell ref="F2:G2"/>
    <mergeCell ref="H2:I2"/>
    <mergeCell ref="J2:K2"/>
  </mergeCells>
  <phoneticPr fontId="4"/>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8243-E2B7-49B3-BD49-8BF4C51A76F3}">
  <dimension ref="A2:L11"/>
  <sheetViews>
    <sheetView zoomScale="55" zoomScaleNormal="55" workbookViewId="0">
      <selection activeCell="C3" sqref="C3"/>
    </sheetView>
  </sheetViews>
  <sheetFormatPr defaultRowHeight="18.75"/>
  <cols>
    <col min="1" max="1" width="16.375" bestFit="1" customWidth="1"/>
    <col min="2" max="2" width="14.875" bestFit="1" customWidth="1"/>
    <col min="3" max="3" width="28.375" bestFit="1" customWidth="1"/>
    <col min="4" max="4" width="21.625" bestFit="1" customWidth="1"/>
    <col min="5" max="5" width="25.75" bestFit="1" customWidth="1"/>
    <col min="6" max="6" width="19.5" bestFit="1" customWidth="1"/>
    <col min="7" max="8" width="17.5" bestFit="1" customWidth="1"/>
    <col min="9" max="9" width="5.125" customWidth="1"/>
    <col min="10" max="11" width="10.375" customWidth="1"/>
    <col min="12" max="53" width="7.75" bestFit="1" customWidth="1"/>
    <col min="54" max="356" width="8.875" bestFit="1" customWidth="1"/>
    <col min="357" max="390" width="10" bestFit="1" customWidth="1"/>
    <col min="391" max="391" width="6.5" bestFit="1" customWidth="1"/>
    <col min="392" max="392" width="5" bestFit="1" customWidth="1"/>
  </cols>
  <sheetData>
    <row r="2" spans="1:12">
      <c r="A2" s="8" t="s">
        <v>869</v>
      </c>
      <c r="B2" t="s">
        <v>870</v>
      </c>
      <c r="C2" t="s">
        <v>890</v>
      </c>
    </row>
    <row r="3" spans="1:12">
      <c r="A3" t="s">
        <v>695</v>
      </c>
      <c r="J3" s="88" t="s">
        <v>696</v>
      </c>
      <c r="K3" s="88"/>
      <c r="L3" s="88" t="s">
        <v>697</v>
      </c>
    </row>
    <row r="4" spans="1:12">
      <c r="A4" s="8" t="s">
        <v>644</v>
      </c>
      <c r="B4" t="s">
        <v>718</v>
      </c>
      <c r="C4" t="s">
        <v>680</v>
      </c>
      <c r="D4" t="s">
        <v>681</v>
      </c>
      <c r="E4" t="s">
        <v>682</v>
      </c>
      <c r="F4" t="s">
        <v>683</v>
      </c>
      <c r="G4" t="s">
        <v>684</v>
      </c>
      <c r="H4" t="s">
        <v>685</v>
      </c>
      <c r="J4" s="25" t="s">
        <v>686</v>
      </c>
      <c r="K4" s="25" t="s">
        <v>687</v>
      </c>
      <c r="L4" s="88"/>
    </row>
    <row r="5" spans="1:12">
      <c r="A5" s="9" t="s">
        <v>688</v>
      </c>
      <c r="B5">
        <v>2</v>
      </c>
      <c r="C5">
        <v>547058</v>
      </c>
      <c r="D5">
        <v>32</v>
      </c>
      <c r="E5">
        <v>525</v>
      </c>
      <c r="F5">
        <v>1691</v>
      </c>
      <c r="G5">
        <v>205</v>
      </c>
      <c r="H5">
        <v>10</v>
      </c>
      <c r="J5" s="3">
        <f>ROUND(C5/D5,0)</f>
        <v>17096</v>
      </c>
      <c r="K5" s="3">
        <f t="shared" ref="K5:K11" si="0">ROUND(C5/ROUNDUP(E5/G5,1)/H5,0)</f>
        <v>21041</v>
      </c>
      <c r="L5" s="3">
        <f t="shared" ref="L5:L11" si="1">C5/F5</f>
        <v>323.51153163808397</v>
      </c>
    </row>
    <row r="6" spans="1:12">
      <c r="A6" s="9" t="s">
        <v>689</v>
      </c>
      <c r="B6">
        <v>72</v>
      </c>
      <c r="C6">
        <v>148067031</v>
      </c>
      <c r="D6">
        <v>10851</v>
      </c>
      <c r="E6">
        <v>173358</v>
      </c>
      <c r="F6">
        <v>676925</v>
      </c>
      <c r="G6">
        <v>18404</v>
      </c>
      <c r="H6">
        <v>839</v>
      </c>
      <c r="J6" s="3">
        <f t="shared" ref="J6:J11" si="2">ROUND(C6/D6,0)</f>
        <v>13645</v>
      </c>
      <c r="K6" s="3">
        <f t="shared" si="0"/>
        <v>18577</v>
      </c>
      <c r="L6" s="3">
        <f t="shared" si="1"/>
        <v>218.73476529896223</v>
      </c>
    </row>
    <row r="7" spans="1:12">
      <c r="A7" s="9" t="s">
        <v>690</v>
      </c>
      <c r="B7">
        <v>262</v>
      </c>
      <c r="C7">
        <v>1072461729</v>
      </c>
      <c r="D7">
        <v>60444</v>
      </c>
      <c r="E7">
        <v>956585</v>
      </c>
      <c r="F7">
        <v>3517091.45</v>
      </c>
      <c r="G7">
        <v>65715</v>
      </c>
      <c r="H7">
        <v>2978</v>
      </c>
      <c r="J7" s="3">
        <f t="shared" si="2"/>
        <v>17743</v>
      </c>
      <c r="K7" s="3">
        <f t="shared" si="0"/>
        <v>24666</v>
      </c>
      <c r="L7" s="3">
        <f t="shared" si="1"/>
        <v>304.92858779660105</v>
      </c>
    </row>
    <row r="8" spans="1:12">
      <c r="A8" s="9" t="s">
        <v>691</v>
      </c>
      <c r="B8">
        <v>29</v>
      </c>
      <c r="C8">
        <v>231770753</v>
      </c>
      <c r="D8">
        <v>10219</v>
      </c>
      <c r="E8">
        <v>180320</v>
      </c>
      <c r="F8">
        <v>763719</v>
      </c>
      <c r="G8">
        <v>7809</v>
      </c>
      <c r="H8">
        <v>348</v>
      </c>
      <c r="J8" s="3">
        <f t="shared" si="2"/>
        <v>22680</v>
      </c>
      <c r="K8" s="3">
        <f t="shared" si="0"/>
        <v>28832</v>
      </c>
      <c r="L8" s="3">
        <f t="shared" si="1"/>
        <v>303.47647891436509</v>
      </c>
    </row>
    <row r="9" spans="1:12">
      <c r="A9" s="9" t="s">
        <v>850</v>
      </c>
      <c r="B9">
        <v>23</v>
      </c>
      <c r="C9">
        <v>207677093</v>
      </c>
      <c r="D9">
        <v>10329</v>
      </c>
      <c r="E9">
        <v>175505</v>
      </c>
      <c r="F9">
        <v>730610</v>
      </c>
      <c r="G9">
        <v>6034</v>
      </c>
      <c r="H9">
        <v>276</v>
      </c>
      <c r="J9" s="3">
        <f t="shared" si="2"/>
        <v>20106</v>
      </c>
      <c r="K9" s="3">
        <f t="shared" si="0"/>
        <v>25857</v>
      </c>
      <c r="L9" s="3">
        <f t="shared" si="1"/>
        <v>284.25164314750685</v>
      </c>
    </row>
    <row r="10" spans="1:12">
      <c r="A10" s="9" t="s">
        <v>692</v>
      </c>
      <c r="B10">
        <v>6</v>
      </c>
      <c r="C10">
        <v>58426051</v>
      </c>
      <c r="D10">
        <v>3467</v>
      </c>
      <c r="E10">
        <v>64615</v>
      </c>
      <c r="F10">
        <v>327554</v>
      </c>
      <c r="G10">
        <v>1519</v>
      </c>
      <c r="H10">
        <v>72</v>
      </c>
      <c r="J10" s="3">
        <f t="shared" si="2"/>
        <v>16852</v>
      </c>
      <c r="K10" s="3">
        <f t="shared" si="0"/>
        <v>19049</v>
      </c>
      <c r="L10" s="3">
        <f t="shared" si="1"/>
        <v>178.37074497640083</v>
      </c>
    </row>
    <row r="11" spans="1:12">
      <c r="A11" s="9" t="s">
        <v>645</v>
      </c>
      <c r="B11">
        <v>394</v>
      </c>
      <c r="C11">
        <v>1718949715</v>
      </c>
      <c r="D11">
        <v>95342</v>
      </c>
      <c r="E11">
        <v>1550908</v>
      </c>
      <c r="F11">
        <v>6017590.4500000002</v>
      </c>
      <c r="G11">
        <v>99686</v>
      </c>
      <c r="H11">
        <v>4523</v>
      </c>
      <c r="J11" s="3">
        <f t="shared" si="2"/>
        <v>18029</v>
      </c>
      <c r="K11" s="3">
        <f t="shared" si="0"/>
        <v>24362</v>
      </c>
      <c r="L11" s="3">
        <f t="shared" si="1"/>
        <v>285.65415497826041</v>
      </c>
    </row>
  </sheetData>
  <mergeCells count="2">
    <mergeCell ref="L3:L4"/>
    <mergeCell ref="J3:K3"/>
  </mergeCells>
  <phoneticPr fontId="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23DF5-C6B9-40F1-9302-EC3C84292A55}">
  <dimension ref="A1:L574"/>
  <sheetViews>
    <sheetView zoomScale="55" zoomScaleNormal="55" workbookViewId="0">
      <selection activeCell="C4" sqref="C4"/>
    </sheetView>
  </sheetViews>
  <sheetFormatPr defaultColWidth="8.75" defaultRowHeight="13.5"/>
  <cols>
    <col min="1" max="1" width="16.75" style="11" bestFit="1" customWidth="1"/>
    <col min="2" max="2" width="13" style="11" bestFit="1" customWidth="1"/>
    <col min="3" max="3" width="3.75" style="11" bestFit="1" customWidth="1"/>
    <col min="4" max="4" width="7.25" style="11" bestFit="1" customWidth="1"/>
    <col min="5" max="5" width="5.75" style="11" bestFit="1" customWidth="1"/>
    <col min="6" max="6" width="21.75" style="11" bestFit="1" customWidth="1"/>
    <col min="7" max="8" width="19.5" style="11" bestFit="1" customWidth="1"/>
    <col min="9" max="9" width="9.125" style="11" customWidth="1"/>
    <col min="10" max="11" width="15.5" style="11" customWidth="1"/>
    <col min="12" max="12" width="14.25" style="11" customWidth="1"/>
    <col min="13" max="18" width="49.75" style="11" bestFit="1" customWidth="1"/>
    <col min="19" max="19" width="5.375" style="11" bestFit="1" customWidth="1"/>
    <col min="20" max="24" width="47.75" style="11" bestFit="1" customWidth="1"/>
    <col min="25" max="25" width="23.625" style="11" bestFit="1" customWidth="1"/>
    <col min="26" max="33" width="49.75" style="11" bestFit="1" customWidth="1"/>
    <col min="34" max="34" width="25.75" style="11" bestFit="1" customWidth="1"/>
    <col min="35" max="42" width="47.75" style="11" bestFit="1" customWidth="1"/>
    <col min="43" max="43" width="31.75" style="11" bestFit="1" customWidth="1"/>
    <col min="44" max="53" width="49.75" style="11" bestFit="1" customWidth="1"/>
    <col min="54" max="54" width="25.75" style="11" bestFit="1" customWidth="1"/>
    <col min="55" max="61" width="47.75" style="11" bestFit="1" customWidth="1"/>
    <col min="62" max="62" width="21.625" style="11" bestFit="1" customWidth="1"/>
    <col min="63" max="71" width="47.75" style="11" bestFit="1" customWidth="1"/>
    <col min="72" max="72" width="25.75" style="11" bestFit="1" customWidth="1"/>
    <col min="73" max="74" width="47.75" style="11" bestFit="1" customWidth="1"/>
    <col min="75" max="75" width="11.25" style="11" bestFit="1" customWidth="1"/>
    <col min="76" max="89" width="47.75" style="11" bestFit="1" customWidth="1"/>
    <col min="90" max="90" width="23.625" style="11" bestFit="1" customWidth="1"/>
    <col min="91" max="96" width="47.75" style="11" bestFit="1" customWidth="1"/>
    <col min="97" max="97" width="19.5" style="11" bestFit="1" customWidth="1"/>
    <col min="98" max="103" width="50.875" style="11" bestFit="1" customWidth="1"/>
    <col min="104" max="104" width="54.25" style="11" bestFit="1" customWidth="1"/>
    <col min="105" max="107" width="47.75" style="11" bestFit="1" customWidth="1"/>
    <col min="108" max="108" width="44" style="11" bestFit="1" customWidth="1"/>
    <col min="109" max="125" width="49.75" style="11" bestFit="1" customWidth="1"/>
    <col min="126" max="126" width="52.25" style="11" bestFit="1" customWidth="1"/>
    <col min="127" max="129" width="49.75" style="11" bestFit="1" customWidth="1"/>
    <col min="130" max="130" width="38" style="11" bestFit="1" customWidth="1"/>
    <col min="131" max="139" width="49.75" style="11" bestFit="1" customWidth="1"/>
    <col min="140" max="140" width="23.625" style="11" bestFit="1" customWidth="1"/>
    <col min="141" max="146" width="47.75" style="11" bestFit="1" customWidth="1"/>
    <col min="147" max="156" width="49.75" style="11" bestFit="1" customWidth="1"/>
    <col min="157" max="157" width="13.375" style="11" bestFit="1" customWidth="1"/>
    <col min="158" max="158" width="8.75" style="11" bestFit="1" customWidth="1"/>
    <col min="159" max="159" width="11" style="11" bestFit="1" customWidth="1"/>
    <col min="160" max="160" width="5.375" style="11" bestFit="1" customWidth="1"/>
    <col min="161" max="161" width="12.5" style="11" bestFit="1" customWidth="1"/>
    <col min="162" max="331" width="9.25" style="11" bestFit="1" customWidth="1"/>
    <col min="332" max="386" width="10.25" style="11" bestFit="1" customWidth="1"/>
    <col min="387" max="387" width="6.875" style="11" bestFit="1" customWidth="1"/>
    <col min="388" max="388" width="5.375" style="11" bestFit="1" customWidth="1"/>
    <col min="389" max="390" width="10.25" style="11" bestFit="1" customWidth="1"/>
    <col min="391" max="391" width="6.875" style="11" bestFit="1" customWidth="1"/>
    <col min="392" max="392" width="5.375" style="11" bestFit="1" customWidth="1"/>
    <col min="393" max="393" width="13.625" style="11" bestFit="1" customWidth="1"/>
    <col min="394" max="394" width="11.125" style="11" bestFit="1" customWidth="1"/>
    <col min="395" max="395" width="13.625" style="11" bestFit="1" customWidth="1"/>
    <col min="396" max="396" width="11.125" style="11" bestFit="1" customWidth="1"/>
    <col min="397" max="397" width="13.625" style="11" bestFit="1" customWidth="1"/>
    <col min="398" max="398" width="11.125" style="11" bestFit="1" customWidth="1"/>
    <col min="399" max="399" width="13.625" style="11" bestFit="1" customWidth="1"/>
    <col min="400" max="400" width="11.125" style="11" bestFit="1" customWidth="1"/>
    <col min="401" max="401" width="13.625" style="11" bestFit="1" customWidth="1"/>
    <col min="402" max="402" width="11.125" style="11" bestFit="1" customWidth="1"/>
    <col min="403" max="403" width="13.625" style="11" bestFit="1" customWidth="1"/>
    <col min="404" max="404" width="11.125" style="11" bestFit="1" customWidth="1"/>
    <col min="405" max="405" width="13.625" style="11" bestFit="1" customWidth="1"/>
    <col min="406" max="406" width="11.125" style="11" bestFit="1" customWidth="1"/>
    <col min="407" max="407" width="13.625" style="11" bestFit="1" customWidth="1"/>
    <col min="408" max="408" width="11.125" style="11" bestFit="1" customWidth="1"/>
    <col min="409" max="409" width="13.625" style="11" bestFit="1" customWidth="1"/>
    <col min="410" max="410" width="11.125" style="11" bestFit="1" customWidth="1"/>
    <col min="411" max="411" width="13.625" style="11" bestFit="1" customWidth="1"/>
    <col min="412" max="412" width="11.125" style="11" bestFit="1" customWidth="1"/>
    <col min="413" max="413" width="13.625" style="11" bestFit="1" customWidth="1"/>
    <col min="414" max="414" width="11.125" style="11" bestFit="1" customWidth="1"/>
    <col min="415" max="415" width="13.625" style="11" bestFit="1" customWidth="1"/>
    <col min="416" max="416" width="11.125" style="11" bestFit="1" customWidth="1"/>
    <col min="417" max="417" width="13.625" style="11" bestFit="1" customWidth="1"/>
    <col min="418" max="418" width="11.125" style="11" bestFit="1" customWidth="1"/>
    <col min="419" max="419" width="13.625" style="11" bestFit="1" customWidth="1"/>
    <col min="420" max="420" width="11.125" style="11" bestFit="1" customWidth="1"/>
    <col min="421" max="421" width="13.625" style="11" bestFit="1" customWidth="1"/>
    <col min="422" max="422" width="11.125" style="11" bestFit="1" customWidth="1"/>
    <col min="423" max="423" width="13.625" style="11" bestFit="1" customWidth="1"/>
    <col min="424" max="424" width="11.125" style="11" bestFit="1" customWidth="1"/>
    <col min="425" max="425" width="13.625" style="11" bestFit="1" customWidth="1"/>
    <col min="426" max="426" width="11.125" style="11" bestFit="1" customWidth="1"/>
    <col min="427" max="427" width="13.625" style="11" bestFit="1" customWidth="1"/>
    <col min="428" max="428" width="11.125" style="11" bestFit="1" customWidth="1"/>
    <col min="429" max="429" width="13.625" style="11" bestFit="1" customWidth="1"/>
    <col min="430" max="430" width="11.125" style="11" bestFit="1" customWidth="1"/>
    <col min="431" max="431" width="13.625" style="11" bestFit="1" customWidth="1"/>
    <col min="432" max="432" width="11.125" style="11" bestFit="1" customWidth="1"/>
    <col min="433" max="433" width="13.625" style="11" bestFit="1" customWidth="1"/>
    <col min="434" max="434" width="11.125" style="11" bestFit="1" customWidth="1"/>
    <col min="435" max="435" width="13.625" style="11" bestFit="1" customWidth="1"/>
    <col min="436" max="436" width="11.125" style="11" bestFit="1" customWidth="1"/>
    <col min="437" max="437" width="13.625" style="11" bestFit="1" customWidth="1"/>
    <col min="438" max="438" width="11.125" style="11" bestFit="1" customWidth="1"/>
    <col min="439" max="439" width="13.625" style="11" bestFit="1" customWidth="1"/>
    <col min="440" max="440" width="11.125" style="11" bestFit="1" customWidth="1"/>
    <col min="441" max="441" width="13.625" style="11" bestFit="1" customWidth="1"/>
    <col min="442" max="442" width="11.125" style="11" bestFit="1" customWidth="1"/>
    <col min="443" max="443" width="13.625" style="11" bestFit="1" customWidth="1"/>
    <col min="444" max="444" width="11.125" style="11" bestFit="1" customWidth="1"/>
    <col min="445" max="445" width="13.625" style="11" bestFit="1" customWidth="1"/>
    <col min="446" max="446" width="11.125" style="11" bestFit="1" customWidth="1"/>
    <col min="447" max="447" width="13.625" style="11" bestFit="1" customWidth="1"/>
    <col min="448" max="448" width="11.125" style="11" bestFit="1" customWidth="1"/>
    <col min="449" max="449" width="13.625" style="11" bestFit="1" customWidth="1"/>
    <col min="450" max="450" width="11.125" style="11" bestFit="1" customWidth="1"/>
    <col min="451" max="451" width="13.625" style="11" bestFit="1" customWidth="1"/>
    <col min="452" max="452" width="11.125" style="11" bestFit="1" customWidth="1"/>
    <col min="453" max="453" width="13.625" style="11" bestFit="1" customWidth="1"/>
    <col min="454" max="454" width="11.125" style="11" bestFit="1" customWidth="1"/>
    <col min="455" max="455" width="13.625" style="11" bestFit="1" customWidth="1"/>
    <col min="456" max="456" width="11.125" style="11" bestFit="1" customWidth="1"/>
    <col min="457" max="457" width="13.625" style="11" bestFit="1" customWidth="1"/>
    <col min="458" max="458" width="11.125" style="11" bestFit="1" customWidth="1"/>
    <col min="459" max="459" width="13.625" style="11" bestFit="1" customWidth="1"/>
    <col min="460" max="460" width="11.125" style="11" bestFit="1" customWidth="1"/>
    <col min="461" max="461" width="13.625" style="11" bestFit="1" customWidth="1"/>
    <col min="462" max="462" width="11.125" style="11" bestFit="1" customWidth="1"/>
    <col min="463" max="463" width="13.625" style="11" bestFit="1" customWidth="1"/>
    <col min="464" max="464" width="11.125" style="11" bestFit="1" customWidth="1"/>
    <col min="465" max="465" width="13.625" style="11" bestFit="1" customWidth="1"/>
    <col min="466" max="466" width="11.125" style="11" bestFit="1" customWidth="1"/>
    <col min="467" max="467" width="13.625" style="11" bestFit="1" customWidth="1"/>
    <col min="468" max="468" width="11.125" style="11" bestFit="1" customWidth="1"/>
    <col min="469" max="469" width="13.625" style="11" bestFit="1" customWidth="1"/>
    <col min="470" max="470" width="11.125" style="11" bestFit="1" customWidth="1"/>
    <col min="471" max="471" width="13.625" style="11" bestFit="1" customWidth="1"/>
    <col min="472" max="472" width="11.125" style="11" bestFit="1" customWidth="1"/>
    <col min="473" max="473" width="13.625" style="11" bestFit="1" customWidth="1"/>
    <col min="474" max="474" width="11.125" style="11" bestFit="1" customWidth="1"/>
    <col min="475" max="475" width="13.625" style="11" bestFit="1" customWidth="1"/>
    <col min="476" max="476" width="11.125" style="11" bestFit="1" customWidth="1"/>
    <col min="477" max="477" width="13.625" style="11" bestFit="1" customWidth="1"/>
    <col min="478" max="478" width="11.125" style="11" bestFit="1" customWidth="1"/>
    <col min="479" max="479" width="13.625" style="11" bestFit="1" customWidth="1"/>
    <col min="480" max="480" width="11.125" style="11" bestFit="1" customWidth="1"/>
    <col min="481" max="481" width="13.625" style="11" bestFit="1" customWidth="1"/>
    <col min="482" max="482" width="11.125" style="11" bestFit="1" customWidth="1"/>
    <col min="483" max="483" width="13.625" style="11" bestFit="1" customWidth="1"/>
    <col min="484" max="484" width="11.125" style="11" bestFit="1" customWidth="1"/>
    <col min="485" max="485" width="13.625" style="11" bestFit="1" customWidth="1"/>
    <col min="486" max="486" width="11.125" style="11" bestFit="1" customWidth="1"/>
    <col min="487" max="487" width="13.625" style="11" bestFit="1" customWidth="1"/>
    <col min="488" max="488" width="11.125" style="11" bestFit="1" customWidth="1"/>
    <col min="489" max="489" width="13.625" style="11" bestFit="1" customWidth="1"/>
    <col min="490" max="490" width="11.125" style="11" bestFit="1" customWidth="1"/>
    <col min="491" max="491" width="13.625" style="11" bestFit="1" customWidth="1"/>
    <col min="492" max="492" width="11.125" style="11" bestFit="1" customWidth="1"/>
    <col min="493" max="493" width="13.625" style="11" bestFit="1" customWidth="1"/>
    <col min="494" max="494" width="11.125" style="11" bestFit="1" customWidth="1"/>
    <col min="495" max="495" width="13.625" style="11" bestFit="1" customWidth="1"/>
    <col min="496" max="496" width="11.125" style="11" bestFit="1" customWidth="1"/>
    <col min="497" max="497" width="13.625" style="11" bestFit="1" customWidth="1"/>
    <col min="498" max="498" width="11.125" style="11" bestFit="1" customWidth="1"/>
    <col min="499" max="499" width="13.625" style="11" bestFit="1" customWidth="1"/>
    <col min="500" max="500" width="11.125" style="11" bestFit="1" customWidth="1"/>
    <col min="501" max="501" width="13.625" style="11" bestFit="1" customWidth="1"/>
    <col min="502" max="502" width="11.125" style="11" bestFit="1" customWidth="1"/>
    <col min="503" max="503" width="13.625" style="11" bestFit="1" customWidth="1"/>
    <col min="504" max="504" width="11.125" style="11" bestFit="1" customWidth="1"/>
    <col min="505" max="505" width="13.625" style="11" bestFit="1" customWidth="1"/>
    <col min="506" max="506" width="11.125" style="11" bestFit="1" customWidth="1"/>
    <col min="507" max="507" width="13.625" style="11" bestFit="1" customWidth="1"/>
    <col min="508" max="508" width="11.125" style="11" bestFit="1" customWidth="1"/>
    <col min="509" max="509" width="13.625" style="11" bestFit="1" customWidth="1"/>
    <col min="510" max="510" width="11.125" style="11" bestFit="1" customWidth="1"/>
    <col min="511" max="511" width="13.625" style="11" bestFit="1" customWidth="1"/>
    <col min="512" max="512" width="11.125" style="11" bestFit="1" customWidth="1"/>
    <col min="513" max="513" width="13.625" style="11" bestFit="1" customWidth="1"/>
    <col min="514" max="514" width="11.125" style="11" bestFit="1" customWidth="1"/>
    <col min="515" max="515" width="13.625" style="11" bestFit="1" customWidth="1"/>
    <col min="516" max="516" width="11.125" style="11" bestFit="1" customWidth="1"/>
    <col min="517" max="517" width="13.625" style="11" bestFit="1" customWidth="1"/>
    <col min="518" max="518" width="11.125" style="11" bestFit="1" customWidth="1"/>
    <col min="519" max="519" width="13.625" style="11" bestFit="1" customWidth="1"/>
    <col min="520" max="520" width="11.125" style="11" bestFit="1" customWidth="1"/>
    <col min="521" max="521" width="13.625" style="11" bestFit="1" customWidth="1"/>
    <col min="522" max="522" width="11.125" style="11" bestFit="1" customWidth="1"/>
    <col min="523" max="523" width="13.625" style="11" bestFit="1" customWidth="1"/>
    <col min="524" max="524" width="11.125" style="11" bestFit="1" customWidth="1"/>
    <col min="525" max="525" width="13.625" style="11" bestFit="1" customWidth="1"/>
    <col min="526" max="526" width="11.125" style="11" bestFit="1" customWidth="1"/>
    <col min="527" max="527" width="13.625" style="11" bestFit="1" customWidth="1"/>
    <col min="528" max="528" width="11.125" style="11" bestFit="1" customWidth="1"/>
    <col min="529" max="529" width="13.625" style="11" bestFit="1" customWidth="1"/>
    <col min="530" max="530" width="11.125" style="11" bestFit="1" customWidth="1"/>
    <col min="531" max="531" width="13.625" style="11" bestFit="1" customWidth="1"/>
    <col min="532" max="532" width="11.125" style="11" bestFit="1" customWidth="1"/>
    <col min="533" max="533" width="13.625" style="11" bestFit="1" customWidth="1"/>
    <col min="534" max="534" width="11.125" style="11" bestFit="1" customWidth="1"/>
    <col min="535" max="535" width="13.625" style="11" bestFit="1" customWidth="1"/>
    <col min="536" max="536" width="11.125" style="11" bestFit="1" customWidth="1"/>
    <col min="537" max="537" width="13.625" style="11" bestFit="1" customWidth="1"/>
    <col min="538" max="538" width="11.125" style="11" bestFit="1" customWidth="1"/>
    <col min="539" max="539" width="13.625" style="11" bestFit="1" customWidth="1"/>
    <col min="540" max="540" width="11.125" style="11" bestFit="1" customWidth="1"/>
    <col min="541" max="541" width="13.625" style="11" bestFit="1" customWidth="1"/>
    <col min="542" max="542" width="11.125" style="11" bestFit="1" customWidth="1"/>
    <col min="543" max="543" width="13.625" style="11" bestFit="1" customWidth="1"/>
    <col min="544" max="544" width="11.125" style="11" bestFit="1" customWidth="1"/>
    <col min="545" max="545" width="13.625" style="11" bestFit="1" customWidth="1"/>
    <col min="546" max="546" width="11.125" style="11" bestFit="1" customWidth="1"/>
    <col min="547" max="547" width="13.625" style="11" bestFit="1" customWidth="1"/>
    <col min="548" max="548" width="11.125" style="11" bestFit="1" customWidth="1"/>
    <col min="549" max="549" width="13.625" style="11" bestFit="1" customWidth="1"/>
    <col min="550" max="550" width="11.125" style="11" bestFit="1" customWidth="1"/>
    <col min="551" max="551" width="13.625" style="11" bestFit="1" customWidth="1"/>
    <col min="552" max="552" width="11.125" style="11" bestFit="1" customWidth="1"/>
    <col min="553" max="553" width="13.625" style="11" bestFit="1" customWidth="1"/>
    <col min="554" max="554" width="11.125" style="11" bestFit="1" customWidth="1"/>
    <col min="555" max="555" width="13.625" style="11" bestFit="1" customWidth="1"/>
    <col min="556" max="556" width="11.125" style="11" bestFit="1" customWidth="1"/>
    <col min="557" max="557" width="13.625" style="11" bestFit="1" customWidth="1"/>
    <col min="558" max="558" width="11.125" style="11" bestFit="1" customWidth="1"/>
    <col min="559" max="559" width="13.625" style="11" bestFit="1" customWidth="1"/>
    <col min="560" max="560" width="11.125" style="11" bestFit="1" customWidth="1"/>
    <col min="561" max="561" width="13.625" style="11" bestFit="1" customWidth="1"/>
    <col min="562" max="562" width="11.125" style="11" bestFit="1" customWidth="1"/>
    <col min="563" max="563" width="13.625" style="11" bestFit="1" customWidth="1"/>
    <col min="564" max="564" width="11.125" style="11" bestFit="1" customWidth="1"/>
    <col min="565" max="565" width="13.625" style="11" bestFit="1" customWidth="1"/>
    <col min="566" max="566" width="11.125" style="11" bestFit="1" customWidth="1"/>
    <col min="567" max="567" width="13.625" style="11" bestFit="1" customWidth="1"/>
    <col min="568" max="568" width="11.125" style="11" bestFit="1" customWidth="1"/>
    <col min="569" max="569" width="13.625" style="11" bestFit="1" customWidth="1"/>
    <col min="570" max="570" width="11.125" style="11" bestFit="1" customWidth="1"/>
    <col min="571" max="571" width="13.625" style="11" bestFit="1" customWidth="1"/>
    <col min="572" max="572" width="11.125" style="11" bestFit="1" customWidth="1"/>
    <col min="573" max="573" width="13.625" style="11" bestFit="1" customWidth="1"/>
    <col min="574" max="574" width="11.125" style="11" bestFit="1" customWidth="1"/>
    <col min="575" max="575" width="13.625" style="11" bestFit="1" customWidth="1"/>
    <col min="576" max="576" width="11.125" style="11" bestFit="1" customWidth="1"/>
    <col min="577" max="577" width="13.625" style="11" bestFit="1" customWidth="1"/>
    <col min="578" max="578" width="11.125" style="11" bestFit="1" customWidth="1"/>
    <col min="579" max="579" width="13.625" style="11" bestFit="1" customWidth="1"/>
    <col min="580" max="580" width="11.125" style="11" bestFit="1" customWidth="1"/>
    <col min="581" max="581" width="13.625" style="11" bestFit="1" customWidth="1"/>
    <col min="582" max="582" width="11.125" style="11" bestFit="1" customWidth="1"/>
    <col min="583" max="583" width="13.625" style="11" bestFit="1" customWidth="1"/>
    <col min="584" max="584" width="11.125" style="11" bestFit="1" customWidth="1"/>
    <col min="585" max="585" width="13.625" style="11" bestFit="1" customWidth="1"/>
    <col min="586" max="586" width="11.125" style="11" bestFit="1" customWidth="1"/>
    <col min="587" max="587" width="13.625" style="11" bestFit="1" customWidth="1"/>
    <col min="588" max="588" width="11.125" style="11" bestFit="1" customWidth="1"/>
    <col min="589" max="589" width="13.625" style="11" bestFit="1" customWidth="1"/>
    <col min="590" max="590" width="11.125" style="11" bestFit="1" customWidth="1"/>
    <col min="591" max="591" width="13.625" style="11" bestFit="1" customWidth="1"/>
    <col min="592" max="592" width="11.125" style="11" bestFit="1" customWidth="1"/>
    <col min="593" max="593" width="13.625" style="11" bestFit="1" customWidth="1"/>
    <col min="594" max="594" width="11.125" style="11" bestFit="1" customWidth="1"/>
    <col min="595" max="595" width="13.625" style="11" bestFit="1" customWidth="1"/>
    <col min="596" max="596" width="11.125" style="11" bestFit="1" customWidth="1"/>
    <col min="597" max="597" width="13.625" style="11" bestFit="1" customWidth="1"/>
    <col min="598" max="598" width="11.125" style="11" bestFit="1" customWidth="1"/>
    <col min="599" max="599" width="13.625" style="11" bestFit="1" customWidth="1"/>
    <col min="600" max="600" width="11.125" style="11" bestFit="1" customWidth="1"/>
    <col min="601" max="601" width="13.625" style="11" bestFit="1" customWidth="1"/>
    <col min="602" max="602" width="11.125" style="11" bestFit="1" customWidth="1"/>
    <col min="603" max="603" width="13.625" style="11" bestFit="1" customWidth="1"/>
    <col min="604" max="604" width="11.125" style="11" bestFit="1" customWidth="1"/>
    <col min="605" max="605" width="13.625" style="11" bestFit="1" customWidth="1"/>
    <col min="606" max="606" width="11.125" style="11" bestFit="1" customWidth="1"/>
    <col min="607" max="607" width="13.625" style="11" bestFit="1" customWidth="1"/>
    <col min="608" max="608" width="11.125" style="11" bestFit="1" customWidth="1"/>
    <col min="609" max="609" width="13.625" style="11" bestFit="1" customWidth="1"/>
    <col min="610" max="610" width="11.125" style="11" bestFit="1" customWidth="1"/>
    <col min="611" max="611" width="13.625" style="11" bestFit="1" customWidth="1"/>
    <col min="612" max="612" width="11.125" style="11" bestFit="1" customWidth="1"/>
    <col min="613" max="613" width="13.625" style="11" bestFit="1" customWidth="1"/>
    <col min="614" max="614" width="11.125" style="11" bestFit="1" customWidth="1"/>
    <col min="615" max="615" width="13.625" style="11" bestFit="1" customWidth="1"/>
    <col min="616" max="616" width="11.125" style="11" bestFit="1" customWidth="1"/>
    <col min="617" max="617" width="13.625" style="11" bestFit="1" customWidth="1"/>
    <col min="618" max="618" width="11.125" style="11" bestFit="1" customWidth="1"/>
    <col min="619" max="619" width="13.625" style="11" bestFit="1" customWidth="1"/>
    <col min="620" max="620" width="11.125" style="11" bestFit="1" customWidth="1"/>
    <col min="621" max="621" width="13.625" style="11" bestFit="1" customWidth="1"/>
    <col min="622" max="622" width="11.125" style="11" bestFit="1" customWidth="1"/>
    <col min="623" max="623" width="13.625" style="11" bestFit="1" customWidth="1"/>
    <col min="624" max="624" width="11.125" style="11" bestFit="1" customWidth="1"/>
    <col min="625" max="625" width="13.625" style="11" bestFit="1" customWidth="1"/>
    <col min="626" max="626" width="11.125" style="11" bestFit="1" customWidth="1"/>
    <col min="627" max="627" width="13.625" style="11" bestFit="1" customWidth="1"/>
    <col min="628" max="628" width="11.125" style="11" bestFit="1" customWidth="1"/>
    <col min="629" max="629" width="13.625" style="11" bestFit="1" customWidth="1"/>
    <col min="630" max="630" width="11.125" style="11" bestFit="1" customWidth="1"/>
    <col min="631" max="631" width="13.625" style="11" bestFit="1" customWidth="1"/>
    <col min="632" max="632" width="11.125" style="11" bestFit="1" customWidth="1"/>
    <col min="633" max="633" width="13.625" style="11" bestFit="1" customWidth="1"/>
    <col min="634" max="634" width="11.125" style="11" bestFit="1" customWidth="1"/>
    <col min="635" max="635" width="13.625" style="11" bestFit="1" customWidth="1"/>
    <col min="636" max="636" width="11.125" style="11" bestFit="1" customWidth="1"/>
    <col min="637" max="637" width="13.625" style="11" bestFit="1" customWidth="1"/>
    <col min="638" max="638" width="11.125" style="11" bestFit="1" customWidth="1"/>
    <col min="639" max="639" width="13.625" style="11" bestFit="1" customWidth="1"/>
    <col min="640" max="640" width="11.125" style="11" bestFit="1" customWidth="1"/>
    <col min="641" max="641" width="13.625" style="11" bestFit="1" customWidth="1"/>
    <col min="642" max="642" width="11.125" style="11" bestFit="1" customWidth="1"/>
    <col min="643" max="643" width="13.625" style="11" bestFit="1" customWidth="1"/>
    <col min="644" max="644" width="11.125" style="11" bestFit="1" customWidth="1"/>
    <col min="645" max="645" width="13.625" style="11" bestFit="1" customWidth="1"/>
    <col min="646" max="646" width="11.125" style="11" bestFit="1" customWidth="1"/>
    <col min="647" max="647" width="13.625" style="11" bestFit="1" customWidth="1"/>
    <col min="648" max="648" width="11.125" style="11" bestFit="1" customWidth="1"/>
    <col min="649" max="649" width="13.625" style="11" bestFit="1" customWidth="1"/>
    <col min="650" max="650" width="11.125" style="11" bestFit="1" customWidth="1"/>
    <col min="651" max="651" width="13.625" style="11" bestFit="1" customWidth="1"/>
    <col min="652" max="652" width="11.125" style="11" bestFit="1" customWidth="1"/>
    <col min="653" max="653" width="13.625" style="11" bestFit="1" customWidth="1"/>
    <col min="654" max="654" width="11.125" style="11" bestFit="1" customWidth="1"/>
    <col min="655" max="655" width="13.625" style="11" bestFit="1" customWidth="1"/>
    <col min="656" max="656" width="11.125" style="11" bestFit="1" customWidth="1"/>
    <col min="657" max="657" width="13.625" style="11" bestFit="1" customWidth="1"/>
    <col min="658" max="658" width="11.125" style="11" bestFit="1" customWidth="1"/>
    <col min="659" max="659" width="13.625" style="11" bestFit="1" customWidth="1"/>
    <col min="660" max="660" width="11.125" style="11" bestFit="1" customWidth="1"/>
    <col min="661" max="661" width="13.625" style="11" bestFit="1" customWidth="1"/>
    <col min="662" max="662" width="11.125" style="11" bestFit="1" customWidth="1"/>
    <col min="663" max="663" width="13.625" style="11" bestFit="1" customWidth="1"/>
    <col min="664" max="664" width="11.125" style="11" bestFit="1" customWidth="1"/>
    <col min="665" max="665" width="13.625" style="11" bestFit="1" customWidth="1"/>
    <col min="666" max="666" width="11.125" style="11" bestFit="1" customWidth="1"/>
    <col min="667" max="667" width="13.625" style="11" bestFit="1" customWidth="1"/>
    <col min="668" max="668" width="11.125" style="11" bestFit="1" customWidth="1"/>
    <col min="669" max="669" width="13.625" style="11" bestFit="1" customWidth="1"/>
    <col min="670" max="670" width="11.125" style="11" bestFit="1" customWidth="1"/>
    <col min="671" max="671" width="13.625" style="11" bestFit="1" customWidth="1"/>
    <col min="672" max="672" width="11.125" style="11" bestFit="1" customWidth="1"/>
    <col min="673" max="673" width="13.625" style="11" bestFit="1" customWidth="1"/>
    <col min="674" max="674" width="11.125" style="11" bestFit="1" customWidth="1"/>
    <col min="675" max="675" width="13.625" style="11" bestFit="1" customWidth="1"/>
    <col min="676" max="676" width="11.125" style="11" bestFit="1" customWidth="1"/>
    <col min="677" max="677" width="13.625" style="11" bestFit="1" customWidth="1"/>
    <col min="678" max="678" width="11.125" style="11" bestFit="1" customWidth="1"/>
    <col min="679" max="679" width="13.625" style="11" bestFit="1" customWidth="1"/>
    <col min="680" max="680" width="11.125" style="11" bestFit="1" customWidth="1"/>
    <col min="681" max="681" width="13.625" style="11" bestFit="1" customWidth="1"/>
    <col min="682" max="682" width="11.125" style="11" bestFit="1" customWidth="1"/>
    <col min="683" max="683" width="13.625" style="11" bestFit="1" customWidth="1"/>
    <col min="684" max="684" width="11.125" style="11" bestFit="1" customWidth="1"/>
    <col min="685" max="685" width="13.625" style="11" bestFit="1" customWidth="1"/>
    <col min="686" max="686" width="11.125" style="11" bestFit="1" customWidth="1"/>
    <col min="687" max="687" width="13.625" style="11" bestFit="1" customWidth="1"/>
    <col min="688" max="688" width="11.125" style="11" bestFit="1" customWidth="1"/>
    <col min="689" max="689" width="13.625" style="11" bestFit="1" customWidth="1"/>
    <col min="690" max="690" width="11.125" style="11" bestFit="1" customWidth="1"/>
    <col min="691" max="691" width="13.625" style="11" bestFit="1" customWidth="1"/>
    <col min="692" max="692" width="11.125" style="11" bestFit="1" customWidth="1"/>
    <col min="693" max="693" width="13.625" style="11" bestFit="1" customWidth="1"/>
    <col min="694" max="694" width="11.125" style="11" bestFit="1" customWidth="1"/>
    <col min="695" max="695" width="13.625" style="11" bestFit="1" customWidth="1"/>
    <col min="696" max="696" width="11.125" style="11" bestFit="1" customWidth="1"/>
    <col min="697" max="697" width="13.625" style="11" bestFit="1" customWidth="1"/>
    <col min="698" max="698" width="11.125" style="11" bestFit="1" customWidth="1"/>
    <col min="699" max="699" width="13.625" style="11" bestFit="1" customWidth="1"/>
    <col min="700" max="700" width="11.125" style="11" bestFit="1" customWidth="1"/>
    <col min="701" max="701" width="13.625" style="11" bestFit="1" customWidth="1"/>
    <col min="702" max="702" width="11.125" style="11" bestFit="1" customWidth="1"/>
    <col min="703" max="703" width="13.625" style="11" bestFit="1" customWidth="1"/>
    <col min="704" max="704" width="11.125" style="11" bestFit="1" customWidth="1"/>
    <col min="705" max="705" width="13.625" style="11" bestFit="1" customWidth="1"/>
    <col min="706" max="706" width="11.125" style="11" bestFit="1" customWidth="1"/>
    <col min="707" max="707" width="13.625" style="11" bestFit="1" customWidth="1"/>
    <col min="708" max="708" width="11.125" style="11" bestFit="1" customWidth="1"/>
    <col min="709" max="709" width="13.625" style="11" bestFit="1" customWidth="1"/>
    <col min="710" max="710" width="11.125" style="11" bestFit="1" customWidth="1"/>
    <col min="711" max="711" width="13.625" style="11" bestFit="1" customWidth="1"/>
    <col min="712" max="712" width="12.25" style="11" bestFit="1" customWidth="1"/>
    <col min="713" max="713" width="14.75" style="11" bestFit="1" customWidth="1"/>
    <col min="714" max="714" width="12.25" style="11" bestFit="1" customWidth="1"/>
    <col min="715" max="715" width="14.75" style="11" bestFit="1" customWidth="1"/>
    <col min="716" max="716" width="12.25" style="11" bestFit="1" customWidth="1"/>
    <col min="717" max="717" width="14.75" style="11" bestFit="1" customWidth="1"/>
    <col min="718" max="718" width="12.25" style="11" bestFit="1" customWidth="1"/>
    <col min="719" max="719" width="14.75" style="11" bestFit="1" customWidth="1"/>
    <col min="720" max="720" width="12.25" style="11" bestFit="1" customWidth="1"/>
    <col min="721" max="721" width="14.75" style="11" bestFit="1" customWidth="1"/>
    <col min="722" max="722" width="12.25" style="11" bestFit="1" customWidth="1"/>
    <col min="723" max="723" width="14.75" style="11" bestFit="1" customWidth="1"/>
    <col min="724" max="724" width="12.25" style="11" bestFit="1" customWidth="1"/>
    <col min="725" max="725" width="14.75" style="11" bestFit="1" customWidth="1"/>
    <col min="726" max="726" width="12.25" style="11" bestFit="1" customWidth="1"/>
    <col min="727" max="727" width="14.75" style="11" bestFit="1" customWidth="1"/>
    <col min="728" max="728" width="12.25" style="11" bestFit="1" customWidth="1"/>
    <col min="729" max="729" width="14.75" style="11" bestFit="1" customWidth="1"/>
    <col min="730" max="730" width="12.25" style="11" bestFit="1" customWidth="1"/>
    <col min="731" max="731" width="14.75" style="11" bestFit="1" customWidth="1"/>
    <col min="732" max="732" width="12.25" style="11" bestFit="1" customWidth="1"/>
    <col min="733" max="733" width="14.75" style="11" bestFit="1" customWidth="1"/>
    <col min="734" max="734" width="12.25" style="11" bestFit="1" customWidth="1"/>
    <col min="735" max="735" width="14.75" style="11" bestFit="1" customWidth="1"/>
    <col min="736" max="736" width="12.25" style="11" bestFit="1" customWidth="1"/>
    <col min="737" max="737" width="14.75" style="11" bestFit="1" customWidth="1"/>
    <col min="738" max="738" width="12.25" style="11" bestFit="1" customWidth="1"/>
    <col min="739" max="739" width="14.75" style="11" bestFit="1" customWidth="1"/>
    <col min="740" max="740" width="12.25" style="11" bestFit="1" customWidth="1"/>
    <col min="741" max="741" width="14.75" style="11" bestFit="1" customWidth="1"/>
    <col min="742" max="742" width="12.25" style="11" bestFit="1" customWidth="1"/>
    <col min="743" max="743" width="14.75" style="11" bestFit="1" customWidth="1"/>
    <col min="744" max="744" width="12.25" style="11" bestFit="1" customWidth="1"/>
    <col min="745" max="745" width="14.75" style="11" bestFit="1" customWidth="1"/>
    <col min="746" max="746" width="12.25" style="11" bestFit="1" customWidth="1"/>
    <col min="747" max="747" width="14.75" style="11" bestFit="1" customWidth="1"/>
    <col min="748" max="748" width="12.25" style="11" bestFit="1" customWidth="1"/>
    <col min="749" max="749" width="14.75" style="11" bestFit="1" customWidth="1"/>
    <col min="750" max="750" width="12.25" style="11" bestFit="1" customWidth="1"/>
    <col min="751" max="751" width="14.75" style="11" bestFit="1" customWidth="1"/>
    <col min="752" max="752" width="12.25" style="11" bestFit="1" customWidth="1"/>
    <col min="753" max="753" width="14.75" style="11" bestFit="1" customWidth="1"/>
    <col min="754" max="754" width="12.25" style="11" bestFit="1" customWidth="1"/>
    <col min="755" max="755" width="14.75" style="11" bestFit="1" customWidth="1"/>
    <col min="756" max="756" width="12.25" style="11" bestFit="1" customWidth="1"/>
    <col min="757" max="757" width="14.75" style="11" bestFit="1" customWidth="1"/>
    <col min="758" max="758" width="12.25" style="11" bestFit="1" customWidth="1"/>
    <col min="759" max="759" width="14.75" style="11" bestFit="1" customWidth="1"/>
    <col min="760" max="760" width="12.25" style="11" bestFit="1" customWidth="1"/>
    <col min="761" max="761" width="14.75" style="11" bestFit="1" customWidth="1"/>
    <col min="762" max="762" width="12.25" style="11" bestFit="1" customWidth="1"/>
    <col min="763" max="763" width="14.75" style="11" bestFit="1" customWidth="1"/>
    <col min="764" max="764" width="12.25" style="11" bestFit="1" customWidth="1"/>
    <col min="765" max="765" width="14.75" style="11" bestFit="1" customWidth="1"/>
    <col min="766" max="766" width="12.25" style="11" bestFit="1" customWidth="1"/>
    <col min="767" max="767" width="14.75" style="11" bestFit="1" customWidth="1"/>
    <col min="768" max="768" width="12.25" style="11" bestFit="1" customWidth="1"/>
    <col min="769" max="769" width="14.75" style="11" bestFit="1" customWidth="1"/>
    <col min="770" max="770" width="12.25" style="11" bestFit="1" customWidth="1"/>
    <col min="771" max="771" width="14.75" style="11" bestFit="1" customWidth="1"/>
    <col min="772" max="772" width="12.25" style="11" bestFit="1" customWidth="1"/>
    <col min="773" max="773" width="14.75" style="11" bestFit="1" customWidth="1"/>
    <col min="774" max="774" width="12.25" style="11" bestFit="1" customWidth="1"/>
    <col min="775" max="775" width="14.75" style="11" bestFit="1" customWidth="1"/>
    <col min="776" max="776" width="12.25" style="11" bestFit="1" customWidth="1"/>
    <col min="777" max="777" width="14.75" style="11" bestFit="1" customWidth="1"/>
    <col min="778" max="778" width="12.25" style="11" bestFit="1" customWidth="1"/>
    <col min="779" max="779" width="14.75" style="11" bestFit="1" customWidth="1"/>
    <col min="780" max="780" width="8.75" style="11" bestFit="1" customWidth="1"/>
    <col min="781" max="781" width="11" style="11" bestFit="1" customWidth="1"/>
    <col min="782" max="782" width="5.375" style="11" bestFit="1" customWidth="1"/>
    <col min="783" max="783" width="7.75" style="11" bestFit="1" customWidth="1"/>
    <col min="784" max="784" width="8.75" style="11" bestFit="1" customWidth="1"/>
    <col min="785" max="791" width="11" style="11" bestFit="1" customWidth="1"/>
    <col min="792" max="792" width="7.75" style="11" bestFit="1" customWidth="1"/>
    <col min="793" max="793" width="8.75" style="11" bestFit="1" customWidth="1"/>
    <col min="794" max="795" width="11" style="11" bestFit="1" customWidth="1"/>
    <col min="796" max="796" width="7.75" style="11" bestFit="1" customWidth="1"/>
    <col min="797" max="797" width="8.75" style="11" bestFit="1" customWidth="1"/>
    <col min="798" max="800" width="11" style="11" bestFit="1" customWidth="1"/>
    <col min="801" max="801" width="7.75" style="11" bestFit="1" customWidth="1"/>
    <col min="802" max="802" width="11" style="11" bestFit="1" customWidth="1"/>
    <col min="803" max="803" width="7.75" style="11" bestFit="1" customWidth="1"/>
    <col min="804" max="804" width="8.75" style="11" bestFit="1" customWidth="1"/>
    <col min="805" max="806" width="11" style="11" bestFit="1" customWidth="1"/>
    <col min="807" max="807" width="7.75" style="11" bestFit="1" customWidth="1"/>
    <col min="808" max="808" width="8.75" style="11" bestFit="1" customWidth="1"/>
    <col min="809" max="809" width="7.75" style="11" bestFit="1" customWidth="1"/>
    <col min="810" max="810" width="8.75" style="11" bestFit="1" customWidth="1"/>
    <col min="811" max="811" width="6.875" style="11" bestFit="1" customWidth="1"/>
    <col min="812" max="812" width="11" style="11" bestFit="1" customWidth="1"/>
    <col min="813" max="813" width="7.75" style="11" bestFit="1" customWidth="1"/>
    <col min="814" max="814" width="8.75" style="11" bestFit="1" customWidth="1"/>
    <col min="815" max="817" width="11" style="11" bestFit="1" customWidth="1"/>
    <col min="818" max="818" width="7.75" style="11" bestFit="1" customWidth="1"/>
    <col min="819" max="819" width="8.75" style="11" bestFit="1" customWidth="1"/>
    <col min="820" max="821" width="11" style="11" bestFit="1" customWidth="1"/>
    <col min="822" max="822" width="7.75" style="11" bestFit="1" customWidth="1"/>
    <col min="823" max="823" width="8.75" style="11" bestFit="1" customWidth="1"/>
    <col min="824" max="824" width="11" style="11" bestFit="1" customWidth="1"/>
    <col min="825" max="825" width="7.75" style="11" bestFit="1" customWidth="1"/>
    <col min="826" max="826" width="8.75" style="11" bestFit="1" customWidth="1"/>
    <col min="827" max="838" width="11" style="11" bestFit="1" customWidth="1"/>
    <col min="839" max="839" width="7.75" style="11" bestFit="1" customWidth="1"/>
    <col min="840" max="840" width="8.75" style="11" bestFit="1" customWidth="1"/>
    <col min="841" max="841" width="6.875" style="11" bestFit="1" customWidth="1"/>
    <col min="842" max="844" width="11" style="11" bestFit="1" customWidth="1"/>
    <col min="845" max="845" width="7.75" style="11" bestFit="1" customWidth="1"/>
    <col min="846" max="849" width="11" style="11" bestFit="1" customWidth="1"/>
    <col min="850" max="850" width="7.75" style="11" bestFit="1" customWidth="1"/>
    <col min="851" max="851" width="8.75" style="11" bestFit="1" customWidth="1"/>
    <col min="852" max="854" width="11" style="11" bestFit="1" customWidth="1"/>
    <col min="855" max="855" width="7.75" style="11" bestFit="1" customWidth="1"/>
    <col min="856" max="856" width="11" style="11" bestFit="1" customWidth="1"/>
    <col min="857" max="857" width="7.75" style="11" bestFit="1" customWidth="1"/>
    <col min="858" max="858" width="8.75" style="11" bestFit="1" customWidth="1"/>
    <col min="859" max="861" width="11" style="11" bestFit="1" customWidth="1"/>
    <col min="862" max="863" width="7.75" style="11" bestFit="1" customWidth="1"/>
    <col min="864" max="864" width="8.75" style="11" bestFit="1" customWidth="1"/>
    <col min="865" max="865" width="11" style="11" bestFit="1" customWidth="1"/>
    <col min="866" max="866" width="7.75" style="11" bestFit="1" customWidth="1"/>
    <col min="867" max="867" width="11" style="11" bestFit="1" customWidth="1"/>
    <col min="868" max="868" width="7.75" style="11" bestFit="1" customWidth="1"/>
    <col min="869" max="871" width="11" style="11" bestFit="1" customWidth="1"/>
    <col min="872" max="872" width="7.75" style="11" bestFit="1" customWidth="1"/>
    <col min="873" max="873" width="8.75" style="11" bestFit="1" customWidth="1"/>
    <col min="874" max="876" width="11" style="11" bestFit="1" customWidth="1"/>
    <col min="877" max="877" width="7.75" style="11" bestFit="1" customWidth="1"/>
    <col min="878" max="878" width="11" style="11" bestFit="1" customWidth="1"/>
    <col min="879" max="879" width="7.75" style="11" bestFit="1" customWidth="1"/>
    <col min="880" max="880" width="8.75" style="11" bestFit="1" customWidth="1"/>
    <col min="881" max="881" width="11" style="11" bestFit="1" customWidth="1"/>
    <col min="882" max="883" width="7.75" style="11" bestFit="1" customWidth="1"/>
    <col min="884" max="884" width="8.75" style="11" bestFit="1" customWidth="1"/>
    <col min="885" max="885" width="11" style="11" bestFit="1" customWidth="1"/>
    <col min="886" max="886" width="7.75" style="11" bestFit="1" customWidth="1"/>
    <col min="887" max="887" width="8.75" style="11" bestFit="1" customWidth="1"/>
    <col min="888" max="888" width="7.75" style="11" bestFit="1" customWidth="1"/>
    <col min="889" max="889" width="8.75" style="11" bestFit="1" customWidth="1"/>
    <col min="890" max="892" width="11" style="11" bestFit="1" customWidth="1"/>
    <col min="893" max="893" width="7.75" style="11" bestFit="1" customWidth="1"/>
    <col min="894" max="894" width="8.75" style="11" bestFit="1" customWidth="1"/>
    <col min="895" max="895" width="11" style="11" bestFit="1" customWidth="1"/>
    <col min="896" max="897" width="7.75" style="11" bestFit="1" customWidth="1"/>
    <col min="898" max="898" width="8.75" style="11" bestFit="1" customWidth="1"/>
    <col min="899" max="908" width="11" style="11" bestFit="1" customWidth="1"/>
    <col min="909" max="909" width="7.75" style="11" bestFit="1" customWidth="1"/>
    <col min="910" max="910" width="8.75" style="11" bestFit="1" customWidth="1"/>
    <col min="911" max="913" width="11" style="11" bestFit="1" customWidth="1"/>
    <col min="914" max="915" width="7.75" style="11" bestFit="1" customWidth="1"/>
    <col min="916" max="916" width="8.75" style="11" bestFit="1" customWidth="1"/>
    <col min="917" max="919" width="11" style="11" bestFit="1" customWidth="1"/>
    <col min="920" max="920" width="7.75" style="11" bestFit="1" customWidth="1"/>
    <col min="921" max="921" width="11" style="11" bestFit="1" customWidth="1"/>
    <col min="922" max="922" width="7.75" style="11" bestFit="1" customWidth="1"/>
    <col min="923" max="923" width="11" style="11" bestFit="1" customWidth="1"/>
    <col min="924" max="924" width="7.75" style="11" bestFit="1" customWidth="1"/>
    <col min="925" max="925" width="11" style="11" bestFit="1" customWidth="1"/>
    <col min="926" max="926" width="7.75" style="11" bestFit="1" customWidth="1"/>
    <col min="927" max="927" width="8.75" style="11" bestFit="1" customWidth="1"/>
    <col min="928" max="930" width="11" style="11" bestFit="1" customWidth="1"/>
    <col min="931" max="932" width="7.75" style="11" bestFit="1" customWidth="1"/>
    <col min="933" max="933" width="11" style="11" bestFit="1" customWidth="1"/>
    <col min="934" max="934" width="7.75" style="11" bestFit="1" customWidth="1"/>
    <col min="935" max="935" width="8.75" style="11"/>
    <col min="936" max="938" width="11" style="11" bestFit="1" customWidth="1"/>
    <col min="939" max="939" width="7.75" style="11" bestFit="1" customWidth="1"/>
    <col min="940" max="943" width="11" style="11" bestFit="1" customWidth="1"/>
    <col min="944" max="944" width="7.75" style="11" bestFit="1" customWidth="1"/>
    <col min="945" max="945" width="8.75" style="11" bestFit="1" customWidth="1"/>
    <col min="946" max="946" width="7.75" style="11" bestFit="1" customWidth="1"/>
    <col min="947" max="947" width="8.75" style="11" bestFit="1" customWidth="1"/>
    <col min="948" max="948" width="11" style="11" bestFit="1" customWidth="1"/>
    <col min="949" max="950" width="7.75" style="11" bestFit="1" customWidth="1"/>
    <col min="951" max="951" width="8.75" style="11" bestFit="1" customWidth="1"/>
    <col min="952" max="953" width="7.75" style="11" bestFit="1" customWidth="1"/>
    <col min="954" max="954" width="11" style="11" bestFit="1" customWidth="1"/>
    <col min="955" max="955" width="7.75" style="11" bestFit="1" customWidth="1"/>
    <col min="956" max="956" width="11" style="11" bestFit="1" customWidth="1"/>
    <col min="957" max="957" width="7.75" style="11" bestFit="1" customWidth="1"/>
    <col min="958" max="958" width="8.75" style="11" bestFit="1" customWidth="1"/>
    <col min="959" max="959" width="7.75" style="11" bestFit="1" customWidth="1"/>
    <col min="960" max="960" width="8.75" style="11" bestFit="1" customWidth="1"/>
    <col min="961" max="961" width="11" style="11" bestFit="1" customWidth="1"/>
    <col min="962" max="962" width="7.75" style="11" bestFit="1" customWidth="1"/>
    <col min="963" max="963" width="8.75" style="11" bestFit="1" customWidth="1"/>
    <col min="964" max="965" width="11" style="11" bestFit="1" customWidth="1"/>
    <col min="966" max="966" width="7.75" style="11" bestFit="1" customWidth="1"/>
    <col min="967" max="967" width="8.75" style="11" bestFit="1" customWidth="1"/>
    <col min="968" max="968" width="11" style="11" bestFit="1" customWidth="1"/>
    <col min="969" max="969" width="7.75" style="11" bestFit="1" customWidth="1"/>
    <col min="970" max="970" width="8.75" style="11" bestFit="1" customWidth="1"/>
    <col min="971" max="973" width="11" style="11" bestFit="1" customWidth="1"/>
    <col min="974" max="974" width="7.75" style="11" bestFit="1" customWidth="1"/>
    <col min="975" max="975" width="8.75" style="11" bestFit="1" customWidth="1"/>
    <col min="976" max="976" width="11" style="11" bestFit="1" customWidth="1"/>
    <col min="977" max="977" width="7.75" style="11" bestFit="1" customWidth="1"/>
    <col min="978" max="978" width="8.75" style="11" bestFit="1" customWidth="1"/>
    <col min="979" max="980" width="11" style="11" bestFit="1" customWidth="1"/>
    <col min="981" max="981" width="7.75" style="11" bestFit="1" customWidth="1"/>
    <col min="982" max="982" width="8.75" style="11" bestFit="1" customWidth="1"/>
    <col min="983" max="983" width="6.875" style="11" bestFit="1" customWidth="1"/>
    <col min="984" max="990" width="11" style="11" bestFit="1" customWidth="1"/>
    <col min="991" max="991" width="7.75" style="11" bestFit="1" customWidth="1"/>
    <col min="992" max="992" width="8.75" style="11" bestFit="1" customWidth="1"/>
    <col min="993" max="995" width="11" style="11" bestFit="1" customWidth="1"/>
    <col min="996" max="997" width="7.75" style="11" bestFit="1" customWidth="1"/>
    <col min="998" max="998" width="8.75" style="11"/>
    <col min="999" max="999" width="11" style="11" bestFit="1" customWidth="1"/>
    <col min="1000" max="1000" width="7.75" style="11" bestFit="1" customWidth="1"/>
    <col min="1001" max="1001" width="8.75" style="11" bestFit="1" customWidth="1"/>
    <col min="1002" max="1004" width="11" style="11" bestFit="1" customWidth="1"/>
    <col min="1005" max="1005" width="7.75" style="11" bestFit="1" customWidth="1"/>
    <col min="1006" max="1006" width="11" style="11" bestFit="1" customWidth="1"/>
    <col min="1007" max="1007" width="7.75" style="11" bestFit="1" customWidth="1"/>
    <col min="1008" max="1008" width="8.75" style="11" bestFit="1" customWidth="1"/>
    <col min="1009" max="1010" width="11" style="11" bestFit="1" customWidth="1"/>
    <col min="1011" max="1011" width="7.75" style="11" bestFit="1" customWidth="1"/>
    <col min="1012" max="1012" width="8.75" style="11" bestFit="1" customWidth="1"/>
    <col min="1013" max="1013" width="11" style="11" bestFit="1" customWidth="1"/>
    <col min="1014" max="1014" width="7.75" style="11" bestFit="1" customWidth="1"/>
    <col min="1015" max="1015" width="8.75" style="11" bestFit="1" customWidth="1"/>
    <col min="1016" max="1018" width="11" style="11" bestFit="1" customWidth="1"/>
    <col min="1019" max="1019" width="7.75" style="11" bestFit="1" customWidth="1"/>
    <col min="1020" max="1020" width="8.75" style="11" bestFit="1" customWidth="1"/>
    <col min="1021" max="1021" width="11" style="11" bestFit="1" customWidth="1"/>
    <col min="1022" max="1022" width="7.75" style="11" bestFit="1" customWidth="1"/>
    <col min="1023" max="1023" width="8.75" style="11" bestFit="1" customWidth="1"/>
    <col min="1024" max="1025" width="11" style="11" bestFit="1" customWidth="1"/>
    <col min="1026" max="1026" width="7.75" style="11" bestFit="1" customWidth="1"/>
    <col min="1027" max="1027" width="8.75" style="11" bestFit="1" customWidth="1"/>
    <col min="1028" max="1028" width="6.875" style="11" bestFit="1" customWidth="1"/>
    <col min="1029" max="1039" width="11" style="11" bestFit="1" customWidth="1"/>
    <col min="1040" max="1040" width="7.75" style="11" bestFit="1" customWidth="1"/>
    <col min="1041" max="1041" width="8.75" style="11" bestFit="1" customWidth="1"/>
    <col min="1042" max="1044" width="11" style="11" bestFit="1" customWidth="1"/>
    <col min="1045" max="1045" width="7.75" style="11" bestFit="1" customWidth="1"/>
    <col min="1046" max="1046" width="11" style="11" bestFit="1" customWidth="1"/>
    <col min="1047" max="1047" width="7.75" style="11" bestFit="1" customWidth="1"/>
    <col min="1048" max="1048" width="11" style="11" bestFit="1" customWidth="1"/>
    <col min="1049" max="1049" width="7.75" style="11" bestFit="1" customWidth="1"/>
    <col min="1050" max="1050" width="8.75" style="11" bestFit="1" customWidth="1"/>
    <col min="1051" max="1051" width="11" style="11" bestFit="1" customWidth="1"/>
    <col min="1052" max="1052" width="7.75" style="11" bestFit="1" customWidth="1"/>
    <col min="1053" max="1053" width="11" style="11" bestFit="1" customWidth="1"/>
    <col min="1054" max="1054" width="7.75" style="11" bestFit="1" customWidth="1"/>
    <col min="1055" max="1059" width="11" style="11" bestFit="1" customWidth="1"/>
    <col min="1060" max="1060" width="7.75" style="11" bestFit="1" customWidth="1"/>
    <col min="1061" max="1061" width="8.75" style="11" bestFit="1" customWidth="1"/>
    <col min="1062" max="1062" width="7.75" style="11" bestFit="1" customWidth="1"/>
    <col min="1063" max="1063" width="8.75" style="11" bestFit="1" customWidth="1"/>
    <col min="1064" max="1066" width="11" style="11" bestFit="1" customWidth="1"/>
    <col min="1067" max="1068" width="7.75" style="11" bestFit="1" customWidth="1"/>
    <col min="1069" max="1069" width="8.75" style="11" bestFit="1" customWidth="1"/>
    <col min="1070" max="1070" width="11" style="11" bestFit="1" customWidth="1"/>
    <col min="1071" max="1071" width="7.75" style="11" bestFit="1" customWidth="1"/>
    <col min="1072" max="1072" width="11" style="11" bestFit="1" customWidth="1"/>
    <col min="1073" max="1073" width="7.75" style="11" bestFit="1" customWidth="1"/>
    <col min="1074" max="1076" width="11" style="11" bestFit="1" customWidth="1"/>
    <col min="1077" max="1077" width="7.75" style="11" bestFit="1" customWidth="1"/>
    <col min="1078" max="1078" width="8.75" style="11" bestFit="1" customWidth="1"/>
    <col min="1079" max="1080" width="7.75" style="11" bestFit="1" customWidth="1"/>
    <col min="1081" max="1082" width="11" style="11" bestFit="1" customWidth="1"/>
    <col min="1083" max="1084" width="7.75" style="11" bestFit="1" customWidth="1"/>
    <col min="1085" max="1085" width="8.75" style="11" bestFit="1" customWidth="1"/>
    <col min="1086" max="1088" width="11" style="11" bestFit="1" customWidth="1"/>
    <col min="1089" max="1090" width="7.75" style="11" bestFit="1" customWidth="1"/>
    <col min="1091" max="1091" width="8.75" style="11" bestFit="1" customWidth="1"/>
    <col min="1092" max="1094" width="11" style="11" bestFit="1" customWidth="1"/>
    <col min="1095" max="1095" width="7.75" style="11" bestFit="1" customWidth="1"/>
    <col min="1096" max="1099" width="11" style="11" bestFit="1" customWidth="1"/>
    <col min="1100" max="1100" width="7.75" style="11" bestFit="1" customWidth="1"/>
    <col min="1101" max="1101" width="8.75" style="11" bestFit="1" customWidth="1"/>
    <col min="1102" max="1102" width="11" style="11" bestFit="1" customWidth="1"/>
    <col min="1103" max="1103" width="7.75" style="11" bestFit="1" customWidth="1"/>
    <col min="1104" max="1104" width="11" style="11" bestFit="1" customWidth="1"/>
    <col min="1105" max="1105" width="7.75" style="11" bestFit="1" customWidth="1"/>
    <col min="1106" max="1106" width="8.75" style="11" bestFit="1" customWidth="1"/>
    <col min="1107" max="1110" width="11" style="11" bestFit="1" customWidth="1"/>
    <col min="1111" max="1111" width="7.75" style="11" bestFit="1" customWidth="1"/>
    <col min="1112" max="1112" width="8.75" style="11" bestFit="1" customWidth="1"/>
    <col min="1113" max="1115" width="11" style="11" bestFit="1" customWidth="1"/>
    <col min="1116" max="1116" width="7.75" style="11" bestFit="1" customWidth="1"/>
    <col min="1117" max="1118" width="11" style="11" bestFit="1" customWidth="1"/>
    <col min="1119" max="1119" width="7.75" style="11" bestFit="1" customWidth="1"/>
    <col min="1120" max="1120" width="8.75" style="11"/>
    <col min="1121" max="1121" width="7.75" style="11" bestFit="1" customWidth="1"/>
    <col min="1122" max="1122" width="11" style="11" bestFit="1" customWidth="1"/>
    <col min="1123" max="1123" width="7.75" style="11" bestFit="1" customWidth="1"/>
    <col min="1124" max="1124" width="8.75" style="11"/>
    <col min="1125" max="1125" width="11" style="11" bestFit="1" customWidth="1"/>
    <col min="1126" max="1126" width="7.75" style="11" bestFit="1" customWidth="1"/>
    <col min="1127" max="1127" width="8.75" style="11" bestFit="1" customWidth="1"/>
    <col min="1128" max="1128" width="6.875" style="11" bestFit="1" customWidth="1"/>
    <col min="1129" max="1131" width="11" style="11" bestFit="1" customWidth="1"/>
    <col min="1132" max="1132" width="7.75" style="11" bestFit="1" customWidth="1"/>
    <col min="1133" max="1133" width="8.75" style="11" bestFit="1" customWidth="1"/>
    <col min="1134" max="1138" width="11" style="11" bestFit="1" customWidth="1"/>
    <col min="1139" max="1139" width="7.75" style="11" bestFit="1" customWidth="1"/>
    <col min="1140" max="1140" width="8.75" style="11" bestFit="1" customWidth="1"/>
    <col min="1141" max="1141" width="11" style="11" bestFit="1" customWidth="1"/>
    <col min="1142" max="1142" width="7.75" style="11" bestFit="1" customWidth="1"/>
    <col min="1143" max="1143" width="8.75" style="11" bestFit="1" customWidth="1"/>
    <col min="1144" max="1144" width="6.875" style="11" bestFit="1" customWidth="1"/>
    <col min="1145" max="1145" width="7.75" style="11" bestFit="1" customWidth="1"/>
    <col min="1146" max="1146" width="8.75" style="11" bestFit="1" customWidth="1"/>
    <col min="1147" max="1147" width="6.875" style="11" bestFit="1" customWidth="1"/>
    <col min="1148" max="1150" width="11" style="11" bestFit="1" customWidth="1"/>
    <col min="1151" max="1152" width="7.75" style="11" bestFit="1" customWidth="1"/>
    <col min="1153" max="1153" width="8.75" style="11"/>
    <col min="1154" max="1154" width="7.75" style="11" bestFit="1" customWidth="1"/>
    <col min="1155" max="1155" width="8.75" style="11" bestFit="1" customWidth="1"/>
    <col min="1156" max="1156" width="6.875" style="11" bestFit="1" customWidth="1"/>
    <col min="1157" max="1157" width="11" style="11" bestFit="1" customWidth="1"/>
    <col min="1158" max="1158" width="7.75" style="11" bestFit="1" customWidth="1"/>
    <col min="1159" max="1159" width="8.75" style="11" bestFit="1" customWidth="1"/>
    <col min="1160" max="1160" width="6.875" style="11" bestFit="1" customWidth="1"/>
    <col min="1161" max="1161" width="7.75" style="11" bestFit="1" customWidth="1"/>
    <col min="1162" max="1162" width="8.75" style="11" bestFit="1" customWidth="1"/>
    <col min="1163" max="1163" width="6.875" style="11" bestFit="1" customWidth="1"/>
    <col min="1164" max="1166" width="11" style="11" bestFit="1" customWidth="1"/>
    <col min="1167" max="1167" width="7.75" style="11" bestFit="1" customWidth="1"/>
    <col min="1168" max="1168" width="8.75" style="11" bestFit="1" customWidth="1"/>
    <col min="1169" max="1170" width="7.75" style="11" bestFit="1" customWidth="1"/>
    <col min="1171" max="1171" width="8.75" style="11"/>
    <col min="1172" max="1178" width="11" style="11" bestFit="1" customWidth="1"/>
    <col min="1179" max="1179" width="7.75" style="11" bestFit="1" customWidth="1"/>
    <col min="1180" max="1180" width="8.75" style="11" bestFit="1" customWidth="1"/>
    <col min="1181" max="1181" width="11" style="11" bestFit="1" customWidth="1"/>
    <col min="1182" max="1184" width="7.75" style="11" bestFit="1" customWidth="1"/>
    <col min="1185" max="1185" width="11" style="11" bestFit="1" customWidth="1"/>
    <col min="1186" max="1186" width="7.75" style="11" bestFit="1" customWidth="1"/>
    <col min="1187" max="1187" width="8.75" style="11" bestFit="1" customWidth="1"/>
    <col min="1188" max="1190" width="11" style="11" bestFit="1" customWidth="1"/>
    <col min="1191" max="1191" width="7.75" style="11" bestFit="1" customWidth="1"/>
    <col min="1192" max="1193" width="11" style="11" bestFit="1" customWidth="1"/>
    <col min="1194" max="1194" width="7.75" style="11" bestFit="1" customWidth="1"/>
    <col min="1195" max="1195" width="8.75" style="11" bestFit="1" customWidth="1"/>
    <col min="1196" max="1198" width="11" style="11" bestFit="1" customWidth="1"/>
    <col min="1199" max="1200" width="7.75" style="11" bestFit="1" customWidth="1"/>
    <col min="1201" max="1201" width="8.75" style="11" bestFit="1" customWidth="1"/>
    <col min="1202" max="1202" width="11" style="11" bestFit="1" customWidth="1"/>
    <col min="1203" max="1203" width="7.75" style="11" bestFit="1" customWidth="1"/>
    <col min="1204" max="1204" width="8.75" style="11"/>
    <col min="1205" max="1205" width="6.875" style="11" bestFit="1" customWidth="1"/>
    <col min="1206" max="1208" width="11" style="11" bestFit="1" customWidth="1"/>
    <col min="1209" max="1209" width="7.75" style="11" bestFit="1" customWidth="1"/>
    <col min="1210" max="1210" width="8.75" style="11"/>
    <col min="1211" max="1215" width="11" style="11" bestFit="1" customWidth="1"/>
    <col min="1216" max="1216" width="7.75" style="11" bestFit="1" customWidth="1"/>
    <col min="1217" max="1217" width="8.75" style="11"/>
    <col min="1218" max="1220" width="11" style="11" bestFit="1" customWidth="1"/>
    <col min="1221" max="1222" width="7.75" style="11" bestFit="1" customWidth="1"/>
    <col min="1223" max="1223" width="8.75" style="11" bestFit="1" customWidth="1"/>
    <col min="1224" max="1224" width="11" style="11" bestFit="1" customWidth="1"/>
    <col min="1225" max="1225" width="7.75" style="11" bestFit="1" customWidth="1"/>
    <col min="1226" max="1226" width="8.75" style="11" bestFit="1" customWidth="1"/>
    <col min="1227" max="1228" width="11" style="11" bestFit="1" customWidth="1"/>
    <col min="1229" max="1229" width="7.75" style="11" bestFit="1" customWidth="1"/>
    <col min="1230" max="1230" width="8.75" style="11" bestFit="1" customWidth="1"/>
    <col min="1231" max="1231" width="6.875" style="11" bestFit="1" customWidth="1"/>
    <col min="1232" max="1232" width="7.75" style="11" bestFit="1" customWidth="1"/>
    <col min="1233" max="1233" width="8.75" style="11" bestFit="1" customWidth="1"/>
    <col min="1234" max="1234" width="11" style="11" bestFit="1" customWidth="1"/>
    <col min="1235" max="1235" width="7.75" style="11" bestFit="1" customWidth="1"/>
    <col min="1236" max="1236" width="8.75" style="11" bestFit="1" customWidth="1"/>
    <col min="1237" max="1237" width="7.75" style="11" bestFit="1" customWidth="1"/>
    <col min="1238" max="1238" width="8.75" style="11" bestFit="1" customWidth="1"/>
    <col min="1239" max="1239" width="6.875" style="11" bestFit="1" customWidth="1"/>
    <col min="1240" max="1242" width="11" style="11" bestFit="1" customWidth="1"/>
    <col min="1243" max="1243" width="7.75" style="11" bestFit="1" customWidth="1"/>
    <col min="1244" max="1244" width="8.75" style="11" bestFit="1" customWidth="1"/>
    <col min="1245" max="1245" width="6.875" style="11" bestFit="1" customWidth="1"/>
    <col min="1246" max="1255" width="11" style="11" bestFit="1" customWidth="1"/>
    <col min="1256" max="1256" width="7.75" style="11" bestFit="1" customWidth="1"/>
    <col min="1257" max="1257" width="8.75" style="11" bestFit="1" customWidth="1"/>
    <col min="1258" max="1259" width="7.75" style="11" bestFit="1" customWidth="1"/>
    <col min="1260" max="1260" width="11" style="11" bestFit="1" customWidth="1"/>
    <col min="1261" max="1261" width="7.75" style="11" bestFit="1" customWidth="1"/>
    <col min="1262" max="1263" width="11" style="11" bestFit="1" customWidth="1"/>
    <col min="1264" max="1264" width="7.75" style="11" bestFit="1" customWidth="1"/>
    <col min="1265" max="1265" width="8.75" style="11" bestFit="1" customWidth="1"/>
    <col min="1266" max="1267" width="7.75" style="11" bestFit="1" customWidth="1"/>
    <col min="1268" max="1269" width="11" style="11" bestFit="1" customWidth="1"/>
    <col min="1270" max="1270" width="7.75" style="11" bestFit="1" customWidth="1"/>
    <col min="1271" max="1271" width="8.75" style="11" bestFit="1" customWidth="1"/>
    <col min="1272" max="1272" width="7.75" style="11" bestFit="1" customWidth="1"/>
    <col min="1273" max="1274" width="11" style="11" bestFit="1" customWidth="1"/>
    <col min="1275" max="1275" width="7.75" style="11" bestFit="1" customWidth="1"/>
    <col min="1276" max="1276" width="8.75" style="11" bestFit="1" customWidth="1"/>
    <col min="1277" max="1277" width="6.875" style="11" bestFit="1" customWidth="1"/>
    <col min="1278" max="1284" width="11" style="11" bestFit="1" customWidth="1"/>
    <col min="1285" max="1285" width="7.75" style="11" bestFit="1" customWidth="1"/>
    <col min="1286" max="1286" width="8.75" style="11"/>
    <col min="1287" max="1289" width="11" style="11" bestFit="1" customWidth="1"/>
    <col min="1290" max="1290" width="7.75" style="11" bestFit="1" customWidth="1"/>
    <col min="1291" max="1291" width="11" style="11" bestFit="1" customWidth="1"/>
    <col min="1292" max="1292" width="7.75" style="11" bestFit="1" customWidth="1"/>
    <col min="1293" max="1293" width="8.75" style="11"/>
    <col min="1294" max="1296" width="11" style="11" bestFit="1" customWidth="1"/>
    <col min="1297" max="1297" width="7.75" style="11" bestFit="1" customWidth="1"/>
    <col min="1298" max="1298" width="8.75" style="11"/>
    <col min="1299" max="1307" width="11" style="11" bestFit="1" customWidth="1"/>
    <col min="1308" max="1308" width="7.75" style="11" bestFit="1" customWidth="1"/>
    <col min="1309" max="1309" width="8.75" style="11"/>
    <col min="1310" max="1311" width="11" style="11" bestFit="1" customWidth="1"/>
    <col min="1312" max="1313" width="7.75" style="11" bestFit="1" customWidth="1"/>
    <col min="1314" max="1314" width="11" style="11" bestFit="1" customWidth="1"/>
    <col min="1315" max="1315" width="7.75" style="11" bestFit="1" customWidth="1"/>
    <col min="1316" max="1316" width="8.75" style="11"/>
    <col min="1317" max="1318" width="7.75" style="11" bestFit="1" customWidth="1"/>
    <col min="1319" max="1319" width="11" style="11" bestFit="1" customWidth="1"/>
    <col min="1320" max="1321" width="7.75" style="11" bestFit="1" customWidth="1"/>
    <col min="1322" max="1322" width="8.75" style="11"/>
    <col min="1323" max="1325" width="11" style="11" bestFit="1" customWidth="1"/>
    <col min="1326" max="1326" width="7.75" style="11" bestFit="1" customWidth="1"/>
    <col min="1327" max="1327" width="8.75" style="11"/>
    <col min="1328" max="1334" width="11" style="11" bestFit="1" customWidth="1"/>
    <col min="1335" max="1335" width="7.75" style="11" bestFit="1" customWidth="1"/>
    <col min="1336" max="1336" width="8.75" style="11"/>
    <col min="1337" max="1339" width="11" style="11" bestFit="1" customWidth="1"/>
    <col min="1340" max="1340" width="7.75" style="11" bestFit="1" customWidth="1"/>
    <col min="1341" max="1342" width="11" style="11" bestFit="1" customWidth="1"/>
    <col min="1343" max="1343" width="7.75" style="11" bestFit="1" customWidth="1"/>
    <col min="1344" max="1344" width="8.75" style="11"/>
    <col min="1345" max="1347" width="11" style="11" bestFit="1" customWidth="1"/>
    <col min="1348" max="1348" width="7.75" style="11" bestFit="1" customWidth="1"/>
    <col min="1349" max="1349" width="11" style="11" bestFit="1" customWidth="1"/>
    <col min="1350" max="1350" width="7.75" style="11" bestFit="1" customWidth="1"/>
    <col min="1351" max="1352" width="11" style="11" bestFit="1" customWidth="1"/>
    <col min="1353" max="1353" width="7.75" style="11" bestFit="1" customWidth="1"/>
    <col min="1354" max="1354" width="8.75" style="11"/>
    <col min="1355" max="1357" width="11" style="11" bestFit="1" customWidth="1"/>
    <col min="1358" max="1359" width="7.75" style="11" bestFit="1" customWidth="1"/>
    <col min="1360" max="1360" width="8.75" style="11"/>
    <col min="1361" max="1361" width="11" style="11" bestFit="1" customWidth="1"/>
    <col min="1362" max="1362" width="7.75" style="11" bestFit="1" customWidth="1"/>
    <col min="1363" max="1363" width="11" style="11" bestFit="1" customWidth="1"/>
    <col min="1364" max="1364" width="7.75" style="11" bestFit="1" customWidth="1"/>
    <col min="1365" max="1366" width="11" style="11" bestFit="1" customWidth="1"/>
    <col min="1367" max="1367" width="7.75" style="11" bestFit="1" customWidth="1"/>
    <col min="1368" max="1368" width="8.75" style="11"/>
    <col min="1369" max="1371" width="11" style="11" bestFit="1" customWidth="1"/>
    <col min="1372" max="1373" width="7.75" style="11" bestFit="1" customWidth="1"/>
    <col min="1374" max="1374" width="8.75" style="11"/>
    <col min="1375" max="1375" width="6.875" style="11" bestFit="1" customWidth="1"/>
    <col min="1376" max="1376" width="11" style="11" bestFit="1" customWidth="1"/>
    <col min="1377" max="1377" width="7.75" style="11" bestFit="1" customWidth="1"/>
    <col min="1378" max="1378" width="8.75" style="11"/>
    <col min="1379" max="1381" width="11" style="11" bestFit="1" customWidth="1"/>
    <col min="1382" max="1382" width="7.75" style="11" bestFit="1" customWidth="1"/>
    <col min="1383" max="1383" width="8.75" style="11"/>
    <col min="1384" max="1388" width="11" style="11" bestFit="1" customWidth="1"/>
    <col min="1389" max="1389" width="7.75" style="11" bestFit="1" customWidth="1"/>
    <col min="1390" max="1390" width="8.75" style="11"/>
    <col min="1391" max="1391" width="11" style="11" bestFit="1" customWidth="1"/>
    <col min="1392" max="1392" width="7.75" style="11" bestFit="1" customWidth="1"/>
    <col min="1393" max="1393" width="8.75" style="11"/>
    <col min="1394" max="1394" width="7.75" style="11" bestFit="1" customWidth="1"/>
    <col min="1395" max="1396" width="11" style="11" bestFit="1" customWidth="1"/>
    <col min="1397" max="1398" width="7.75" style="11" bestFit="1" customWidth="1"/>
    <col min="1399" max="1399" width="8.75" style="11"/>
    <col min="1400" max="1400" width="11" style="11" bestFit="1" customWidth="1"/>
    <col min="1401" max="1401" width="7.75" style="11" bestFit="1" customWidth="1"/>
    <col min="1402" max="1402" width="8.75" style="11"/>
    <col min="1403" max="1404" width="11" style="11" bestFit="1" customWidth="1"/>
    <col min="1405" max="1405" width="7.75" style="11" bestFit="1" customWidth="1"/>
    <col min="1406" max="1406" width="8.75" style="11"/>
    <col min="1407" max="1407" width="11" style="11" bestFit="1" customWidth="1"/>
    <col min="1408" max="1408" width="7.75" style="11" bestFit="1" customWidth="1"/>
    <col min="1409" max="1409" width="8.75" style="11"/>
    <col min="1410" max="1410" width="6.875" style="11" bestFit="1" customWidth="1"/>
    <col min="1411" max="1411" width="7.75" style="11" bestFit="1" customWidth="1"/>
    <col min="1412" max="1412" width="8.75" style="11"/>
    <col min="1413" max="1413" width="6.875" style="11" bestFit="1" customWidth="1"/>
    <col min="1414" max="1416" width="11" style="11" bestFit="1" customWidth="1"/>
    <col min="1417" max="1417" width="7.75" style="11" bestFit="1" customWidth="1"/>
    <col min="1418" max="1418" width="8.75" style="11"/>
    <col min="1419" max="1419" width="6.875" style="11" bestFit="1" customWidth="1"/>
    <col min="1420" max="1426" width="11" style="11" bestFit="1" customWidth="1"/>
    <col min="1427" max="1427" width="7.75" style="11" bestFit="1" customWidth="1"/>
    <col min="1428" max="1428" width="8.75" style="11"/>
    <col min="1429" max="1429" width="11" style="11" bestFit="1" customWidth="1"/>
    <col min="1430" max="1430" width="7.75" style="11" bestFit="1" customWidth="1"/>
    <col min="1431" max="1431" width="8.75" style="11"/>
    <col min="1432" max="1434" width="11" style="11" bestFit="1" customWidth="1"/>
    <col min="1435" max="1435" width="7.75" style="11" bestFit="1" customWidth="1"/>
    <col min="1436" max="1436" width="8.75" style="11"/>
    <col min="1437" max="1437" width="6.875" style="11" bestFit="1" customWidth="1"/>
    <col min="1438" max="1443" width="11" style="11" bestFit="1" customWidth="1"/>
    <col min="1444" max="1444" width="7.75" style="11" bestFit="1" customWidth="1"/>
    <col min="1445" max="1445" width="8.75" style="11"/>
    <col min="1446" max="1448" width="11" style="11" bestFit="1" customWidth="1"/>
    <col min="1449" max="1450" width="7.75" style="11" bestFit="1" customWidth="1"/>
    <col min="1451" max="1451" width="8.75" style="11"/>
    <col min="1452" max="1452" width="11" style="11" bestFit="1" customWidth="1"/>
    <col min="1453" max="1454" width="7.75" style="11" bestFit="1" customWidth="1"/>
    <col min="1455" max="1455" width="8.75" style="11"/>
    <col min="1456" max="1456" width="11" style="11" bestFit="1" customWidth="1"/>
    <col min="1457" max="1457" width="7.75" style="11" bestFit="1" customWidth="1"/>
    <col min="1458" max="1458" width="8.75" style="11"/>
    <col min="1459" max="1459" width="6.875" style="11" bestFit="1" customWidth="1"/>
    <col min="1460" max="1462" width="11" style="11" bestFit="1" customWidth="1"/>
    <col min="1463" max="1463" width="7.75" style="11" bestFit="1" customWidth="1"/>
    <col min="1464" max="1464" width="8.75" style="11"/>
    <col min="1465" max="1465" width="11" style="11" bestFit="1" customWidth="1"/>
    <col min="1466" max="1466" width="7.75" style="11" bestFit="1" customWidth="1"/>
    <col min="1467" max="1469" width="11" style="11" bestFit="1" customWidth="1"/>
    <col min="1470" max="1470" width="7.75" style="11" bestFit="1" customWidth="1"/>
    <col min="1471" max="1471" width="8.75" style="11"/>
    <col min="1472" max="1473" width="7.75" style="11" bestFit="1" customWidth="1"/>
    <col min="1474" max="1474" width="8.75" style="11"/>
    <col min="1475" max="1475" width="7.75" style="11" bestFit="1" customWidth="1"/>
    <col min="1476" max="1476" width="8.75" style="11"/>
    <col min="1477" max="1479" width="11" style="11" bestFit="1" customWidth="1"/>
    <col min="1480" max="1481" width="7.75" style="11" bestFit="1" customWidth="1"/>
    <col min="1482" max="1482" width="8.75" style="11"/>
    <col min="1483" max="1483" width="7.75" style="11" bestFit="1" customWidth="1"/>
    <col min="1484" max="1484" width="8.75" style="11"/>
    <col min="1485" max="1485" width="11" style="11" bestFit="1" customWidth="1"/>
    <col min="1486" max="1486" width="7.75" style="11" bestFit="1" customWidth="1"/>
    <col min="1487" max="1487" width="8.75" style="11"/>
    <col min="1488" max="1489" width="11" style="11" bestFit="1" customWidth="1"/>
    <col min="1490" max="1490" width="7.75" style="11" bestFit="1" customWidth="1"/>
    <col min="1491" max="1491" width="8.75" style="11"/>
    <col min="1492" max="1492" width="7.75" style="11" bestFit="1" customWidth="1"/>
    <col min="1493" max="1493" width="8.75" style="11"/>
    <col min="1494" max="1494" width="6.875" style="11" bestFit="1" customWidth="1"/>
    <col min="1495" max="1495" width="11" style="11" bestFit="1" customWidth="1"/>
    <col min="1496" max="1496" width="7.75" style="11" bestFit="1" customWidth="1"/>
    <col min="1497" max="1497" width="8.75" style="11"/>
    <col min="1498" max="1498" width="7.75" style="11" bestFit="1" customWidth="1"/>
    <col min="1499" max="1499" width="8.75" style="11"/>
    <col min="1500" max="1500" width="6.875" style="11" bestFit="1" customWidth="1"/>
    <col min="1501" max="1503" width="11" style="11" bestFit="1" customWidth="1"/>
    <col min="1504" max="1504" width="7.75" style="11" bestFit="1" customWidth="1"/>
    <col min="1505" max="1505" width="8.75" style="11"/>
    <col min="1506" max="1506" width="6.875" style="11" bestFit="1" customWidth="1"/>
    <col min="1507" max="1507" width="7.75" style="11" bestFit="1" customWidth="1"/>
    <col min="1508" max="1508" width="8.75" style="11"/>
    <col min="1509" max="1509" width="6.875" style="11" bestFit="1" customWidth="1"/>
    <col min="1510" max="1510" width="11" style="11" bestFit="1" customWidth="1"/>
    <col min="1511" max="1511" width="7.75" style="11" bestFit="1" customWidth="1"/>
    <col min="1512" max="1512" width="8.75" style="11"/>
    <col min="1513" max="1513" width="6.875" style="11" bestFit="1" customWidth="1"/>
    <col min="1514" max="1514" width="7.75" style="11" bestFit="1" customWidth="1"/>
    <col min="1515" max="1515" width="8.75" style="11"/>
    <col min="1516" max="1516" width="6.875" style="11" bestFit="1" customWidth="1"/>
    <col min="1517" max="1532" width="11" style="11" bestFit="1" customWidth="1"/>
    <col min="1533" max="1533" width="5.375" style="11" bestFit="1" customWidth="1"/>
    <col min="1534" max="16384" width="8.75" style="11"/>
  </cols>
  <sheetData>
    <row r="1" spans="1:12">
      <c r="A1" s="68" t="s">
        <v>694</v>
      </c>
    </row>
    <row r="3" spans="1:12">
      <c r="A3" s="75" t="s">
        <v>869</v>
      </c>
      <c r="B3" s="11" t="s">
        <v>870</v>
      </c>
      <c r="C3" s="11" t="s">
        <v>890</v>
      </c>
    </row>
    <row r="4" spans="1:12">
      <c r="J4" s="89" t="s">
        <v>696</v>
      </c>
      <c r="K4" s="89"/>
      <c r="L4" s="89" t="s">
        <v>697</v>
      </c>
    </row>
    <row r="5" spans="1:12">
      <c r="A5" s="75" t="s">
        <v>644</v>
      </c>
      <c r="B5" s="76" t="s">
        <v>874</v>
      </c>
      <c r="C5" s="11" t="s">
        <v>680</v>
      </c>
      <c r="D5" s="11" t="s">
        <v>681</v>
      </c>
      <c r="E5" s="11" t="s">
        <v>682</v>
      </c>
      <c r="F5" s="11" t="s">
        <v>683</v>
      </c>
      <c r="G5" s="11" t="s">
        <v>684</v>
      </c>
      <c r="H5" s="11" t="s">
        <v>685</v>
      </c>
      <c r="J5" s="72" t="s">
        <v>686</v>
      </c>
      <c r="K5" s="72" t="s">
        <v>687</v>
      </c>
      <c r="L5" s="89"/>
    </row>
    <row r="6" spans="1:12">
      <c r="A6" s="77">
        <v>1</v>
      </c>
      <c r="B6" s="76">
        <v>4</v>
      </c>
      <c r="C6" s="76">
        <v>18889686</v>
      </c>
      <c r="D6" s="76">
        <v>1292</v>
      </c>
      <c r="E6" s="76">
        <v>20155</v>
      </c>
      <c r="F6" s="76">
        <v>88060</v>
      </c>
      <c r="G6" s="76">
        <v>996</v>
      </c>
      <c r="H6" s="76">
        <v>48</v>
      </c>
      <c r="J6" s="73">
        <f>ROUND(C6/D6,0)</f>
        <v>14621</v>
      </c>
      <c r="K6" s="73">
        <f>ROUND(C6/ROUNDUP(E6/G6,1)/H6,0)</f>
        <v>19386</v>
      </c>
      <c r="L6" s="73">
        <f>C6/F6</f>
        <v>214.50926640926642</v>
      </c>
    </row>
    <row r="7" spans="1:12">
      <c r="A7" s="77">
        <v>2</v>
      </c>
      <c r="B7" s="76">
        <v>148</v>
      </c>
      <c r="C7" s="76">
        <v>782363751</v>
      </c>
      <c r="D7" s="76">
        <v>41728</v>
      </c>
      <c r="E7" s="76">
        <v>713712</v>
      </c>
      <c r="F7" s="76">
        <v>3153177.95</v>
      </c>
      <c r="G7" s="76">
        <v>39171</v>
      </c>
      <c r="H7" s="76">
        <v>1766</v>
      </c>
      <c r="J7" s="73">
        <f t="shared" ref="J7:J12" si="0">ROUND(C7/D7,0)</f>
        <v>18749</v>
      </c>
      <c r="K7" s="73">
        <f t="shared" ref="K7:K12" si="1">ROUND(C7/ROUNDUP(E7/G7,1)/H7,0)</f>
        <v>24208</v>
      </c>
      <c r="L7" s="73">
        <f t="shared" ref="L7:L12" si="2">C7/F7</f>
        <v>248.11912407290555</v>
      </c>
    </row>
    <row r="8" spans="1:12">
      <c r="A8" s="77">
        <v>3</v>
      </c>
      <c r="B8" s="76">
        <v>11</v>
      </c>
      <c r="C8" s="76">
        <v>49159293</v>
      </c>
      <c r="D8" s="76">
        <v>3687</v>
      </c>
      <c r="E8" s="76">
        <v>47110</v>
      </c>
      <c r="F8" s="76">
        <v>153755</v>
      </c>
      <c r="G8" s="76">
        <v>3097</v>
      </c>
      <c r="H8" s="76">
        <v>132</v>
      </c>
      <c r="J8" s="73">
        <f t="shared" si="0"/>
        <v>13333</v>
      </c>
      <c r="K8" s="73">
        <f t="shared" si="1"/>
        <v>24341</v>
      </c>
      <c r="L8" s="73">
        <f t="shared" si="2"/>
        <v>319.72484146857011</v>
      </c>
    </row>
    <row r="9" spans="1:12">
      <c r="A9" s="77">
        <v>4</v>
      </c>
      <c r="B9" s="76">
        <v>133</v>
      </c>
      <c r="C9" s="76">
        <v>490781074</v>
      </c>
      <c r="D9" s="76">
        <v>27687</v>
      </c>
      <c r="E9" s="76">
        <v>435576</v>
      </c>
      <c r="F9" s="76">
        <v>1485981</v>
      </c>
      <c r="G9" s="76">
        <v>32102</v>
      </c>
      <c r="H9" s="76">
        <v>1472</v>
      </c>
      <c r="J9" s="73">
        <f t="shared" si="0"/>
        <v>17726</v>
      </c>
      <c r="K9" s="73">
        <f t="shared" si="1"/>
        <v>24516</v>
      </c>
      <c r="L9" s="73">
        <f t="shared" si="2"/>
        <v>330.27412463551013</v>
      </c>
    </row>
    <row r="10" spans="1:12">
      <c r="A10" s="77">
        <v>5</v>
      </c>
      <c r="B10" s="76">
        <v>69</v>
      </c>
      <c r="C10" s="76">
        <v>285417475</v>
      </c>
      <c r="D10" s="76">
        <v>15874</v>
      </c>
      <c r="E10" s="76">
        <v>253929</v>
      </c>
      <c r="F10" s="76">
        <v>883471.5</v>
      </c>
      <c r="G10" s="76">
        <v>17848</v>
      </c>
      <c r="H10" s="76">
        <v>820</v>
      </c>
      <c r="J10" s="73">
        <f t="shared" si="0"/>
        <v>17980</v>
      </c>
      <c r="K10" s="73">
        <f>ROUND(C10/ROUNDUP(E10/G10,1)/H10,0)</f>
        <v>24341</v>
      </c>
      <c r="L10" s="73">
        <f t="shared" si="2"/>
        <v>323.06359061950496</v>
      </c>
    </row>
    <row r="11" spans="1:12">
      <c r="A11" s="77">
        <v>6</v>
      </c>
      <c r="B11" s="76">
        <v>24</v>
      </c>
      <c r="C11" s="76">
        <v>92338436</v>
      </c>
      <c r="D11" s="76">
        <v>5074</v>
      </c>
      <c r="E11" s="76">
        <v>80426</v>
      </c>
      <c r="F11" s="76">
        <v>253145</v>
      </c>
      <c r="G11" s="76">
        <v>6472</v>
      </c>
      <c r="H11" s="76">
        <v>285</v>
      </c>
      <c r="J11" s="73">
        <f t="shared" si="0"/>
        <v>18198</v>
      </c>
      <c r="K11" s="73">
        <f t="shared" si="1"/>
        <v>25920</v>
      </c>
      <c r="L11" s="73">
        <f t="shared" si="2"/>
        <v>364.76500029627289</v>
      </c>
    </row>
    <row r="12" spans="1:12">
      <c r="A12" s="77" t="s">
        <v>645</v>
      </c>
      <c r="B12" s="76">
        <v>389</v>
      </c>
      <c r="C12" s="76">
        <v>1718949715</v>
      </c>
      <c r="D12" s="76">
        <v>95342</v>
      </c>
      <c r="E12" s="76">
        <v>1550908</v>
      </c>
      <c r="F12" s="76">
        <v>6017590.4500000002</v>
      </c>
      <c r="G12" s="76">
        <v>99686</v>
      </c>
      <c r="H12" s="76">
        <v>4523</v>
      </c>
      <c r="J12" s="73">
        <f t="shared" si="0"/>
        <v>18029</v>
      </c>
      <c r="K12" s="73">
        <f t="shared" si="1"/>
        <v>24362</v>
      </c>
      <c r="L12" s="73">
        <f t="shared" si="2"/>
        <v>285.65415497826041</v>
      </c>
    </row>
    <row r="14" spans="1:12">
      <c r="A14" s="68" t="s">
        <v>868</v>
      </c>
    </row>
    <row r="16" spans="1:12">
      <c r="A16" s="75" t="s">
        <v>873</v>
      </c>
      <c r="B16" s="11" t="s">
        <v>871</v>
      </c>
    </row>
    <row r="18" spans="1:8">
      <c r="A18" s="75" t="s">
        <v>874</v>
      </c>
      <c r="B18" s="75" t="s">
        <v>783</v>
      </c>
      <c r="C18" s="76"/>
      <c r="D18" s="76"/>
      <c r="E18" s="76"/>
      <c r="F18" s="76"/>
      <c r="G18" s="76"/>
      <c r="H18" s="76"/>
    </row>
    <row r="19" spans="1:8">
      <c r="A19" s="75" t="s">
        <v>644</v>
      </c>
      <c r="B19" s="76">
        <v>1</v>
      </c>
      <c r="C19" s="76">
        <v>2</v>
      </c>
      <c r="D19" s="76">
        <v>3</v>
      </c>
      <c r="E19" s="76">
        <v>4</v>
      </c>
      <c r="F19" s="76">
        <v>5</v>
      </c>
      <c r="G19" s="76">
        <v>6</v>
      </c>
      <c r="H19" s="76" t="s">
        <v>645</v>
      </c>
    </row>
    <row r="20" spans="1:8">
      <c r="A20" s="77" t="s">
        <v>676</v>
      </c>
      <c r="B20" s="76"/>
      <c r="C20" s="76">
        <v>28</v>
      </c>
      <c r="D20" s="76">
        <v>3</v>
      </c>
      <c r="E20" s="76">
        <v>75</v>
      </c>
      <c r="F20" s="76">
        <v>28</v>
      </c>
      <c r="G20" s="76">
        <v>13</v>
      </c>
      <c r="H20" s="76">
        <v>147</v>
      </c>
    </row>
    <row r="21" spans="1:8">
      <c r="A21" s="77" t="s">
        <v>657</v>
      </c>
      <c r="B21" s="76"/>
      <c r="C21" s="76">
        <v>11</v>
      </c>
      <c r="D21" s="76">
        <v>1</v>
      </c>
      <c r="E21" s="76">
        <v>9</v>
      </c>
      <c r="F21" s="76">
        <v>7</v>
      </c>
      <c r="G21" s="76">
        <v>2</v>
      </c>
      <c r="H21" s="76">
        <v>30</v>
      </c>
    </row>
    <row r="22" spans="1:8">
      <c r="A22" s="77" t="s">
        <v>669</v>
      </c>
      <c r="B22" s="76"/>
      <c r="C22" s="76">
        <v>3</v>
      </c>
      <c r="D22" s="76">
        <v>1</v>
      </c>
      <c r="E22" s="76"/>
      <c r="F22" s="76">
        <v>1</v>
      </c>
      <c r="G22" s="76"/>
      <c r="H22" s="76">
        <v>5</v>
      </c>
    </row>
    <row r="23" spans="1:8">
      <c r="A23" s="77" t="s">
        <v>667</v>
      </c>
      <c r="B23" s="76"/>
      <c r="C23" s="76">
        <v>10</v>
      </c>
      <c r="D23" s="76">
        <v>2</v>
      </c>
      <c r="E23" s="76">
        <v>3</v>
      </c>
      <c r="F23" s="76"/>
      <c r="G23" s="76"/>
      <c r="H23" s="76">
        <v>15</v>
      </c>
    </row>
    <row r="24" spans="1:8">
      <c r="A24" s="77" t="s">
        <v>658</v>
      </c>
      <c r="B24" s="76"/>
      <c r="C24" s="76">
        <v>13</v>
      </c>
      <c r="D24" s="76">
        <v>1</v>
      </c>
      <c r="E24" s="76">
        <v>5</v>
      </c>
      <c r="F24" s="76">
        <v>4</v>
      </c>
      <c r="G24" s="76">
        <v>3</v>
      </c>
      <c r="H24" s="76">
        <v>26</v>
      </c>
    </row>
    <row r="25" spans="1:8">
      <c r="A25" s="77" t="s">
        <v>660</v>
      </c>
      <c r="B25" s="76"/>
      <c r="C25" s="76">
        <v>26</v>
      </c>
      <c r="D25" s="76">
        <v>1</v>
      </c>
      <c r="E25" s="76">
        <v>16</v>
      </c>
      <c r="F25" s="76">
        <v>18</v>
      </c>
      <c r="G25" s="76">
        <v>1</v>
      </c>
      <c r="H25" s="76">
        <v>62</v>
      </c>
    </row>
    <row r="26" spans="1:8">
      <c r="A26" s="77" t="s">
        <v>661</v>
      </c>
      <c r="B26" s="76"/>
      <c r="C26" s="76">
        <v>7</v>
      </c>
      <c r="D26" s="76"/>
      <c r="E26" s="76">
        <v>2</v>
      </c>
      <c r="F26" s="76">
        <v>2</v>
      </c>
      <c r="G26" s="76"/>
      <c r="H26" s="76">
        <v>11</v>
      </c>
    </row>
    <row r="27" spans="1:8">
      <c r="A27" s="77" t="s">
        <v>665</v>
      </c>
      <c r="B27" s="76"/>
      <c r="C27" s="76">
        <v>6</v>
      </c>
      <c r="D27" s="76">
        <v>1</v>
      </c>
      <c r="E27" s="76">
        <v>1</v>
      </c>
      <c r="F27" s="76"/>
      <c r="G27" s="76"/>
      <c r="H27" s="76">
        <v>8</v>
      </c>
    </row>
    <row r="28" spans="1:8">
      <c r="A28" s="77" t="s">
        <v>668</v>
      </c>
      <c r="B28" s="76"/>
      <c r="C28" s="76">
        <v>7</v>
      </c>
      <c r="D28" s="76"/>
      <c r="E28" s="76"/>
      <c r="F28" s="76"/>
      <c r="G28" s="76"/>
      <c r="H28" s="76">
        <v>7</v>
      </c>
    </row>
    <row r="29" spans="1:8">
      <c r="A29" s="77" t="s">
        <v>664</v>
      </c>
      <c r="B29" s="76">
        <v>1</v>
      </c>
      <c r="C29" s="76">
        <v>1</v>
      </c>
      <c r="D29" s="76"/>
      <c r="E29" s="76"/>
      <c r="F29" s="76"/>
      <c r="G29" s="76"/>
      <c r="H29" s="76">
        <v>2</v>
      </c>
    </row>
    <row r="30" spans="1:8">
      <c r="A30" s="77" t="s">
        <v>662</v>
      </c>
      <c r="B30" s="76">
        <v>1</v>
      </c>
      <c r="C30" s="76">
        <v>8</v>
      </c>
      <c r="D30" s="76"/>
      <c r="E30" s="76">
        <v>10</v>
      </c>
      <c r="F30" s="76">
        <v>3</v>
      </c>
      <c r="G30" s="76"/>
      <c r="H30" s="76">
        <v>22</v>
      </c>
    </row>
    <row r="31" spans="1:8">
      <c r="A31" s="77" t="s">
        <v>659</v>
      </c>
      <c r="B31" s="76"/>
      <c r="C31" s="76">
        <v>7</v>
      </c>
      <c r="D31" s="76"/>
      <c r="E31" s="76">
        <v>7</v>
      </c>
      <c r="F31" s="76">
        <v>4</v>
      </c>
      <c r="G31" s="76">
        <v>1</v>
      </c>
      <c r="H31" s="76">
        <v>19</v>
      </c>
    </row>
    <row r="32" spans="1:8">
      <c r="A32" s="77" t="s">
        <v>663</v>
      </c>
      <c r="B32" s="76"/>
      <c r="C32" s="76">
        <v>9</v>
      </c>
      <c r="D32" s="76"/>
      <c r="E32" s="76">
        <v>1</v>
      </c>
      <c r="F32" s="76"/>
      <c r="G32" s="76"/>
      <c r="H32" s="76">
        <v>10</v>
      </c>
    </row>
    <row r="33" spans="1:8">
      <c r="A33" s="77" t="s">
        <v>666</v>
      </c>
      <c r="B33" s="76">
        <v>1</v>
      </c>
      <c r="C33" s="76">
        <v>2</v>
      </c>
      <c r="D33" s="76"/>
      <c r="E33" s="76">
        <v>1</v>
      </c>
      <c r="F33" s="76"/>
      <c r="G33" s="76"/>
      <c r="H33" s="76">
        <v>4</v>
      </c>
    </row>
    <row r="34" spans="1:8">
      <c r="A34" s="77" t="s">
        <v>670</v>
      </c>
      <c r="B34" s="76"/>
      <c r="C34" s="76">
        <v>1</v>
      </c>
      <c r="D34" s="76"/>
      <c r="E34" s="76">
        <v>2</v>
      </c>
      <c r="F34" s="76">
        <v>1</v>
      </c>
      <c r="G34" s="76">
        <v>1</v>
      </c>
      <c r="H34" s="76">
        <v>5</v>
      </c>
    </row>
    <row r="35" spans="1:8">
      <c r="A35" s="77" t="s">
        <v>677</v>
      </c>
      <c r="B35" s="76"/>
      <c r="C35" s="76">
        <v>2</v>
      </c>
      <c r="D35" s="76"/>
      <c r="E35" s="76">
        <v>1</v>
      </c>
      <c r="F35" s="76">
        <v>1</v>
      </c>
      <c r="G35" s="76"/>
      <c r="H35" s="76">
        <v>4</v>
      </c>
    </row>
    <row r="36" spans="1:8">
      <c r="A36" s="77" t="s">
        <v>678</v>
      </c>
      <c r="B36" s="76"/>
      <c r="C36" s="76"/>
      <c r="D36" s="76">
        <v>1</v>
      </c>
      <c r="E36" s="76"/>
      <c r="F36" s="76"/>
      <c r="G36" s="76">
        <v>2</v>
      </c>
      <c r="H36" s="76">
        <v>3</v>
      </c>
    </row>
    <row r="37" spans="1:8">
      <c r="A37" s="77" t="s">
        <v>672</v>
      </c>
      <c r="B37" s="76">
        <v>1</v>
      </c>
      <c r="C37" s="76"/>
      <c r="D37" s="76"/>
      <c r="E37" s="76"/>
      <c r="F37" s="76"/>
      <c r="G37" s="76">
        <v>1</v>
      </c>
      <c r="H37" s="76">
        <v>2</v>
      </c>
    </row>
    <row r="38" spans="1:8">
      <c r="A38" s="77" t="s">
        <v>673</v>
      </c>
      <c r="B38" s="76"/>
      <c r="C38" s="76">
        <v>3</v>
      </c>
      <c r="D38" s="76"/>
      <c r="E38" s="76"/>
      <c r="F38" s="76"/>
      <c r="G38" s="76"/>
      <c r="H38" s="76">
        <v>3</v>
      </c>
    </row>
    <row r="39" spans="1:8">
      <c r="A39" s="77" t="s">
        <v>674</v>
      </c>
      <c r="B39" s="76"/>
      <c r="C39" s="76">
        <v>2</v>
      </c>
      <c r="D39" s="76"/>
      <c r="E39" s="76"/>
      <c r="F39" s="76"/>
      <c r="G39" s="76"/>
      <c r="H39" s="76">
        <v>2</v>
      </c>
    </row>
    <row r="40" spans="1:8">
      <c r="A40" s="77" t="s">
        <v>671</v>
      </c>
      <c r="B40" s="76"/>
      <c r="C40" s="76">
        <v>1</v>
      </c>
      <c r="D40" s="76"/>
      <c r="E40" s="76"/>
      <c r="F40" s="76"/>
      <c r="G40" s="76"/>
      <c r="H40" s="76">
        <v>1</v>
      </c>
    </row>
    <row r="41" spans="1:8">
      <c r="A41" s="77" t="s">
        <v>675</v>
      </c>
      <c r="B41" s="76"/>
      <c r="C41" s="76">
        <v>1</v>
      </c>
      <c r="D41" s="76"/>
      <c r="E41" s="76"/>
      <c r="F41" s="76"/>
      <c r="G41" s="76"/>
      <c r="H41" s="76">
        <v>1</v>
      </c>
    </row>
    <row r="42" spans="1:8">
      <c r="A42" s="77" t="s">
        <v>645</v>
      </c>
      <c r="B42" s="76">
        <v>4</v>
      </c>
      <c r="C42" s="76">
        <v>148</v>
      </c>
      <c r="D42" s="76">
        <v>11</v>
      </c>
      <c r="E42" s="76">
        <v>133</v>
      </c>
      <c r="F42" s="76">
        <v>69</v>
      </c>
      <c r="G42" s="76">
        <v>24</v>
      </c>
      <c r="H42" s="76">
        <v>389</v>
      </c>
    </row>
    <row r="46" spans="1:8">
      <c r="A46" s="68" t="s">
        <v>851</v>
      </c>
    </row>
    <row r="48" spans="1:8" ht="18.75">
      <c r="A48" s="75" t="s">
        <v>869</v>
      </c>
      <c r="B48" s="11" t="s">
        <v>870</v>
      </c>
      <c r="C48" t="s">
        <v>891</v>
      </c>
    </row>
    <row r="49" spans="1:12">
      <c r="J49" s="89" t="s">
        <v>696</v>
      </c>
      <c r="K49" s="89"/>
      <c r="L49" s="89" t="s">
        <v>697</v>
      </c>
    </row>
    <row r="50" spans="1:12">
      <c r="A50" s="75" t="s">
        <v>644</v>
      </c>
      <c r="B50" s="76" t="s">
        <v>874</v>
      </c>
      <c r="C50" s="11" t="s">
        <v>680</v>
      </c>
      <c r="D50" s="11" t="s">
        <v>681</v>
      </c>
      <c r="E50" s="11" t="s">
        <v>682</v>
      </c>
      <c r="F50" s="11" t="s">
        <v>683</v>
      </c>
      <c r="G50" s="11" t="s">
        <v>684</v>
      </c>
      <c r="H50" s="11" t="s">
        <v>685</v>
      </c>
      <c r="J50" s="72" t="s">
        <v>686</v>
      </c>
      <c r="K50" s="72" t="s">
        <v>687</v>
      </c>
      <c r="L50" s="89"/>
    </row>
    <row r="51" spans="1:12">
      <c r="A51" s="77" t="s">
        <v>676</v>
      </c>
      <c r="B51" s="76">
        <v>147</v>
      </c>
      <c r="C51" s="76">
        <v>567407207</v>
      </c>
      <c r="D51" s="76">
        <v>35371</v>
      </c>
      <c r="E51" s="76">
        <v>563433</v>
      </c>
      <c r="F51" s="76">
        <v>1997214</v>
      </c>
      <c r="G51" s="76">
        <v>35925</v>
      </c>
      <c r="H51" s="76">
        <v>1676</v>
      </c>
      <c r="J51" s="73">
        <f>ROUND(C51/D51,0)</f>
        <v>16042</v>
      </c>
      <c r="K51" s="73">
        <f>ROUND(C51/ROUNDUP(E51/G51,1)/H51,0)</f>
        <v>21564</v>
      </c>
      <c r="L51" s="73">
        <f>C51/F51</f>
        <v>284.0993538999827</v>
      </c>
    </row>
    <row r="52" spans="1:12">
      <c r="A52" s="77" t="s">
        <v>657</v>
      </c>
      <c r="B52" s="76">
        <v>30</v>
      </c>
      <c r="C52" s="76">
        <v>122098786</v>
      </c>
      <c r="D52" s="76">
        <v>8182</v>
      </c>
      <c r="E52" s="76">
        <v>126289</v>
      </c>
      <c r="F52" s="76">
        <v>440086</v>
      </c>
      <c r="G52" s="76">
        <v>8209</v>
      </c>
      <c r="H52" s="76">
        <v>354</v>
      </c>
      <c r="J52" s="73">
        <f t="shared" ref="J52:J73" si="3">ROUND(C52/D52,0)</f>
        <v>14923</v>
      </c>
      <c r="K52" s="73">
        <f t="shared" ref="K52:K73" si="4">ROUND(C52/ROUNDUP(E52/G52,1)/H52,0)</f>
        <v>22397</v>
      </c>
      <c r="L52" s="73">
        <f t="shared" ref="L52:L73" si="5">C52/F52</f>
        <v>277.4430134110151</v>
      </c>
    </row>
    <row r="53" spans="1:12">
      <c r="A53" s="77" t="s">
        <v>669</v>
      </c>
      <c r="B53" s="76">
        <v>5</v>
      </c>
      <c r="C53" s="76">
        <v>38370879</v>
      </c>
      <c r="D53" s="76">
        <v>1583</v>
      </c>
      <c r="E53" s="76">
        <v>31116</v>
      </c>
      <c r="F53" s="76">
        <v>163472</v>
      </c>
      <c r="G53" s="76">
        <v>1343</v>
      </c>
      <c r="H53" s="76">
        <v>60</v>
      </c>
      <c r="J53" s="73">
        <f t="shared" si="3"/>
        <v>24239</v>
      </c>
      <c r="K53" s="73">
        <f t="shared" si="4"/>
        <v>27565</v>
      </c>
      <c r="L53" s="73">
        <f t="shared" si="5"/>
        <v>234.7244726925712</v>
      </c>
    </row>
    <row r="54" spans="1:12">
      <c r="A54" s="77" t="s">
        <v>667</v>
      </c>
      <c r="B54" s="76">
        <v>15</v>
      </c>
      <c r="C54" s="76">
        <v>68533820</v>
      </c>
      <c r="D54" s="76">
        <v>4112</v>
      </c>
      <c r="E54" s="76">
        <v>64384</v>
      </c>
      <c r="F54" s="76">
        <v>271297</v>
      </c>
      <c r="G54" s="76">
        <v>4083</v>
      </c>
      <c r="H54" s="76">
        <v>180</v>
      </c>
      <c r="J54" s="73">
        <f t="shared" si="3"/>
        <v>16667</v>
      </c>
      <c r="K54" s="73">
        <f t="shared" si="4"/>
        <v>24098</v>
      </c>
      <c r="L54" s="73">
        <f t="shared" si="5"/>
        <v>252.61547307931897</v>
      </c>
    </row>
    <row r="55" spans="1:12">
      <c r="A55" s="77" t="s">
        <v>658</v>
      </c>
      <c r="B55" s="76">
        <v>26</v>
      </c>
      <c r="C55" s="76">
        <v>139963335</v>
      </c>
      <c r="D55" s="76">
        <v>5988</v>
      </c>
      <c r="E55" s="76">
        <v>97937</v>
      </c>
      <c r="F55" s="76">
        <v>413875</v>
      </c>
      <c r="G55" s="76">
        <v>6880</v>
      </c>
      <c r="H55" s="76">
        <v>302</v>
      </c>
      <c r="J55" s="73">
        <f t="shared" si="3"/>
        <v>23374</v>
      </c>
      <c r="K55" s="73">
        <f t="shared" si="4"/>
        <v>32409</v>
      </c>
      <c r="L55" s="73">
        <f t="shared" si="5"/>
        <v>338.17779522802778</v>
      </c>
    </row>
    <row r="56" spans="1:12">
      <c r="A56" s="77" t="s">
        <v>660</v>
      </c>
      <c r="B56" s="76">
        <v>62</v>
      </c>
      <c r="C56" s="76">
        <v>272338748</v>
      </c>
      <c r="D56" s="76">
        <v>14398</v>
      </c>
      <c r="E56" s="76">
        <v>247128</v>
      </c>
      <c r="F56" s="76">
        <v>983706.5</v>
      </c>
      <c r="G56" s="76">
        <v>16199</v>
      </c>
      <c r="H56" s="76">
        <v>726</v>
      </c>
      <c r="J56" s="73">
        <f t="shared" si="3"/>
        <v>18915</v>
      </c>
      <c r="K56" s="73">
        <f t="shared" si="4"/>
        <v>24518</v>
      </c>
      <c r="L56" s="73">
        <f t="shared" si="5"/>
        <v>276.84959690720757</v>
      </c>
    </row>
    <row r="57" spans="1:12">
      <c r="A57" s="77" t="s">
        <v>661</v>
      </c>
      <c r="B57" s="76">
        <v>11</v>
      </c>
      <c r="C57" s="76">
        <v>30680137</v>
      </c>
      <c r="D57" s="76">
        <v>1998</v>
      </c>
      <c r="E57" s="76">
        <v>32912</v>
      </c>
      <c r="F57" s="76">
        <v>103153</v>
      </c>
      <c r="G57" s="76">
        <v>2954</v>
      </c>
      <c r="H57" s="76">
        <v>132</v>
      </c>
      <c r="J57" s="73">
        <f t="shared" si="3"/>
        <v>15355</v>
      </c>
      <c r="K57" s="73">
        <f t="shared" si="4"/>
        <v>20752</v>
      </c>
      <c r="L57" s="73">
        <f t="shared" si="5"/>
        <v>297.42360377303618</v>
      </c>
    </row>
    <row r="58" spans="1:12">
      <c r="A58" s="77" t="s">
        <v>665</v>
      </c>
      <c r="B58" s="76">
        <v>8</v>
      </c>
      <c r="C58" s="76">
        <v>56830562</v>
      </c>
      <c r="D58" s="76">
        <v>2244</v>
      </c>
      <c r="E58" s="76">
        <v>37714</v>
      </c>
      <c r="F58" s="76">
        <v>164591</v>
      </c>
      <c r="G58" s="76">
        <v>1917</v>
      </c>
      <c r="H58" s="76">
        <v>85</v>
      </c>
      <c r="J58" s="73">
        <f t="shared" si="3"/>
        <v>25326</v>
      </c>
      <c r="K58" s="73">
        <f t="shared" si="4"/>
        <v>33939</v>
      </c>
      <c r="L58" s="73">
        <f t="shared" si="5"/>
        <v>345.28353312149511</v>
      </c>
    </row>
    <row r="59" spans="1:12">
      <c r="A59" s="77" t="s">
        <v>668</v>
      </c>
      <c r="B59" s="76">
        <v>7</v>
      </c>
      <c r="C59" s="76">
        <v>27223834</v>
      </c>
      <c r="D59" s="76">
        <v>1641</v>
      </c>
      <c r="E59" s="76">
        <v>28173</v>
      </c>
      <c r="F59" s="76">
        <v>127884</v>
      </c>
      <c r="G59" s="76">
        <v>1862</v>
      </c>
      <c r="H59" s="76">
        <v>84</v>
      </c>
      <c r="J59" s="73">
        <f t="shared" si="3"/>
        <v>16590</v>
      </c>
      <c r="K59" s="73">
        <f t="shared" si="4"/>
        <v>21322</v>
      </c>
      <c r="L59" s="73">
        <f t="shared" si="5"/>
        <v>212.8791248318789</v>
      </c>
    </row>
    <row r="60" spans="1:12">
      <c r="A60" s="77" t="s">
        <v>664</v>
      </c>
      <c r="B60" s="76">
        <v>2</v>
      </c>
      <c r="C60" s="76">
        <v>7024130</v>
      </c>
      <c r="D60" s="76">
        <v>684</v>
      </c>
      <c r="E60" s="76">
        <v>10196</v>
      </c>
      <c r="F60" s="76">
        <v>40742</v>
      </c>
      <c r="G60" s="76">
        <v>512</v>
      </c>
      <c r="H60" s="76">
        <v>24</v>
      </c>
      <c r="J60" s="73">
        <f t="shared" si="3"/>
        <v>10269</v>
      </c>
      <c r="K60" s="73">
        <f t="shared" si="4"/>
        <v>14634</v>
      </c>
      <c r="L60" s="73">
        <f t="shared" si="5"/>
        <v>172.40513475038045</v>
      </c>
    </row>
    <row r="61" spans="1:12">
      <c r="A61" s="77" t="s">
        <v>662</v>
      </c>
      <c r="B61" s="76">
        <v>22</v>
      </c>
      <c r="C61" s="76">
        <v>78976377</v>
      </c>
      <c r="D61" s="76">
        <v>5164</v>
      </c>
      <c r="E61" s="76">
        <v>79719</v>
      </c>
      <c r="F61" s="76">
        <v>325617</v>
      </c>
      <c r="G61" s="76">
        <v>5590</v>
      </c>
      <c r="H61" s="76">
        <v>258</v>
      </c>
      <c r="J61" s="73">
        <f t="shared" si="3"/>
        <v>15294</v>
      </c>
      <c r="K61" s="73">
        <f t="shared" si="4"/>
        <v>21406</v>
      </c>
      <c r="L61" s="73">
        <f t="shared" si="5"/>
        <v>242.54377689125567</v>
      </c>
    </row>
    <row r="62" spans="1:12">
      <c r="A62" s="77" t="s">
        <v>659</v>
      </c>
      <c r="B62" s="76">
        <v>19</v>
      </c>
      <c r="C62" s="76">
        <v>72152622</v>
      </c>
      <c r="D62" s="76">
        <v>4343</v>
      </c>
      <c r="E62" s="76">
        <v>63604</v>
      </c>
      <c r="F62" s="76">
        <v>237145</v>
      </c>
      <c r="G62" s="76">
        <v>4815</v>
      </c>
      <c r="H62" s="76">
        <v>222</v>
      </c>
      <c r="J62" s="73">
        <f t="shared" si="3"/>
        <v>16614</v>
      </c>
      <c r="K62" s="73">
        <f t="shared" si="4"/>
        <v>24437</v>
      </c>
      <c r="L62" s="73">
        <f t="shared" si="5"/>
        <v>304.25529528347636</v>
      </c>
    </row>
    <row r="63" spans="1:12">
      <c r="A63" s="77" t="s">
        <v>663</v>
      </c>
      <c r="B63" s="76">
        <v>10</v>
      </c>
      <c r="C63" s="76">
        <v>116759474</v>
      </c>
      <c r="D63" s="76">
        <v>3631</v>
      </c>
      <c r="E63" s="76">
        <v>70032</v>
      </c>
      <c r="F63" s="76">
        <v>410738.95</v>
      </c>
      <c r="G63" s="76">
        <v>2681</v>
      </c>
      <c r="H63" s="76">
        <v>120</v>
      </c>
      <c r="J63" s="73">
        <f t="shared" si="3"/>
        <v>32156</v>
      </c>
      <c r="K63" s="73">
        <f t="shared" si="4"/>
        <v>37137</v>
      </c>
      <c r="L63" s="73">
        <f t="shared" si="5"/>
        <v>284.26686585238627</v>
      </c>
    </row>
    <row r="64" spans="1:12">
      <c r="A64" s="77" t="s">
        <v>666</v>
      </c>
      <c r="B64" s="76">
        <v>4</v>
      </c>
      <c r="C64" s="76">
        <v>10021811</v>
      </c>
      <c r="D64" s="76">
        <v>837</v>
      </c>
      <c r="E64" s="76">
        <v>12924</v>
      </c>
      <c r="F64" s="76">
        <v>48646</v>
      </c>
      <c r="G64" s="76">
        <v>990</v>
      </c>
      <c r="H64" s="76">
        <v>48</v>
      </c>
      <c r="J64" s="73">
        <f t="shared" si="3"/>
        <v>11973</v>
      </c>
      <c r="K64" s="73">
        <f t="shared" si="4"/>
        <v>15938</v>
      </c>
      <c r="L64" s="73">
        <f t="shared" si="5"/>
        <v>206.01510915594292</v>
      </c>
    </row>
    <row r="65" spans="1:12">
      <c r="A65" s="77" t="s">
        <v>670</v>
      </c>
      <c r="B65" s="76">
        <v>5</v>
      </c>
      <c r="C65" s="76">
        <v>47806078</v>
      </c>
      <c r="D65" s="76">
        <v>1659</v>
      </c>
      <c r="E65" s="76">
        <v>25446</v>
      </c>
      <c r="F65" s="76">
        <v>80359</v>
      </c>
      <c r="G65" s="76">
        <v>1315</v>
      </c>
      <c r="H65" s="76">
        <v>60</v>
      </c>
      <c r="J65" s="73">
        <f t="shared" si="3"/>
        <v>28816</v>
      </c>
      <c r="K65" s="73">
        <f t="shared" si="4"/>
        <v>41071</v>
      </c>
      <c r="L65" s="73">
        <f t="shared" si="5"/>
        <v>594.90633283141904</v>
      </c>
    </row>
    <row r="66" spans="1:12">
      <c r="A66" s="77" t="s">
        <v>677</v>
      </c>
      <c r="B66" s="76">
        <v>4</v>
      </c>
      <c r="C66" s="76">
        <v>14906204</v>
      </c>
      <c r="D66" s="76">
        <v>821</v>
      </c>
      <c r="E66" s="76">
        <v>16041</v>
      </c>
      <c r="F66" s="76">
        <v>48896</v>
      </c>
      <c r="G66" s="76">
        <v>1060</v>
      </c>
      <c r="H66" s="76">
        <v>48</v>
      </c>
      <c r="J66" s="73">
        <f t="shared" si="3"/>
        <v>18156</v>
      </c>
      <c r="K66" s="73">
        <f t="shared" si="4"/>
        <v>20431</v>
      </c>
      <c r="L66" s="73">
        <f t="shared" si="5"/>
        <v>304.85528468586386</v>
      </c>
    </row>
    <row r="67" spans="1:12">
      <c r="A67" s="77" t="s">
        <v>678</v>
      </c>
      <c r="B67" s="76">
        <v>3</v>
      </c>
      <c r="C67" s="76">
        <v>10013027</v>
      </c>
      <c r="D67" s="76">
        <v>662</v>
      </c>
      <c r="E67" s="76">
        <v>9843</v>
      </c>
      <c r="F67" s="76">
        <v>38806</v>
      </c>
      <c r="G67" s="76">
        <v>867</v>
      </c>
      <c r="H67" s="76">
        <v>36</v>
      </c>
      <c r="J67" s="73">
        <f t="shared" si="3"/>
        <v>15125</v>
      </c>
      <c r="K67" s="73">
        <f t="shared" si="4"/>
        <v>24398</v>
      </c>
      <c r="L67" s="73">
        <f t="shared" si="5"/>
        <v>258.02780497861153</v>
      </c>
    </row>
    <row r="68" spans="1:12">
      <c r="A68" s="77" t="s">
        <v>672</v>
      </c>
      <c r="B68" s="76">
        <v>2</v>
      </c>
      <c r="C68" s="76">
        <v>4242372</v>
      </c>
      <c r="D68" s="76">
        <v>204</v>
      </c>
      <c r="E68" s="76">
        <v>3290</v>
      </c>
      <c r="F68" s="76">
        <v>17327</v>
      </c>
      <c r="G68" s="76">
        <v>578</v>
      </c>
      <c r="H68" s="76">
        <v>24</v>
      </c>
      <c r="J68" s="73">
        <f t="shared" si="3"/>
        <v>20796</v>
      </c>
      <c r="K68" s="73">
        <f t="shared" si="4"/>
        <v>31011</v>
      </c>
      <c r="L68" s="73">
        <f t="shared" si="5"/>
        <v>244.84169215674959</v>
      </c>
    </row>
    <row r="69" spans="1:12">
      <c r="A69" s="77" t="s">
        <v>673</v>
      </c>
      <c r="B69" s="76">
        <v>3</v>
      </c>
      <c r="C69" s="76">
        <v>10097679</v>
      </c>
      <c r="D69" s="76">
        <v>772</v>
      </c>
      <c r="E69" s="76">
        <v>12536</v>
      </c>
      <c r="F69" s="76">
        <v>48971</v>
      </c>
      <c r="G69" s="76">
        <v>788</v>
      </c>
      <c r="H69" s="76">
        <v>36</v>
      </c>
      <c r="J69" s="73">
        <f t="shared" si="3"/>
        <v>13080</v>
      </c>
      <c r="K69" s="73">
        <f t="shared" si="4"/>
        <v>17531</v>
      </c>
      <c r="L69" s="73">
        <f t="shared" si="5"/>
        <v>206.19711666088094</v>
      </c>
    </row>
    <row r="70" spans="1:12">
      <c r="A70" s="77" t="s">
        <v>674</v>
      </c>
      <c r="B70" s="76">
        <v>2</v>
      </c>
      <c r="C70" s="76">
        <v>10380310</v>
      </c>
      <c r="D70" s="76">
        <v>394</v>
      </c>
      <c r="E70" s="76">
        <v>7319</v>
      </c>
      <c r="F70" s="76">
        <v>11106</v>
      </c>
      <c r="G70" s="76">
        <v>537</v>
      </c>
      <c r="H70" s="76">
        <v>24</v>
      </c>
      <c r="J70" s="73">
        <f t="shared" si="3"/>
        <v>26346</v>
      </c>
      <c r="K70" s="73">
        <f t="shared" si="4"/>
        <v>31570</v>
      </c>
      <c r="L70" s="73">
        <f t="shared" si="5"/>
        <v>934.65784260759949</v>
      </c>
    </row>
    <row r="71" spans="1:12">
      <c r="A71" s="77" t="s">
        <v>671</v>
      </c>
      <c r="B71" s="76">
        <v>1</v>
      </c>
      <c r="C71" s="76">
        <v>5759722</v>
      </c>
      <c r="D71" s="76">
        <v>299</v>
      </c>
      <c r="E71" s="76">
        <v>5747</v>
      </c>
      <c r="F71" s="76">
        <v>20143</v>
      </c>
      <c r="G71" s="76">
        <v>276</v>
      </c>
      <c r="H71" s="76">
        <v>12</v>
      </c>
      <c r="J71" s="73">
        <f t="shared" si="3"/>
        <v>19263</v>
      </c>
      <c r="K71" s="73">
        <f t="shared" si="4"/>
        <v>22965</v>
      </c>
      <c r="L71" s="73">
        <f t="shared" si="5"/>
        <v>285.94161743533732</v>
      </c>
    </row>
    <row r="72" spans="1:12">
      <c r="A72" s="77" t="s">
        <v>675</v>
      </c>
      <c r="B72" s="76">
        <v>1</v>
      </c>
      <c r="C72" s="76">
        <v>7362601</v>
      </c>
      <c r="D72" s="76">
        <v>355</v>
      </c>
      <c r="E72" s="76">
        <v>5125</v>
      </c>
      <c r="F72" s="76">
        <v>23815</v>
      </c>
      <c r="G72" s="76">
        <v>305</v>
      </c>
      <c r="H72" s="76">
        <v>12</v>
      </c>
      <c r="J72" s="73">
        <f t="shared" si="3"/>
        <v>20740</v>
      </c>
      <c r="K72" s="73">
        <f t="shared" si="4"/>
        <v>36305</v>
      </c>
      <c r="L72" s="73">
        <f t="shared" si="5"/>
        <v>309.15813562880538</v>
      </c>
    </row>
    <row r="73" spans="1:12">
      <c r="A73" s="77" t="s">
        <v>645</v>
      </c>
      <c r="B73" s="76">
        <v>389</v>
      </c>
      <c r="C73" s="76">
        <v>1718949715</v>
      </c>
      <c r="D73" s="76">
        <v>95342</v>
      </c>
      <c r="E73" s="76">
        <v>1550908</v>
      </c>
      <c r="F73" s="76">
        <v>6017590.4500000002</v>
      </c>
      <c r="G73" s="76">
        <v>99686</v>
      </c>
      <c r="H73" s="76">
        <v>4523</v>
      </c>
      <c r="J73" s="73">
        <f t="shared" si="3"/>
        <v>18029</v>
      </c>
      <c r="K73" s="73">
        <f t="shared" si="4"/>
        <v>24362</v>
      </c>
      <c r="L73" s="73">
        <f t="shared" si="5"/>
        <v>285.65415497826041</v>
      </c>
    </row>
    <row r="78" spans="1:12">
      <c r="A78" s="11" t="s">
        <v>855</v>
      </c>
    </row>
    <row r="79" spans="1:12">
      <c r="A79" s="75" t="s">
        <v>644</v>
      </c>
      <c r="B79" s="76" t="s">
        <v>717</v>
      </c>
    </row>
    <row r="80" spans="1:12">
      <c r="A80" s="77" t="s">
        <v>32</v>
      </c>
      <c r="B80" s="76">
        <v>164333605</v>
      </c>
    </row>
    <row r="81" spans="1:2">
      <c r="A81" s="70" t="s">
        <v>19</v>
      </c>
      <c r="B81" s="76">
        <v>258374259</v>
      </c>
    </row>
    <row r="82" spans="1:2">
      <c r="A82" s="70" t="s">
        <v>68</v>
      </c>
      <c r="B82" s="76">
        <v>139238790</v>
      </c>
    </row>
    <row r="83" spans="1:2">
      <c r="A83" s="70" t="s">
        <v>12</v>
      </c>
      <c r="B83" s="76">
        <v>154699048</v>
      </c>
    </row>
    <row r="84" spans="1:2">
      <c r="A84" s="70" t="s">
        <v>18</v>
      </c>
      <c r="B84" s="76">
        <v>94367754</v>
      </c>
    </row>
    <row r="85" spans="1:2">
      <c r="A85" s="70" t="s">
        <v>33</v>
      </c>
      <c r="B85" s="76">
        <v>70788906</v>
      </c>
    </row>
    <row r="86" spans="1:2">
      <c r="A86" s="70" t="s">
        <v>91</v>
      </c>
      <c r="B86" s="76">
        <v>102330295</v>
      </c>
    </row>
    <row r="87" spans="1:2">
      <c r="A87" s="70" t="s">
        <v>75</v>
      </c>
      <c r="B87" s="76">
        <v>53394149</v>
      </c>
    </row>
    <row r="88" spans="1:2">
      <c r="A88" s="70" t="s">
        <v>21</v>
      </c>
      <c r="B88" s="76">
        <v>171873533</v>
      </c>
    </row>
    <row r="89" spans="1:2">
      <c r="A89" s="70" t="s">
        <v>22</v>
      </c>
      <c r="B89" s="76">
        <v>377338511</v>
      </c>
    </row>
    <row r="90" spans="1:2">
      <c r="A90" s="70" t="s">
        <v>46</v>
      </c>
      <c r="B90" s="76">
        <v>23070627</v>
      </c>
    </row>
    <row r="91" spans="1:2">
      <c r="A91" s="70" t="s">
        <v>150</v>
      </c>
      <c r="B91" s="76">
        <v>4227406</v>
      </c>
    </row>
    <row r="92" spans="1:2">
      <c r="A92" s="70" t="s">
        <v>11</v>
      </c>
      <c r="B92" s="76">
        <v>213578076</v>
      </c>
    </row>
    <row r="93" spans="1:2">
      <c r="A93" s="70" t="s">
        <v>28</v>
      </c>
      <c r="B93" s="76">
        <v>17451747</v>
      </c>
    </row>
    <row r="94" spans="1:2">
      <c r="A94" s="70" t="s">
        <v>24</v>
      </c>
      <c r="B94" s="76">
        <v>84374606</v>
      </c>
    </row>
    <row r="95" spans="1:2">
      <c r="A95" s="70" t="s">
        <v>237</v>
      </c>
      <c r="B95" s="76">
        <v>46490240</v>
      </c>
    </row>
    <row r="96" spans="1:2">
      <c r="A96" s="70" t="s">
        <v>13</v>
      </c>
      <c r="B96" s="76">
        <v>273562399</v>
      </c>
    </row>
    <row r="97" spans="1:2">
      <c r="A97" s="70" t="s">
        <v>698</v>
      </c>
      <c r="B97" s="76"/>
    </row>
    <row r="98" spans="1:2">
      <c r="A98" s="77" t="s">
        <v>645</v>
      </c>
      <c r="B98" s="76">
        <v>2249493951</v>
      </c>
    </row>
    <row r="100" spans="1:2">
      <c r="A100" s="11" t="s">
        <v>856</v>
      </c>
    </row>
    <row r="101" spans="1:2">
      <c r="A101" s="75" t="s">
        <v>644</v>
      </c>
      <c r="B101" s="76" t="s">
        <v>721</v>
      </c>
    </row>
    <row r="102" spans="1:2">
      <c r="A102" s="77" t="s">
        <v>32</v>
      </c>
      <c r="B102" s="76">
        <v>43552457</v>
      </c>
    </row>
    <row r="103" spans="1:2">
      <c r="A103" s="70" t="s">
        <v>19</v>
      </c>
      <c r="B103" s="76">
        <v>6767343</v>
      </c>
    </row>
    <row r="104" spans="1:2">
      <c r="A104" s="70" t="s">
        <v>68</v>
      </c>
      <c r="B104" s="76">
        <v>50750673</v>
      </c>
    </row>
    <row r="105" spans="1:2">
      <c r="A105" s="70" t="s">
        <v>12</v>
      </c>
      <c r="B105" s="76">
        <v>29166613</v>
      </c>
    </row>
    <row r="106" spans="1:2">
      <c r="A106" s="70" t="s">
        <v>18</v>
      </c>
      <c r="B106" s="76">
        <v>34399393</v>
      </c>
    </row>
    <row r="107" spans="1:2">
      <c r="A107" s="70" t="s">
        <v>33</v>
      </c>
      <c r="B107" s="76">
        <v>27394095</v>
      </c>
    </row>
    <row r="108" spans="1:2">
      <c r="A108" s="70" t="s">
        <v>91</v>
      </c>
      <c r="B108" s="76">
        <v>15154283</v>
      </c>
    </row>
    <row r="109" spans="1:2">
      <c r="A109" s="70" t="s">
        <v>75</v>
      </c>
      <c r="B109" s="76">
        <v>4310376</v>
      </c>
    </row>
    <row r="110" spans="1:2">
      <c r="A110" s="70" t="s">
        <v>21</v>
      </c>
      <c r="B110" s="76">
        <v>71581626</v>
      </c>
    </row>
    <row r="111" spans="1:2">
      <c r="A111" s="70" t="s">
        <v>22</v>
      </c>
      <c r="B111" s="76">
        <v>9353877</v>
      </c>
    </row>
    <row r="112" spans="1:2">
      <c r="A112" s="70" t="s">
        <v>46</v>
      </c>
      <c r="B112" s="76">
        <v>14452369</v>
      </c>
    </row>
    <row r="113" spans="1:2">
      <c r="A113" s="70" t="s">
        <v>150</v>
      </c>
      <c r="B113" s="76">
        <v>478114</v>
      </c>
    </row>
    <row r="114" spans="1:2">
      <c r="A114" s="70" t="s">
        <v>11</v>
      </c>
      <c r="B114" s="76">
        <v>102171932</v>
      </c>
    </row>
    <row r="115" spans="1:2">
      <c r="A115" s="70" t="s">
        <v>28</v>
      </c>
      <c r="B115" s="76">
        <v>5199610</v>
      </c>
    </row>
    <row r="116" spans="1:2">
      <c r="A116" s="70" t="s">
        <v>24</v>
      </c>
      <c r="B116" s="76">
        <v>41278179</v>
      </c>
    </row>
    <row r="117" spans="1:2">
      <c r="A117" s="70" t="s">
        <v>237</v>
      </c>
      <c r="B117" s="76">
        <v>25449911</v>
      </c>
    </row>
    <row r="118" spans="1:2">
      <c r="A118" s="70" t="s">
        <v>13</v>
      </c>
      <c r="B118" s="76">
        <v>82582084</v>
      </c>
    </row>
    <row r="119" spans="1:2">
      <c r="A119" s="70" t="s">
        <v>698</v>
      </c>
      <c r="B119" s="76"/>
    </row>
    <row r="120" spans="1:2">
      <c r="A120" s="77" t="s">
        <v>645</v>
      </c>
      <c r="B120" s="76">
        <v>564042935</v>
      </c>
    </row>
    <row r="123" spans="1:2">
      <c r="A123" s="11" t="s">
        <v>857</v>
      </c>
    </row>
    <row r="124" spans="1:2">
      <c r="A124" s="75" t="s">
        <v>644</v>
      </c>
      <c r="B124" s="76" t="s">
        <v>723</v>
      </c>
    </row>
    <row r="125" spans="1:2">
      <c r="A125" s="77" t="s">
        <v>32</v>
      </c>
      <c r="B125" s="76">
        <v>3954066</v>
      </c>
    </row>
    <row r="126" spans="1:2">
      <c r="A126" s="70" t="s">
        <v>19</v>
      </c>
      <c r="B126" s="76">
        <v>23970488</v>
      </c>
    </row>
    <row r="127" spans="1:2">
      <c r="A127" s="70" t="s">
        <v>68</v>
      </c>
      <c r="B127" s="76">
        <v>666670</v>
      </c>
    </row>
    <row r="128" spans="1:2">
      <c r="A128" s="70" t="s">
        <v>12</v>
      </c>
      <c r="B128" s="76">
        <v>12975544</v>
      </c>
    </row>
    <row r="129" spans="1:2">
      <c r="A129" s="70" t="s">
        <v>18</v>
      </c>
      <c r="B129" s="76">
        <v>28440262</v>
      </c>
    </row>
    <row r="130" spans="1:2">
      <c r="A130" s="70" t="s">
        <v>33</v>
      </c>
      <c r="B130" s="76">
        <v>11331982</v>
      </c>
    </row>
    <row r="131" spans="1:2">
      <c r="A131" s="70" t="s">
        <v>91</v>
      </c>
      <c r="B131" s="76">
        <v>9339856</v>
      </c>
    </row>
    <row r="132" spans="1:2">
      <c r="A132" s="70" t="s">
        <v>75</v>
      </c>
      <c r="B132" s="76">
        <v>2329780</v>
      </c>
    </row>
    <row r="133" spans="1:2">
      <c r="A133" s="70" t="s">
        <v>21</v>
      </c>
      <c r="B133" s="76">
        <v>20434064</v>
      </c>
    </row>
    <row r="134" spans="1:2">
      <c r="A134" s="70" t="s">
        <v>22</v>
      </c>
      <c r="B134" s="76">
        <v>5829722</v>
      </c>
    </row>
    <row r="135" spans="1:2">
      <c r="A135" s="70" t="s">
        <v>46</v>
      </c>
      <c r="B135" s="76">
        <v>4255657</v>
      </c>
    </row>
    <row r="136" spans="1:2">
      <c r="A136" s="70" t="s">
        <v>150</v>
      </c>
      <c r="B136" s="76">
        <v>661043</v>
      </c>
    </row>
    <row r="137" spans="1:2">
      <c r="A137" s="70" t="s">
        <v>11</v>
      </c>
      <c r="B137" s="76">
        <v>68564751</v>
      </c>
    </row>
    <row r="138" spans="1:2">
      <c r="A138" s="70" t="s">
        <v>28</v>
      </c>
      <c r="B138" s="76">
        <v>5059224</v>
      </c>
    </row>
    <row r="139" spans="1:2">
      <c r="A139" s="70" t="s">
        <v>24</v>
      </c>
      <c r="B139" s="76">
        <v>19697943</v>
      </c>
    </row>
    <row r="140" spans="1:2">
      <c r="A140" s="70" t="s">
        <v>237</v>
      </c>
      <c r="B140" s="76">
        <v>3673028</v>
      </c>
    </row>
    <row r="141" spans="1:2">
      <c r="A141" s="70" t="s">
        <v>13</v>
      </c>
      <c r="B141" s="76">
        <v>39731345</v>
      </c>
    </row>
    <row r="142" spans="1:2">
      <c r="A142" s="70" t="s">
        <v>698</v>
      </c>
      <c r="B142" s="76"/>
    </row>
    <row r="143" spans="1:2">
      <c r="A143" s="77" t="s">
        <v>645</v>
      </c>
      <c r="B143" s="76">
        <v>260915425</v>
      </c>
    </row>
    <row r="296" spans="1:12">
      <c r="J296" s="90" t="s">
        <v>696</v>
      </c>
      <c r="K296" s="90"/>
      <c r="L296" s="90" t="s">
        <v>697</v>
      </c>
    </row>
    <row r="297" spans="1:12">
      <c r="A297" s="75" t="s">
        <v>644</v>
      </c>
      <c r="B297" s="76" t="s">
        <v>679</v>
      </c>
      <c r="C297" s="11" t="s">
        <v>680</v>
      </c>
      <c r="D297" s="11" t="s">
        <v>681</v>
      </c>
      <c r="E297" s="11" t="s">
        <v>682</v>
      </c>
      <c r="F297" s="11" t="s">
        <v>683</v>
      </c>
      <c r="G297" s="11" t="s">
        <v>684</v>
      </c>
      <c r="H297" s="11" t="s">
        <v>685</v>
      </c>
      <c r="J297" s="69" t="s">
        <v>686</v>
      </c>
      <c r="K297" s="69" t="s">
        <v>687</v>
      </c>
      <c r="L297" s="90"/>
    </row>
    <row r="298" spans="1:12">
      <c r="A298" s="77" t="s">
        <v>688</v>
      </c>
      <c r="B298" s="76">
        <v>2</v>
      </c>
      <c r="C298" s="76">
        <v>547058</v>
      </c>
      <c r="D298" s="76">
        <v>32</v>
      </c>
      <c r="E298" s="76">
        <v>525</v>
      </c>
      <c r="F298" s="76">
        <v>1691</v>
      </c>
      <c r="G298" s="76">
        <v>205</v>
      </c>
      <c r="H298" s="76">
        <v>10</v>
      </c>
      <c r="J298" s="71">
        <f>ROUND(C298/D298,0)</f>
        <v>17096</v>
      </c>
      <c r="K298" s="71">
        <f>ROUND(C298/ROUNDUP(E298/G298,1)/H298,0)</f>
        <v>21041</v>
      </c>
      <c r="L298" s="71">
        <f>C298/F298</f>
        <v>323.51153163808397</v>
      </c>
    </row>
    <row r="299" spans="1:12">
      <c r="A299" s="70" t="s">
        <v>689</v>
      </c>
      <c r="B299" s="76">
        <v>72</v>
      </c>
      <c r="C299" s="76">
        <v>148067031</v>
      </c>
      <c r="D299" s="76">
        <v>10851</v>
      </c>
      <c r="E299" s="76">
        <v>173358</v>
      </c>
      <c r="F299" s="76">
        <v>676925</v>
      </c>
      <c r="G299" s="76">
        <v>18404</v>
      </c>
      <c r="H299" s="76">
        <v>839</v>
      </c>
      <c r="J299" s="71">
        <f t="shared" ref="J299:J304" si="6">ROUND(C299/D299,0)</f>
        <v>13645</v>
      </c>
      <c r="K299" s="71">
        <f t="shared" ref="K299:K304" si="7">ROUND(C299/ROUNDUP(E299/G299,1)/H299,0)</f>
        <v>18577</v>
      </c>
      <c r="L299" s="71">
        <f t="shared" ref="L299:L304" si="8">C299/F299</f>
        <v>218.73476529896223</v>
      </c>
    </row>
    <row r="300" spans="1:12">
      <c r="A300" s="70" t="s">
        <v>690</v>
      </c>
      <c r="B300" s="76">
        <v>262</v>
      </c>
      <c r="C300" s="76">
        <v>1072461729</v>
      </c>
      <c r="D300" s="76">
        <v>60444</v>
      </c>
      <c r="E300" s="76">
        <v>956585</v>
      </c>
      <c r="F300" s="76">
        <v>3517091.45</v>
      </c>
      <c r="G300" s="76">
        <v>65715</v>
      </c>
      <c r="H300" s="76">
        <v>2978</v>
      </c>
      <c r="J300" s="71">
        <f t="shared" si="6"/>
        <v>17743</v>
      </c>
      <c r="K300" s="71">
        <f t="shared" si="7"/>
        <v>24666</v>
      </c>
      <c r="L300" s="71">
        <f t="shared" si="8"/>
        <v>304.92858779660105</v>
      </c>
    </row>
    <row r="301" spans="1:12">
      <c r="A301" s="70" t="s">
        <v>691</v>
      </c>
      <c r="B301" s="76">
        <v>29</v>
      </c>
      <c r="C301" s="76">
        <v>231770753</v>
      </c>
      <c r="D301" s="76">
        <v>10219</v>
      </c>
      <c r="E301" s="76">
        <v>180320</v>
      </c>
      <c r="F301" s="76">
        <v>763719</v>
      </c>
      <c r="G301" s="76">
        <v>7809</v>
      </c>
      <c r="H301" s="76">
        <v>348</v>
      </c>
      <c r="J301" s="71">
        <f t="shared" si="6"/>
        <v>22680</v>
      </c>
      <c r="K301" s="71">
        <f t="shared" si="7"/>
        <v>28832</v>
      </c>
      <c r="L301" s="71">
        <f t="shared" si="8"/>
        <v>303.47647891436509</v>
      </c>
    </row>
    <row r="302" spans="1:12">
      <c r="A302" s="70" t="s">
        <v>850</v>
      </c>
      <c r="B302" s="76">
        <v>23</v>
      </c>
      <c r="C302" s="76">
        <v>207677093</v>
      </c>
      <c r="D302" s="76">
        <v>10329</v>
      </c>
      <c r="E302" s="76">
        <v>175505</v>
      </c>
      <c r="F302" s="76">
        <v>730610</v>
      </c>
      <c r="G302" s="76">
        <v>6034</v>
      </c>
      <c r="H302" s="76">
        <v>276</v>
      </c>
      <c r="J302" s="71">
        <f t="shared" si="6"/>
        <v>20106</v>
      </c>
      <c r="K302" s="71">
        <f t="shared" si="7"/>
        <v>25857</v>
      </c>
      <c r="L302" s="71">
        <f t="shared" si="8"/>
        <v>284.25164314750685</v>
      </c>
    </row>
    <row r="303" spans="1:12">
      <c r="A303" s="70" t="s">
        <v>692</v>
      </c>
      <c r="B303" s="76">
        <v>6</v>
      </c>
      <c r="C303" s="76">
        <v>58426051</v>
      </c>
      <c r="D303" s="76">
        <v>3467</v>
      </c>
      <c r="E303" s="76">
        <v>64615</v>
      </c>
      <c r="F303" s="76">
        <v>327554</v>
      </c>
      <c r="G303" s="76">
        <v>1519</v>
      </c>
      <c r="H303" s="76">
        <v>72</v>
      </c>
      <c r="J303" s="71">
        <f t="shared" si="6"/>
        <v>16852</v>
      </c>
      <c r="K303" s="71">
        <f t="shared" si="7"/>
        <v>19049</v>
      </c>
      <c r="L303" s="71">
        <f t="shared" si="8"/>
        <v>178.37074497640083</v>
      </c>
    </row>
    <row r="304" spans="1:12">
      <c r="A304" s="77" t="s">
        <v>645</v>
      </c>
      <c r="B304" s="76">
        <v>394</v>
      </c>
      <c r="C304" s="76">
        <v>1718949715</v>
      </c>
      <c r="D304" s="76">
        <v>95342</v>
      </c>
      <c r="E304" s="76">
        <v>1550908</v>
      </c>
      <c r="F304" s="76">
        <v>6017590.4500000002</v>
      </c>
      <c r="G304" s="76">
        <v>99686</v>
      </c>
      <c r="H304" s="76">
        <v>4523</v>
      </c>
      <c r="J304" s="71">
        <f t="shared" si="6"/>
        <v>18029</v>
      </c>
      <c r="K304" s="71">
        <f t="shared" si="7"/>
        <v>24362</v>
      </c>
      <c r="L304" s="71">
        <f t="shared" si="8"/>
        <v>285.65415497826041</v>
      </c>
    </row>
    <row r="307" spans="1:12">
      <c r="J307" s="90" t="s">
        <v>696</v>
      </c>
      <c r="K307" s="90"/>
      <c r="L307" s="90" t="s">
        <v>697</v>
      </c>
    </row>
    <row r="308" spans="1:12">
      <c r="A308" s="75" t="s">
        <v>644</v>
      </c>
      <c r="B308" s="76" t="s">
        <v>679</v>
      </c>
      <c r="C308" s="11" t="s">
        <v>680</v>
      </c>
      <c r="D308" s="11" t="s">
        <v>681</v>
      </c>
      <c r="E308" s="11" t="s">
        <v>682</v>
      </c>
      <c r="F308" s="11" t="s">
        <v>683</v>
      </c>
      <c r="G308" s="11" t="s">
        <v>684</v>
      </c>
      <c r="H308" s="11" t="s">
        <v>685</v>
      </c>
      <c r="J308" s="69" t="s">
        <v>686</v>
      </c>
      <c r="K308" s="69" t="s">
        <v>687</v>
      </c>
      <c r="L308" s="90"/>
    </row>
    <row r="309" spans="1:12">
      <c r="A309" s="77" t="s">
        <v>676</v>
      </c>
      <c r="B309" s="76">
        <v>149</v>
      </c>
      <c r="C309" s="76">
        <v>567407207</v>
      </c>
      <c r="D309" s="76">
        <v>35371</v>
      </c>
      <c r="E309" s="76">
        <v>563433</v>
      </c>
      <c r="F309" s="76">
        <v>1997214</v>
      </c>
      <c r="G309" s="76">
        <v>35925</v>
      </c>
      <c r="H309" s="76">
        <v>1676</v>
      </c>
      <c r="J309" s="71">
        <f t="shared" ref="J309" si="9">ROUND(C309/D309,0)</f>
        <v>16042</v>
      </c>
      <c r="K309" s="71">
        <f t="shared" ref="K309" si="10">ROUND(C309/ROUNDUP(E309/G309,1)/H309,0)</f>
        <v>21564</v>
      </c>
      <c r="L309" s="71">
        <f t="shared" ref="L309:L331" si="11">C309/F309</f>
        <v>284.0993538999827</v>
      </c>
    </row>
    <row r="310" spans="1:12">
      <c r="A310" s="77" t="s">
        <v>657</v>
      </c>
      <c r="B310" s="76">
        <v>30</v>
      </c>
      <c r="C310" s="76">
        <v>122098786</v>
      </c>
      <c r="D310" s="76">
        <v>8182</v>
      </c>
      <c r="E310" s="76">
        <v>126289</v>
      </c>
      <c r="F310" s="76">
        <v>440086</v>
      </c>
      <c r="G310" s="76">
        <v>8209</v>
      </c>
      <c r="H310" s="76">
        <v>354</v>
      </c>
      <c r="J310" s="71">
        <f t="shared" ref="J310:J331" si="12">ROUND(C310/D310,0)</f>
        <v>14923</v>
      </c>
      <c r="K310" s="71">
        <f t="shared" ref="K310:K331" si="13">ROUND(C310/ROUNDUP(E310/G310,1)/H310,0)</f>
        <v>22397</v>
      </c>
      <c r="L310" s="71">
        <f t="shared" si="11"/>
        <v>277.4430134110151</v>
      </c>
    </row>
    <row r="311" spans="1:12">
      <c r="A311" s="77" t="s">
        <v>669</v>
      </c>
      <c r="B311" s="76">
        <v>5</v>
      </c>
      <c r="C311" s="76">
        <v>38370879</v>
      </c>
      <c r="D311" s="76">
        <v>1583</v>
      </c>
      <c r="E311" s="76">
        <v>31116</v>
      </c>
      <c r="F311" s="76">
        <v>163472</v>
      </c>
      <c r="G311" s="76">
        <v>1343</v>
      </c>
      <c r="H311" s="76">
        <v>60</v>
      </c>
      <c r="J311" s="71">
        <f t="shared" si="12"/>
        <v>24239</v>
      </c>
      <c r="K311" s="71">
        <f t="shared" si="13"/>
        <v>27565</v>
      </c>
      <c r="L311" s="71">
        <f t="shared" si="11"/>
        <v>234.7244726925712</v>
      </c>
    </row>
    <row r="312" spans="1:12">
      <c r="A312" s="77" t="s">
        <v>667</v>
      </c>
      <c r="B312" s="76">
        <v>15</v>
      </c>
      <c r="C312" s="76">
        <v>68533820</v>
      </c>
      <c r="D312" s="76">
        <v>4112</v>
      </c>
      <c r="E312" s="76">
        <v>64384</v>
      </c>
      <c r="F312" s="76">
        <v>271297</v>
      </c>
      <c r="G312" s="76">
        <v>4083</v>
      </c>
      <c r="H312" s="76">
        <v>180</v>
      </c>
      <c r="J312" s="71">
        <f t="shared" si="12"/>
        <v>16667</v>
      </c>
      <c r="K312" s="71">
        <f t="shared" si="13"/>
        <v>24098</v>
      </c>
      <c r="L312" s="71">
        <f t="shared" si="11"/>
        <v>252.61547307931897</v>
      </c>
    </row>
    <row r="313" spans="1:12">
      <c r="A313" s="77" t="s">
        <v>658</v>
      </c>
      <c r="B313" s="76">
        <v>26</v>
      </c>
      <c r="C313" s="76">
        <v>139963335</v>
      </c>
      <c r="D313" s="76">
        <v>5988</v>
      </c>
      <c r="E313" s="76">
        <v>97937</v>
      </c>
      <c r="F313" s="76">
        <v>413875</v>
      </c>
      <c r="G313" s="76">
        <v>6880</v>
      </c>
      <c r="H313" s="76">
        <v>302</v>
      </c>
      <c r="J313" s="71">
        <f t="shared" si="12"/>
        <v>23374</v>
      </c>
      <c r="K313" s="71">
        <f t="shared" si="13"/>
        <v>32409</v>
      </c>
      <c r="L313" s="71">
        <f t="shared" si="11"/>
        <v>338.17779522802778</v>
      </c>
    </row>
    <row r="314" spans="1:12">
      <c r="A314" s="77" t="s">
        <v>660</v>
      </c>
      <c r="B314" s="76">
        <v>65</v>
      </c>
      <c r="C314" s="76">
        <v>272338748</v>
      </c>
      <c r="D314" s="76">
        <v>14398</v>
      </c>
      <c r="E314" s="76">
        <v>247128</v>
      </c>
      <c r="F314" s="76">
        <v>983706.5</v>
      </c>
      <c r="G314" s="76">
        <v>16199</v>
      </c>
      <c r="H314" s="76">
        <v>726</v>
      </c>
      <c r="J314" s="71">
        <f t="shared" si="12"/>
        <v>18915</v>
      </c>
      <c r="K314" s="71">
        <f t="shared" si="13"/>
        <v>24518</v>
      </c>
      <c r="L314" s="71">
        <f t="shared" si="11"/>
        <v>276.84959690720757</v>
      </c>
    </row>
    <row r="315" spans="1:12">
      <c r="A315" s="77" t="s">
        <v>661</v>
      </c>
      <c r="B315" s="76">
        <v>11</v>
      </c>
      <c r="C315" s="76">
        <v>30680137</v>
      </c>
      <c r="D315" s="76">
        <v>1998</v>
      </c>
      <c r="E315" s="76">
        <v>32912</v>
      </c>
      <c r="F315" s="76">
        <v>103153</v>
      </c>
      <c r="G315" s="76">
        <v>2954</v>
      </c>
      <c r="H315" s="76">
        <v>132</v>
      </c>
      <c r="J315" s="71">
        <f t="shared" si="12"/>
        <v>15355</v>
      </c>
      <c r="K315" s="71">
        <f t="shared" si="13"/>
        <v>20752</v>
      </c>
      <c r="L315" s="71">
        <f t="shared" si="11"/>
        <v>297.42360377303618</v>
      </c>
    </row>
    <row r="316" spans="1:12">
      <c r="A316" s="77" t="s">
        <v>665</v>
      </c>
      <c r="B316" s="76">
        <v>8</v>
      </c>
      <c r="C316" s="76">
        <v>56830562</v>
      </c>
      <c r="D316" s="76">
        <v>2244</v>
      </c>
      <c r="E316" s="76">
        <v>37714</v>
      </c>
      <c r="F316" s="76">
        <v>164591</v>
      </c>
      <c r="G316" s="76">
        <v>1917</v>
      </c>
      <c r="H316" s="76">
        <v>85</v>
      </c>
      <c r="J316" s="71">
        <f t="shared" si="12"/>
        <v>25326</v>
      </c>
      <c r="K316" s="71">
        <f t="shared" si="13"/>
        <v>33939</v>
      </c>
      <c r="L316" s="71">
        <f t="shared" si="11"/>
        <v>345.28353312149511</v>
      </c>
    </row>
    <row r="317" spans="1:12">
      <c r="A317" s="77" t="s">
        <v>668</v>
      </c>
      <c r="B317" s="76">
        <v>7</v>
      </c>
      <c r="C317" s="76">
        <v>27223834</v>
      </c>
      <c r="D317" s="76">
        <v>1641</v>
      </c>
      <c r="E317" s="76">
        <v>28173</v>
      </c>
      <c r="F317" s="76">
        <v>127884</v>
      </c>
      <c r="G317" s="76">
        <v>1862</v>
      </c>
      <c r="H317" s="76">
        <v>84</v>
      </c>
      <c r="J317" s="71">
        <f t="shared" si="12"/>
        <v>16590</v>
      </c>
      <c r="K317" s="71">
        <f t="shared" si="13"/>
        <v>21322</v>
      </c>
      <c r="L317" s="71">
        <f t="shared" si="11"/>
        <v>212.8791248318789</v>
      </c>
    </row>
    <row r="318" spans="1:12">
      <c r="A318" s="77" t="s">
        <v>664</v>
      </c>
      <c r="B318" s="76">
        <v>2</v>
      </c>
      <c r="C318" s="76">
        <v>7024130</v>
      </c>
      <c r="D318" s="76">
        <v>684</v>
      </c>
      <c r="E318" s="76">
        <v>10196</v>
      </c>
      <c r="F318" s="76">
        <v>40742</v>
      </c>
      <c r="G318" s="76">
        <v>512</v>
      </c>
      <c r="H318" s="76">
        <v>24</v>
      </c>
      <c r="J318" s="71">
        <f t="shared" si="12"/>
        <v>10269</v>
      </c>
      <c r="K318" s="71">
        <f t="shared" si="13"/>
        <v>14634</v>
      </c>
      <c r="L318" s="71">
        <f t="shared" si="11"/>
        <v>172.40513475038045</v>
      </c>
    </row>
    <row r="319" spans="1:12">
      <c r="A319" s="77" t="s">
        <v>662</v>
      </c>
      <c r="B319" s="76">
        <v>22</v>
      </c>
      <c r="C319" s="76">
        <v>78976377</v>
      </c>
      <c r="D319" s="76">
        <v>5164</v>
      </c>
      <c r="E319" s="76">
        <v>79719</v>
      </c>
      <c r="F319" s="76">
        <v>325617</v>
      </c>
      <c r="G319" s="76">
        <v>5590</v>
      </c>
      <c r="H319" s="76">
        <v>258</v>
      </c>
      <c r="J319" s="71">
        <f t="shared" si="12"/>
        <v>15294</v>
      </c>
      <c r="K319" s="71">
        <f t="shared" si="13"/>
        <v>21406</v>
      </c>
      <c r="L319" s="71">
        <f t="shared" si="11"/>
        <v>242.54377689125567</v>
      </c>
    </row>
    <row r="320" spans="1:12">
      <c r="A320" s="77" t="s">
        <v>659</v>
      </c>
      <c r="B320" s="76">
        <v>19</v>
      </c>
      <c r="C320" s="76">
        <v>72152622</v>
      </c>
      <c r="D320" s="76">
        <v>4343</v>
      </c>
      <c r="E320" s="76">
        <v>63604</v>
      </c>
      <c r="F320" s="76">
        <v>237145</v>
      </c>
      <c r="G320" s="76">
        <v>4815</v>
      </c>
      <c r="H320" s="76">
        <v>222</v>
      </c>
      <c r="J320" s="71">
        <f t="shared" si="12"/>
        <v>16614</v>
      </c>
      <c r="K320" s="71">
        <f t="shared" si="13"/>
        <v>24437</v>
      </c>
      <c r="L320" s="71">
        <f t="shared" si="11"/>
        <v>304.25529528347636</v>
      </c>
    </row>
    <row r="321" spans="1:12">
      <c r="A321" s="77" t="s">
        <v>663</v>
      </c>
      <c r="B321" s="76">
        <v>10</v>
      </c>
      <c r="C321" s="76">
        <v>116759474</v>
      </c>
      <c r="D321" s="76">
        <v>3631</v>
      </c>
      <c r="E321" s="76">
        <v>70032</v>
      </c>
      <c r="F321" s="76">
        <v>410738.95</v>
      </c>
      <c r="G321" s="76">
        <v>2681</v>
      </c>
      <c r="H321" s="76">
        <v>120</v>
      </c>
      <c r="J321" s="71">
        <f t="shared" si="12"/>
        <v>32156</v>
      </c>
      <c r="K321" s="71">
        <f t="shared" si="13"/>
        <v>37137</v>
      </c>
      <c r="L321" s="71">
        <f t="shared" si="11"/>
        <v>284.26686585238627</v>
      </c>
    </row>
    <row r="322" spans="1:12">
      <c r="A322" s="77" t="s">
        <v>666</v>
      </c>
      <c r="B322" s="76">
        <v>4</v>
      </c>
      <c r="C322" s="76">
        <v>10021811</v>
      </c>
      <c r="D322" s="76">
        <v>837</v>
      </c>
      <c r="E322" s="76">
        <v>12924</v>
      </c>
      <c r="F322" s="76">
        <v>48646</v>
      </c>
      <c r="G322" s="76">
        <v>990</v>
      </c>
      <c r="H322" s="76">
        <v>48</v>
      </c>
      <c r="J322" s="71">
        <f t="shared" si="12"/>
        <v>11973</v>
      </c>
      <c r="K322" s="71">
        <f t="shared" si="13"/>
        <v>15938</v>
      </c>
      <c r="L322" s="71">
        <f t="shared" si="11"/>
        <v>206.01510915594292</v>
      </c>
    </row>
    <row r="323" spans="1:12">
      <c r="A323" s="77" t="s">
        <v>670</v>
      </c>
      <c r="B323" s="76">
        <v>5</v>
      </c>
      <c r="C323" s="76">
        <v>47806078</v>
      </c>
      <c r="D323" s="76">
        <v>1659</v>
      </c>
      <c r="E323" s="76">
        <v>25446</v>
      </c>
      <c r="F323" s="76">
        <v>80359</v>
      </c>
      <c r="G323" s="76">
        <v>1315</v>
      </c>
      <c r="H323" s="76">
        <v>60</v>
      </c>
      <c r="J323" s="71">
        <f t="shared" si="12"/>
        <v>28816</v>
      </c>
      <c r="K323" s="71">
        <f t="shared" si="13"/>
        <v>41071</v>
      </c>
      <c r="L323" s="71">
        <f t="shared" si="11"/>
        <v>594.90633283141904</v>
      </c>
    </row>
    <row r="324" spans="1:12">
      <c r="A324" s="77" t="s">
        <v>677</v>
      </c>
      <c r="B324" s="76">
        <v>4</v>
      </c>
      <c r="C324" s="76">
        <v>14906204</v>
      </c>
      <c r="D324" s="76">
        <v>821</v>
      </c>
      <c r="E324" s="76">
        <v>16041</v>
      </c>
      <c r="F324" s="76">
        <v>48896</v>
      </c>
      <c r="G324" s="76">
        <v>1060</v>
      </c>
      <c r="H324" s="76">
        <v>48</v>
      </c>
      <c r="J324" s="71">
        <f t="shared" si="12"/>
        <v>18156</v>
      </c>
      <c r="K324" s="71">
        <f t="shared" si="13"/>
        <v>20431</v>
      </c>
      <c r="L324" s="71">
        <f t="shared" si="11"/>
        <v>304.85528468586386</v>
      </c>
    </row>
    <row r="325" spans="1:12">
      <c r="A325" s="77" t="s">
        <v>678</v>
      </c>
      <c r="B325" s="76">
        <v>3</v>
      </c>
      <c r="C325" s="76">
        <v>10013027</v>
      </c>
      <c r="D325" s="76">
        <v>662</v>
      </c>
      <c r="E325" s="76">
        <v>9843</v>
      </c>
      <c r="F325" s="76">
        <v>38806</v>
      </c>
      <c r="G325" s="76">
        <v>867</v>
      </c>
      <c r="H325" s="76">
        <v>36</v>
      </c>
      <c r="J325" s="71">
        <f t="shared" si="12"/>
        <v>15125</v>
      </c>
      <c r="K325" s="71">
        <f t="shared" si="13"/>
        <v>24398</v>
      </c>
      <c r="L325" s="71">
        <f t="shared" si="11"/>
        <v>258.02780497861153</v>
      </c>
    </row>
    <row r="326" spans="1:12">
      <c r="A326" s="77" t="s">
        <v>672</v>
      </c>
      <c r="B326" s="76">
        <v>2</v>
      </c>
      <c r="C326" s="76">
        <v>4242372</v>
      </c>
      <c r="D326" s="76">
        <v>204</v>
      </c>
      <c r="E326" s="76">
        <v>3290</v>
      </c>
      <c r="F326" s="76">
        <v>17327</v>
      </c>
      <c r="G326" s="76">
        <v>578</v>
      </c>
      <c r="H326" s="76">
        <v>24</v>
      </c>
      <c r="J326" s="71">
        <f t="shared" si="12"/>
        <v>20796</v>
      </c>
      <c r="K326" s="71">
        <f t="shared" si="13"/>
        <v>31011</v>
      </c>
      <c r="L326" s="71">
        <f t="shared" si="11"/>
        <v>244.84169215674959</v>
      </c>
    </row>
    <row r="327" spans="1:12">
      <c r="A327" s="77" t="s">
        <v>673</v>
      </c>
      <c r="B327" s="76">
        <v>3</v>
      </c>
      <c r="C327" s="76">
        <v>10097679</v>
      </c>
      <c r="D327" s="76">
        <v>772</v>
      </c>
      <c r="E327" s="76">
        <v>12536</v>
      </c>
      <c r="F327" s="76">
        <v>48971</v>
      </c>
      <c r="G327" s="76">
        <v>788</v>
      </c>
      <c r="H327" s="76">
        <v>36</v>
      </c>
      <c r="J327" s="71">
        <f t="shared" si="12"/>
        <v>13080</v>
      </c>
      <c r="K327" s="71">
        <f t="shared" si="13"/>
        <v>17531</v>
      </c>
      <c r="L327" s="71">
        <f t="shared" si="11"/>
        <v>206.19711666088094</v>
      </c>
    </row>
    <row r="328" spans="1:12">
      <c r="A328" s="77" t="s">
        <v>674</v>
      </c>
      <c r="B328" s="76">
        <v>2</v>
      </c>
      <c r="C328" s="76">
        <v>10380310</v>
      </c>
      <c r="D328" s="76">
        <v>394</v>
      </c>
      <c r="E328" s="76">
        <v>7319</v>
      </c>
      <c r="F328" s="76">
        <v>11106</v>
      </c>
      <c r="G328" s="76">
        <v>537</v>
      </c>
      <c r="H328" s="76">
        <v>24</v>
      </c>
      <c r="J328" s="71">
        <f t="shared" si="12"/>
        <v>26346</v>
      </c>
      <c r="K328" s="71">
        <f t="shared" si="13"/>
        <v>31570</v>
      </c>
      <c r="L328" s="71">
        <f t="shared" si="11"/>
        <v>934.65784260759949</v>
      </c>
    </row>
    <row r="329" spans="1:12">
      <c r="A329" s="77" t="s">
        <v>671</v>
      </c>
      <c r="B329" s="76">
        <v>1</v>
      </c>
      <c r="C329" s="76">
        <v>5759722</v>
      </c>
      <c r="D329" s="76">
        <v>299</v>
      </c>
      <c r="E329" s="76">
        <v>5747</v>
      </c>
      <c r="F329" s="76">
        <v>20143</v>
      </c>
      <c r="G329" s="76">
        <v>276</v>
      </c>
      <c r="H329" s="76">
        <v>12</v>
      </c>
      <c r="J329" s="71">
        <f t="shared" si="12"/>
        <v>19263</v>
      </c>
      <c r="K329" s="71">
        <f t="shared" si="13"/>
        <v>22965</v>
      </c>
      <c r="L329" s="71">
        <f t="shared" si="11"/>
        <v>285.94161743533732</v>
      </c>
    </row>
    <row r="330" spans="1:12">
      <c r="A330" s="77" t="s">
        <v>675</v>
      </c>
      <c r="B330" s="76">
        <v>1</v>
      </c>
      <c r="C330" s="76">
        <v>7362601</v>
      </c>
      <c r="D330" s="76">
        <v>355</v>
      </c>
      <c r="E330" s="76">
        <v>5125</v>
      </c>
      <c r="F330" s="76">
        <v>23815</v>
      </c>
      <c r="G330" s="76">
        <v>305</v>
      </c>
      <c r="H330" s="76">
        <v>12</v>
      </c>
      <c r="J330" s="71">
        <f t="shared" si="12"/>
        <v>20740</v>
      </c>
      <c r="K330" s="71">
        <f t="shared" si="13"/>
        <v>36305</v>
      </c>
      <c r="L330" s="71">
        <f t="shared" si="11"/>
        <v>309.15813562880538</v>
      </c>
    </row>
    <row r="331" spans="1:12">
      <c r="A331" s="77" t="s">
        <v>645</v>
      </c>
      <c r="B331" s="76">
        <v>394</v>
      </c>
      <c r="C331" s="76">
        <v>1718949715</v>
      </c>
      <c r="D331" s="76">
        <v>95342</v>
      </c>
      <c r="E331" s="76">
        <v>1550908</v>
      </c>
      <c r="F331" s="76">
        <v>6017590.4500000002</v>
      </c>
      <c r="G331" s="76">
        <v>99686</v>
      </c>
      <c r="H331" s="76">
        <v>4523</v>
      </c>
      <c r="J331" s="71">
        <f t="shared" si="12"/>
        <v>18029</v>
      </c>
      <c r="K331" s="71">
        <f t="shared" si="13"/>
        <v>24362</v>
      </c>
      <c r="L331" s="71">
        <f t="shared" si="11"/>
        <v>285.65415497826041</v>
      </c>
    </row>
    <row r="457" spans="1:8">
      <c r="A457" s="11" t="s">
        <v>694</v>
      </c>
    </row>
    <row r="458" spans="1:8">
      <c r="A458" s="75" t="s">
        <v>644</v>
      </c>
      <c r="B458" s="76" t="s">
        <v>679</v>
      </c>
      <c r="C458" s="11" t="s">
        <v>680</v>
      </c>
      <c r="D458" s="11" t="s">
        <v>681</v>
      </c>
      <c r="E458" s="11" t="s">
        <v>682</v>
      </c>
      <c r="F458" s="11" t="s">
        <v>683</v>
      </c>
      <c r="G458" s="11" t="s">
        <v>684</v>
      </c>
      <c r="H458" s="11" t="s">
        <v>685</v>
      </c>
    </row>
    <row r="459" spans="1:8">
      <c r="A459" s="77">
        <v>1</v>
      </c>
      <c r="B459" s="76">
        <v>4</v>
      </c>
      <c r="C459" s="76">
        <v>18889686</v>
      </c>
      <c r="D459" s="76">
        <v>1292</v>
      </c>
      <c r="E459" s="76">
        <v>20155</v>
      </c>
      <c r="F459" s="76">
        <v>88060</v>
      </c>
      <c r="G459" s="76">
        <v>996</v>
      </c>
      <c r="H459" s="76">
        <v>48</v>
      </c>
    </row>
    <row r="460" spans="1:8">
      <c r="A460" s="77">
        <v>2</v>
      </c>
      <c r="B460" s="76">
        <v>148</v>
      </c>
      <c r="C460" s="76">
        <v>782363751</v>
      </c>
      <c r="D460" s="76">
        <v>41728</v>
      </c>
      <c r="E460" s="76">
        <v>713712</v>
      </c>
      <c r="F460" s="76">
        <v>3153177.95</v>
      </c>
      <c r="G460" s="76">
        <v>39171</v>
      </c>
      <c r="H460" s="76">
        <v>1766</v>
      </c>
    </row>
    <row r="461" spans="1:8">
      <c r="A461" s="77">
        <v>3</v>
      </c>
      <c r="B461" s="76">
        <v>12</v>
      </c>
      <c r="C461" s="76">
        <v>49159293</v>
      </c>
      <c r="D461" s="76">
        <v>3687</v>
      </c>
      <c r="E461" s="76">
        <v>47110</v>
      </c>
      <c r="F461" s="76">
        <v>153755</v>
      </c>
      <c r="G461" s="76">
        <v>3097</v>
      </c>
      <c r="H461" s="76">
        <v>132</v>
      </c>
    </row>
    <row r="462" spans="1:8">
      <c r="A462" s="77">
        <v>4</v>
      </c>
      <c r="B462" s="76">
        <v>136</v>
      </c>
      <c r="C462" s="76">
        <v>490781074</v>
      </c>
      <c r="D462" s="76">
        <v>27687</v>
      </c>
      <c r="E462" s="76">
        <v>435576</v>
      </c>
      <c r="F462" s="76">
        <v>1485981</v>
      </c>
      <c r="G462" s="76">
        <v>32102</v>
      </c>
      <c r="H462" s="76">
        <v>1472</v>
      </c>
    </row>
    <row r="463" spans="1:8">
      <c r="A463" s="77">
        <v>5</v>
      </c>
      <c r="B463" s="76">
        <v>69</v>
      </c>
      <c r="C463" s="76">
        <v>285417475</v>
      </c>
      <c r="D463" s="76">
        <v>15874</v>
      </c>
      <c r="E463" s="76">
        <v>253929</v>
      </c>
      <c r="F463" s="76">
        <v>883471.5</v>
      </c>
      <c r="G463" s="76">
        <v>17848</v>
      </c>
      <c r="H463" s="76">
        <v>820</v>
      </c>
    </row>
    <row r="464" spans="1:8">
      <c r="A464" s="77">
        <v>6</v>
      </c>
      <c r="B464" s="76">
        <v>25</v>
      </c>
      <c r="C464" s="76">
        <v>92338436</v>
      </c>
      <c r="D464" s="76">
        <v>5074</v>
      </c>
      <c r="E464" s="76">
        <v>80426</v>
      </c>
      <c r="F464" s="76">
        <v>253145</v>
      </c>
      <c r="G464" s="76">
        <v>6472</v>
      </c>
      <c r="H464" s="76">
        <v>285</v>
      </c>
    </row>
    <row r="465" spans="1:8">
      <c r="A465" s="77" t="s">
        <v>645</v>
      </c>
      <c r="B465" s="76">
        <v>394</v>
      </c>
      <c r="C465" s="76">
        <v>1718949715</v>
      </c>
      <c r="D465" s="76">
        <v>95342</v>
      </c>
      <c r="E465" s="76">
        <v>1550908</v>
      </c>
      <c r="F465" s="76">
        <v>6017590.4500000002</v>
      </c>
      <c r="G465" s="76">
        <v>99686</v>
      </c>
      <c r="H465" s="76">
        <v>4523</v>
      </c>
    </row>
    <row r="467" spans="1:8">
      <c r="A467" s="11" t="s">
        <v>719</v>
      </c>
    </row>
    <row r="468" spans="1:8">
      <c r="A468" s="75" t="s">
        <v>644</v>
      </c>
      <c r="B468" s="76" t="s">
        <v>717</v>
      </c>
    </row>
    <row r="469" spans="1:8">
      <c r="A469" s="77" t="s">
        <v>32</v>
      </c>
      <c r="B469" s="76">
        <v>164333605</v>
      </c>
    </row>
    <row r="470" spans="1:8">
      <c r="A470" s="70" t="s">
        <v>19</v>
      </c>
      <c r="B470" s="76">
        <v>258374259</v>
      </c>
    </row>
    <row r="471" spans="1:8">
      <c r="A471" s="70" t="s">
        <v>68</v>
      </c>
      <c r="B471" s="76">
        <v>139238790</v>
      </c>
    </row>
    <row r="472" spans="1:8">
      <c r="A472" s="70" t="s">
        <v>12</v>
      </c>
      <c r="B472" s="76">
        <v>154699048</v>
      </c>
    </row>
    <row r="473" spans="1:8">
      <c r="A473" s="70" t="s">
        <v>18</v>
      </c>
      <c r="B473" s="76">
        <v>94367754</v>
      </c>
    </row>
    <row r="474" spans="1:8">
      <c r="A474" s="70" t="s">
        <v>33</v>
      </c>
      <c r="B474" s="76">
        <v>70788906</v>
      </c>
    </row>
    <row r="475" spans="1:8">
      <c r="A475" s="70" t="s">
        <v>91</v>
      </c>
      <c r="B475" s="76">
        <v>102330295</v>
      </c>
    </row>
    <row r="476" spans="1:8">
      <c r="A476" s="70" t="s">
        <v>75</v>
      </c>
      <c r="B476" s="76">
        <v>53394149</v>
      </c>
    </row>
    <row r="477" spans="1:8">
      <c r="A477" s="70" t="s">
        <v>21</v>
      </c>
      <c r="B477" s="76">
        <v>171873533</v>
      </c>
    </row>
    <row r="478" spans="1:8">
      <c r="A478" s="70" t="s">
        <v>22</v>
      </c>
      <c r="B478" s="76">
        <v>377338511</v>
      </c>
    </row>
    <row r="479" spans="1:8">
      <c r="A479" s="70" t="s">
        <v>46</v>
      </c>
      <c r="B479" s="76">
        <v>23070627</v>
      </c>
    </row>
    <row r="480" spans="1:8">
      <c r="A480" s="70" t="s">
        <v>150</v>
      </c>
      <c r="B480" s="76">
        <v>4227406</v>
      </c>
    </row>
    <row r="481" spans="1:2">
      <c r="A481" s="70" t="s">
        <v>11</v>
      </c>
      <c r="B481" s="76">
        <v>213578076</v>
      </c>
    </row>
    <row r="482" spans="1:2">
      <c r="A482" s="70" t="s">
        <v>28</v>
      </c>
      <c r="B482" s="76">
        <v>17451747</v>
      </c>
    </row>
    <row r="483" spans="1:2">
      <c r="A483" s="70" t="s">
        <v>24</v>
      </c>
      <c r="B483" s="76">
        <v>84374606</v>
      </c>
    </row>
    <row r="484" spans="1:2">
      <c r="A484" s="70" t="s">
        <v>237</v>
      </c>
      <c r="B484" s="76">
        <v>46490240</v>
      </c>
    </row>
    <row r="485" spans="1:2">
      <c r="A485" s="70" t="s">
        <v>13</v>
      </c>
      <c r="B485" s="76">
        <v>273562399</v>
      </c>
    </row>
    <row r="486" spans="1:2">
      <c r="A486" s="70" t="s">
        <v>698</v>
      </c>
      <c r="B486" s="76"/>
    </row>
    <row r="487" spans="1:2">
      <c r="A487" s="77" t="s">
        <v>645</v>
      </c>
      <c r="B487" s="76">
        <v>2249493951</v>
      </c>
    </row>
    <row r="491" spans="1:2">
      <c r="A491" s="11" t="s">
        <v>720</v>
      </c>
    </row>
    <row r="492" spans="1:2">
      <c r="A492" s="75" t="s">
        <v>644</v>
      </c>
      <c r="B492" s="76" t="s">
        <v>721</v>
      </c>
    </row>
    <row r="493" spans="1:2">
      <c r="A493" s="77" t="s">
        <v>32</v>
      </c>
      <c r="B493" s="76">
        <v>43552457</v>
      </c>
    </row>
    <row r="494" spans="1:2">
      <c r="A494" s="70" t="s">
        <v>19</v>
      </c>
      <c r="B494" s="76">
        <v>6767343</v>
      </c>
    </row>
    <row r="495" spans="1:2">
      <c r="A495" s="70" t="s">
        <v>68</v>
      </c>
      <c r="B495" s="76">
        <v>50750673</v>
      </c>
    </row>
    <row r="496" spans="1:2">
      <c r="A496" s="70" t="s">
        <v>12</v>
      </c>
      <c r="B496" s="76">
        <v>29166613</v>
      </c>
    </row>
    <row r="497" spans="1:2">
      <c r="A497" s="70" t="s">
        <v>18</v>
      </c>
      <c r="B497" s="76">
        <v>34399393</v>
      </c>
    </row>
    <row r="498" spans="1:2">
      <c r="A498" s="70" t="s">
        <v>33</v>
      </c>
      <c r="B498" s="76">
        <v>27394095</v>
      </c>
    </row>
    <row r="499" spans="1:2">
      <c r="A499" s="70" t="s">
        <v>91</v>
      </c>
      <c r="B499" s="76">
        <v>15154283</v>
      </c>
    </row>
    <row r="500" spans="1:2">
      <c r="A500" s="70" t="s">
        <v>75</v>
      </c>
      <c r="B500" s="76">
        <v>4310376</v>
      </c>
    </row>
    <row r="501" spans="1:2">
      <c r="A501" s="70" t="s">
        <v>21</v>
      </c>
      <c r="B501" s="76">
        <v>71581626</v>
      </c>
    </row>
    <row r="502" spans="1:2">
      <c r="A502" s="70" t="s">
        <v>22</v>
      </c>
      <c r="B502" s="76">
        <v>9353877</v>
      </c>
    </row>
    <row r="503" spans="1:2">
      <c r="A503" s="70" t="s">
        <v>46</v>
      </c>
      <c r="B503" s="76">
        <v>14452369</v>
      </c>
    </row>
    <row r="504" spans="1:2">
      <c r="A504" s="70" t="s">
        <v>150</v>
      </c>
      <c r="B504" s="76">
        <v>478114</v>
      </c>
    </row>
    <row r="505" spans="1:2">
      <c r="A505" s="70" t="s">
        <v>11</v>
      </c>
      <c r="B505" s="76">
        <v>102171932</v>
      </c>
    </row>
    <row r="506" spans="1:2">
      <c r="A506" s="70" t="s">
        <v>28</v>
      </c>
      <c r="B506" s="76">
        <v>5199610</v>
      </c>
    </row>
    <row r="507" spans="1:2">
      <c r="A507" s="70" t="s">
        <v>24</v>
      </c>
      <c r="B507" s="76">
        <v>41278179</v>
      </c>
    </row>
    <row r="508" spans="1:2">
      <c r="A508" s="70" t="s">
        <v>237</v>
      </c>
      <c r="B508" s="76">
        <v>25449911</v>
      </c>
    </row>
    <row r="509" spans="1:2">
      <c r="A509" s="70" t="s">
        <v>13</v>
      </c>
      <c r="B509" s="76">
        <v>82582084</v>
      </c>
    </row>
    <row r="510" spans="1:2">
      <c r="A510" s="77" t="s">
        <v>645</v>
      </c>
      <c r="B510" s="76">
        <v>564042935</v>
      </c>
    </row>
    <row r="515" spans="1:2">
      <c r="A515" s="11" t="s">
        <v>722</v>
      </c>
    </row>
    <row r="516" spans="1:2">
      <c r="A516" s="75" t="s">
        <v>644</v>
      </c>
      <c r="B516" s="76" t="s">
        <v>723</v>
      </c>
    </row>
    <row r="517" spans="1:2">
      <c r="A517" s="77" t="s">
        <v>32</v>
      </c>
      <c r="B517" s="76">
        <v>3954066</v>
      </c>
    </row>
    <row r="518" spans="1:2">
      <c r="A518" s="70" t="s">
        <v>19</v>
      </c>
      <c r="B518" s="76">
        <v>23970488</v>
      </c>
    </row>
    <row r="519" spans="1:2">
      <c r="A519" s="70" t="s">
        <v>68</v>
      </c>
      <c r="B519" s="76">
        <v>666670</v>
      </c>
    </row>
    <row r="520" spans="1:2">
      <c r="A520" s="70" t="s">
        <v>12</v>
      </c>
      <c r="B520" s="76">
        <v>12975544</v>
      </c>
    </row>
    <row r="521" spans="1:2">
      <c r="A521" s="70" t="s">
        <v>18</v>
      </c>
      <c r="B521" s="76">
        <v>28440262</v>
      </c>
    </row>
    <row r="522" spans="1:2">
      <c r="A522" s="70" t="s">
        <v>33</v>
      </c>
      <c r="B522" s="76">
        <v>11331982</v>
      </c>
    </row>
    <row r="523" spans="1:2">
      <c r="A523" s="70" t="s">
        <v>91</v>
      </c>
      <c r="B523" s="76">
        <v>9339856</v>
      </c>
    </row>
    <row r="524" spans="1:2">
      <c r="A524" s="70" t="s">
        <v>75</v>
      </c>
      <c r="B524" s="76">
        <v>2329780</v>
      </c>
    </row>
    <row r="525" spans="1:2">
      <c r="A525" s="70" t="s">
        <v>21</v>
      </c>
      <c r="B525" s="76">
        <v>20434064</v>
      </c>
    </row>
    <row r="526" spans="1:2">
      <c r="A526" s="70" t="s">
        <v>22</v>
      </c>
      <c r="B526" s="76">
        <v>5829722</v>
      </c>
    </row>
    <row r="527" spans="1:2">
      <c r="A527" s="70" t="s">
        <v>46</v>
      </c>
      <c r="B527" s="76">
        <v>4255657</v>
      </c>
    </row>
    <row r="528" spans="1:2">
      <c r="A528" s="70" t="s">
        <v>150</v>
      </c>
      <c r="B528" s="76">
        <v>661043</v>
      </c>
    </row>
    <row r="529" spans="1:2">
      <c r="A529" s="70" t="s">
        <v>11</v>
      </c>
      <c r="B529" s="76">
        <v>68564751</v>
      </c>
    </row>
    <row r="530" spans="1:2">
      <c r="A530" s="70" t="s">
        <v>28</v>
      </c>
      <c r="B530" s="76">
        <v>5059224</v>
      </c>
    </row>
    <row r="531" spans="1:2">
      <c r="A531" s="70" t="s">
        <v>24</v>
      </c>
      <c r="B531" s="76">
        <v>19697943</v>
      </c>
    </row>
    <row r="532" spans="1:2">
      <c r="A532" s="70" t="s">
        <v>237</v>
      </c>
      <c r="B532" s="76">
        <v>3673028</v>
      </c>
    </row>
    <row r="533" spans="1:2">
      <c r="A533" s="70" t="s">
        <v>13</v>
      </c>
      <c r="B533" s="76">
        <v>39731345</v>
      </c>
    </row>
    <row r="534" spans="1:2">
      <c r="A534" s="77" t="s">
        <v>645</v>
      </c>
      <c r="B534" s="76">
        <v>260915425</v>
      </c>
    </row>
    <row r="537" spans="1:2">
      <c r="A537" s="11" t="s">
        <v>781</v>
      </c>
    </row>
    <row r="538" spans="1:2">
      <c r="A538" s="75" t="s">
        <v>644</v>
      </c>
      <c r="B538" s="76" t="s">
        <v>679</v>
      </c>
    </row>
    <row r="539" spans="1:2">
      <c r="A539" s="77" t="s">
        <v>16</v>
      </c>
      <c r="B539" s="76">
        <v>206</v>
      </c>
    </row>
    <row r="540" spans="1:2">
      <c r="A540" s="70" t="s">
        <v>15</v>
      </c>
      <c r="B540" s="76">
        <v>182</v>
      </c>
    </row>
    <row r="541" spans="1:2">
      <c r="A541" s="70" t="s">
        <v>698</v>
      </c>
      <c r="B541" s="76">
        <v>6</v>
      </c>
    </row>
    <row r="542" spans="1:2">
      <c r="A542" s="77" t="s">
        <v>645</v>
      </c>
      <c r="B542" s="76">
        <v>394</v>
      </c>
    </row>
    <row r="545" spans="1:5">
      <c r="A545" s="11" t="s">
        <v>782</v>
      </c>
    </row>
    <row r="546" spans="1:5">
      <c r="A546" s="75" t="s">
        <v>679</v>
      </c>
      <c r="B546" s="75" t="s">
        <v>783</v>
      </c>
      <c r="C546" s="76"/>
      <c r="D546" s="76"/>
      <c r="E546" s="76"/>
    </row>
    <row r="547" spans="1:5">
      <c r="A547" s="75" t="s">
        <v>644</v>
      </c>
      <c r="B547" s="76" t="s">
        <v>16</v>
      </c>
      <c r="C547" s="11" t="s">
        <v>15</v>
      </c>
      <c r="D547" s="11" t="s">
        <v>698</v>
      </c>
      <c r="E547" s="76" t="s">
        <v>645</v>
      </c>
    </row>
    <row r="548" spans="1:5">
      <c r="A548" s="77" t="s">
        <v>698</v>
      </c>
      <c r="B548" s="76">
        <v>338</v>
      </c>
      <c r="C548" s="76"/>
      <c r="D548" s="76">
        <v>6</v>
      </c>
      <c r="E548" s="76">
        <v>344</v>
      </c>
    </row>
    <row r="549" spans="1:5">
      <c r="A549" s="74" t="s">
        <v>784</v>
      </c>
      <c r="B549" s="76"/>
      <c r="C549" s="76">
        <v>25</v>
      </c>
      <c r="D549" s="76"/>
      <c r="E549" s="76">
        <v>25</v>
      </c>
    </row>
    <row r="550" spans="1:5">
      <c r="A550" s="74" t="s">
        <v>785</v>
      </c>
      <c r="B550" s="76"/>
      <c r="C550" s="76">
        <v>11</v>
      </c>
      <c r="D550" s="76"/>
      <c r="E550" s="76">
        <v>11</v>
      </c>
    </row>
    <row r="551" spans="1:5">
      <c r="A551" s="74" t="s">
        <v>786</v>
      </c>
      <c r="B551" s="76"/>
      <c r="C551" s="76">
        <v>5</v>
      </c>
      <c r="D551" s="76"/>
      <c r="E551" s="76">
        <v>5</v>
      </c>
    </row>
    <row r="552" spans="1:5">
      <c r="A552" s="74" t="s">
        <v>787</v>
      </c>
      <c r="B552" s="76"/>
      <c r="C552" s="76">
        <v>7</v>
      </c>
      <c r="D552" s="76"/>
      <c r="E552" s="76">
        <v>7</v>
      </c>
    </row>
    <row r="553" spans="1:5">
      <c r="A553" s="74" t="s">
        <v>788</v>
      </c>
      <c r="B553" s="76"/>
      <c r="C553" s="76">
        <v>1</v>
      </c>
      <c r="D553" s="76"/>
      <c r="E553" s="76">
        <v>1</v>
      </c>
    </row>
    <row r="554" spans="1:5">
      <c r="A554" s="74" t="s">
        <v>789</v>
      </c>
      <c r="B554" s="76"/>
      <c r="C554" s="76">
        <v>1</v>
      </c>
      <c r="D554" s="76"/>
      <c r="E554" s="76">
        <v>1</v>
      </c>
    </row>
    <row r="555" spans="1:5">
      <c r="A555" s="77" t="s">
        <v>645</v>
      </c>
      <c r="B555" s="76">
        <v>338</v>
      </c>
      <c r="C555" s="76">
        <v>50</v>
      </c>
      <c r="D555" s="76">
        <v>6</v>
      </c>
      <c r="E555" s="76">
        <v>394</v>
      </c>
    </row>
    <row r="557" spans="1:5">
      <c r="A557" s="74" t="s">
        <v>790</v>
      </c>
    </row>
    <row r="558" spans="1:5">
      <c r="A558" s="75" t="s">
        <v>679</v>
      </c>
      <c r="B558" s="75" t="s">
        <v>783</v>
      </c>
      <c r="C558" s="76"/>
      <c r="D558" s="76"/>
      <c r="E558" s="76"/>
    </row>
    <row r="559" spans="1:5">
      <c r="A559" s="75" t="s">
        <v>644</v>
      </c>
      <c r="B559" s="76" t="s">
        <v>16</v>
      </c>
      <c r="C559" s="11" t="s">
        <v>15</v>
      </c>
      <c r="D559" s="11" t="s">
        <v>698</v>
      </c>
      <c r="E559" s="76" t="s">
        <v>645</v>
      </c>
    </row>
    <row r="560" spans="1:5">
      <c r="A560" s="77" t="s">
        <v>698</v>
      </c>
      <c r="B560" s="76">
        <v>328</v>
      </c>
      <c r="C560" s="76"/>
      <c r="D560" s="76">
        <v>6</v>
      </c>
      <c r="E560" s="76">
        <v>334</v>
      </c>
    </row>
    <row r="561" spans="1:5">
      <c r="A561" s="70" t="s">
        <v>791</v>
      </c>
      <c r="B561" s="76"/>
      <c r="C561" s="76">
        <v>32</v>
      </c>
      <c r="D561" s="76"/>
      <c r="E561" s="76">
        <v>32</v>
      </c>
    </row>
    <row r="562" spans="1:5">
      <c r="A562" s="70" t="s">
        <v>792</v>
      </c>
      <c r="B562" s="76"/>
      <c r="C562" s="76">
        <v>7</v>
      </c>
      <c r="D562" s="76"/>
      <c r="E562" s="76">
        <v>7</v>
      </c>
    </row>
    <row r="563" spans="1:5">
      <c r="A563" s="70" t="s">
        <v>793</v>
      </c>
      <c r="B563" s="76"/>
      <c r="C563" s="76">
        <v>7</v>
      </c>
      <c r="D563" s="76"/>
      <c r="E563" s="76">
        <v>7</v>
      </c>
    </row>
    <row r="564" spans="1:5">
      <c r="A564" s="70" t="s">
        <v>794</v>
      </c>
      <c r="B564" s="76"/>
      <c r="C564" s="76">
        <v>1</v>
      </c>
      <c r="D564" s="76"/>
      <c r="E564" s="76">
        <v>1</v>
      </c>
    </row>
    <row r="565" spans="1:5">
      <c r="A565" s="70" t="s">
        <v>795</v>
      </c>
      <c r="B565" s="76"/>
      <c r="C565" s="76">
        <v>1</v>
      </c>
      <c r="D565" s="76"/>
      <c r="E565" s="76">
        <v>1</v>
      </c>
    </row>
    <row r="566" spans="1:5">
      <c r="A566" s="70" t="s">
        <v>796</v>
      </c>
      <c r="B566" s="76"/>
      <c r="C566" s="76">
        <v>4</v>
      </c>
      <c r="D566" s="76"/>
      <c r="E566" s="76">
        <v>4</v>
      </c>
    </row>
    <row r="567" spans="1:5">
      <c r="A567" s="70" t="s">
        <v>797</v>
      </c>
      <c r="B567" s="76"/>
      <c r="C567" s="76">
        <v>1</v>
      </c>
      <c r="D567" s="76"/>
      <c r="E567" s="76">
        <v>1</v>
      </c>
    </row>
    <row r="568" spans="1:5">
      <c r="A568" s="70" t="s">
        <v>798</v>
      </c>
      <c r="B568" s="76"/>
      <c r="C568" s="76">
        <v>2</v>
      </c>
      <c r="D568" s="76"/>
      <c r="E568" s="76">
        <v>2</v>
      </c>
    </row>
    <row r="569" spans="1:5">
      <c r="A569" s="70" t="s">
        <v>799</v>
      </c>
      <c r="B569" s="76"/>
      <c r="C569" s="76">
        <v>5</v>
      </c>
      <c r="D569" s="76"/>
      <c r="E569" s="76">
        <v>5</v>
      </c>
    </row>
    <row r="570" spans="1:5">
      <c r="A570" s="77" t="s">
        <v>645</v>
      </c>
      <c r="B570" s="76">
        <v>328</v>
      </c>
      <c r="C570" s="76">
        <v>60</v>
      </c>
      <c r="D570" s="76">
        <v>6</v>
      </c>
      <c r="E570" s="76">
        <v>394</v>
      </c>
    </row>
    <row r="572" spans="1:5">
      <c r="A572" s="70"/>
    </row>
    <row r="574" spans="1:5">
      <c r="A574" s="74"/>
    </row>
  </sheetData>
  <mergeCells count="8">
    <mergeCell ref="J4:K4"/>
    <mergeCell ref="L4:L5"/>
    <mergeCell ref="J296:K296"/>
    <mergeCell ref="L296:L297"/>
    <mergeCell ref="J307:K307"/>
    <mergeCell ref="L307:L308"/>
    <mergeCell ref="J49:K49"/>
    <mergeCell ref="L49:L50"/>
  </mergeCells>
  <phoneticPr fontId="4"/>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64968-9A60-4CA9-B074-0BF470C21A11}">
  <dimension ref="A2:N530"/>
  <sheetViews>
    <sheetView topLeftCell="D14" zoomScale="55" zoomScaleNormal="55" workbookViewId="0">
      <selection activeCell="M30" sqref="M30:N36"/>
    </sheetView>
  </sheetViews>
  <sheetFormatPr defaultRowHeight="18.75"/>
  <cols>
    <col min="1" max="1" width="2.75" bestFit="1" customWidth="1"/>
    <col min="2" max="3" width="14.875" bestFit="1" customWidth="1"/>
    <col min="4" max="4" width="25.75" bestFit="1" customWidth="1"/>
    <col min="5" max="5" width="25.75" customWidth="1"/>
    <col min="6" max="6" width="21.625" bestFit="1" customWidth="1"/>
    <col min="7" max="7" width="25.75" bestFit="1" customWidth="1"/>
    <col min="8" max="8" width="19.5" bestFit="1" customWidth="1"/>
    <col min="9" max="10" width="17.5" bestFit="1" customWidth="1"/>
    <col min="11" max="11" width="9.125" customWidth="1"/>
    <col min="12" max="13" width="15.5" customWidth="1"/>
    <col min="14" max="14" width="14.25" customWidth="1"/>
    <col min="15" max="20" width="49.75" bestFit="1" customWidth="1"/>
    <col min="21" max="21" width="5.375" bestFit="1" customWidth="1"/>
    <col min="22" max="26" width="47.75" bestFit="1" customWidth="1"/>
    <col min="27" max="27" width="23.625" bestFit="1" customWidth="1"/>
    <col min="28" max="35" width="49.75" bestFit="1" customWidth="1"/>
    <col min="36" max="36" width="25.75" bestFit="1" customWidth="1"/>
    <col min="37" max="44" width="47.75" bestFit="1" customWidth="1"/>
    <col min="45" max="45" width="31.75" bestFit="1" customWidth="1"/>
    <col min="46" max="55" width="49.75" bestFit="1" customWidth="1"/>
    <col min="56" max="56" width="25.75" bestFit="1" customWidth="1"/>
    <col min="57" max="63" width="47.75" bestFit="1" customWidth="1"/>
    <col min="64" max="64" width="21.625" bestFit="1" customWidth="1"/>
    <col min="65" max="73" width="47.75" bestFit="1" customWidth="1"/>
    <col min="74" max="74" width="25.75" bestFit="1" customWidth="1"/>
    <col min="75" max="76" width="47.75" bestFit="1" customWidth="1"/>
    <col min="77" max="77" width="11.25" bestFit="1" customWidth="1"/>
    <col min="78" max="91" width="47.75" bestFit="1" customWidth="1"/>
    <col min="92" max="92" width="23.625" bestFit="1" customWidth="1"/>
    <col min="93" max="98" width="47.75" bestFit="1" customWidth="1"/>
    <col min="99" max="99" width="19.5" bestFit="1" customWidth="1"/>
    <col min="100" max="105" width="50.875" bestFit="1" customWidth="1"/>
    <col min="106" max="106" width="54.25" bestFit="1" customWidth="1"/>
    <col min="107" max="109" width="47.75" bestFit="1" customWidth="1"/>
    <col min="110" max="110" width="44" bestFit="1" customWidth="1"/>
    <col min="111" max="127" width="49.75" bestFit="1" customWidth="1"/>
    <col min="128" max="128" width="52.25" bestFit="1" customWidth="1"/>
    <col min="129" max="131" width="49.75" bestFit="1" customWidth="1"/>
    <col min="132" max="132" width="38" bestFit="1" customWidth="1"/>
    <col min="133" max="141" width="49.75" bestFit="1" customWidth="1"/>
    <col min="142" max="142" width="23.625" bestFit="1" customWidth="1"/>
    <col min="143" max="148" width="47.75" bestFit="1" customWidth="1"/>
    <col min="149" max="158" width="49.75" bestFit="1" customWidth="1"/>
    <col min="159" max="159" width="13.375" bestFit="1" customWidth="1"/>
    <col min="160" max="160" width="8.75" bestFit="1" customWidth="1"/>
    <col min="161" max="161" width="11" bestFit="1" customWidth="1"/>
    <col min="162" max="162" width="5.375" bestFit="1" customWidth="1"/>
    <col min="163" max="163" width="12.5" bestFit="1" customWidth="1"/>
    <col min="164" max="333" width="9.25" bestFit="1" customWidth="1"/>
    <col min="334" max="388" width="10.25" bestFit="1" customWidth="1"/>
    <col min="389" max="389" width="6.875" bestFit="1" customWidth="1"/>
    <col min="390" max="390" width="5.375" bestFit="1" customWidth="1"/>
    <col min="391" max="392" width="10.25" bestFit="1" customWidth="1"/>
    <col min="393" max="393" width="6.875" bestFit="1" customWidth="1"/>
    <col min="394" max="394" width="5.375" bestFit="1" customWidth="1"/>
    <col min="395" max="395" width="13.625" bestFit="1" customWidth="1"/>
    <col min="396" max="396" width="11.125" bestFit="1" customWidth="1"/>
    <col min="397" max="397" width="13.625" bestFit="1" customWidth="1"/>
    <col min="398" max="398" width="11.125" bestFit="1" customWidth="1"/>
    <col min="399" max="399" width="13.625" bestFit="1" customWidth="1"/>
    <col min="400" max="400" width="11.125" bestFit="1" customWidth="1"/>
    <col min="401" max="401" width="13.625" bestFit="1" customWidth="1"/>
    <col min="402" max="402" width="11.125" bestFit="1" customWidth="1"/>
    <col min="403" max="403" width="13.625" bestFit="1" customWidth="1"/>
    <col min="404" max="404" width="11.125" bestFit="1" customWidth="1"/>
    <col min="405" max="405" width="13.625" bestFit="1" customWidth="1"/>
    <col min="406" max="406" width="11.125" bestFit="1" customWidth="1"/>
    <col min="407" max="407" width="13.625" bestFit="1" customWidth="1"/>
    <col min="408" max="408" width="11.125" bestFit="1" customWidth="1"/>
    <col min="409" max="409" width="13.625" bestFit="1" customWidth="1"/>
    <col min="410" max="410" width="11.125" bestFit="1" customWidth="1"/>
    <col min="411" max="411" width="13.625" bestFit="1" customWidth="1"/>
    <col min="412" max="412" width="11.125" bestFit="1" customWidth="1"/>
    <col min="413" max="413" width="13.625" bestFit="1" customWidth="1"/>
    <col min="414" max="414" width="11.125" bestFit="1" customWidth="1"/>
    <col min="415" max="415" width="13.625" bestFit="1" customWidth="1"/>
    <col min="416" max="416" width="11.125" bestFit="1" customWidth="1"/>
    <col min="417" max="417" width="13.625" bestFit="1" customWidth="1"/>
    <col min="418" max="418" width="11.125" bestFit="1" customWidth="1"/>
    <col min="419" max="419" width="13.625" bestFit="1" customWidth="1"/>
    <col min="420" max="420" width="11.125" bestFit="1" customWidth="1"/>
    <col min="421" max="421" width="13.625" bestFit="1" customWidth="1"/>
    <col min="422" max="422" width="11.125" bestFit="1" customWidth="1"/>
    <col min="423" max="423" width="13.625" bestFit="1" customWidth="1"/>
    <col min="424" max="424" width="11.125" bestFit="1" customWidth="1"/>
    <col min="425" max="425" width="13.625" bestFit="1" customWidth="1"/>
    <col min="426" max="426" width="11.125" bestFit="1" customWidth="1"/>
    <col min="427" max="427" width="13.625" bestFit="1" customWidth="1"/>
    <col min="428" max="428" width="11.125" bestFit="1" customWidth="1"/>
    <col min="429" max="429" width="13.625" bestFit="1" customWidth="1"/>
    <col min="430" max="430" width="11.125" bestFit="1" customWidth="1"/>
    <col min="431" max="431" width="13.625" bestFit="1" customWidth="1"/>
    <col min="432" max="432" width="11.125" bestFit="1" customWidth="1"/>
    <col min="433" max="433" width="13.625" bestFit="1" customWidth="1"/>
    <col min="434" max="434" width="11.125" bestFit="1" customWidth="1"/>
    <col min="435" max="435" width="13.625" bestFit="1" customWidth="1"/>
    <col min="436" max="436" width="11.125" bestFit="1" customWidth="1"/>
    <col min="437" max="437" width="13.625" bestFit="1" customWidth="1"/>
    <col min="438" max="438" width="11.125" bestFit="1" customWidth="1"/>
    <col min="439" max="439" width="13.625" bestFit="1" customWidth="1"/>
    <col min="440" max="440" width="11.125" bestFit="1" customWidth="1"/>
    <col min="441" max="441" width="13.625" bestFit="1" customWidth="1"/>
    <col min="442" max="442" width="11.125" bestFit="1" customWidth="1"/>
    <col min="443" max="443" width="13.625" bestFit="1" customWidth="1"/>
    <col min="444" max="444" width="11.125" bestFit="1" customWidth="1"/>
    <col min="445" max="445" width="13.625" bestFit="1" customWidth="1"/>
    <col min="446" max="446" width="11.125" bestFit="1" customWidth="1"/>
    <col min="447" max="447" width="13.625" bestFit="1" customWidth="1"/>
    <col min="448" max="448" width="11.125" bestFit="1" customWidth="1"/>
    <col min="449" max="449" width="13.625" bestFit="1" customWidth="1"/>
    <col min="450" max="450" width="11.125" bestFit="1" customWidth="1"/>
    <col min="451" max="451" width="13.625" bestFit="1" customWidth="1"/>
    <col min="452" max="452" width="11.125" bestFit="1" customWidth="1"/>
    <col min="453" max="453" width="13.625" bestFit="1" customWidth="1"/>
    <col min="454" max="454" width="11.125" bestFit="1" customWidth="1"/>
    <col min="455" max="455" width="13.625" bestFit="1" customWidth="1"/>
    <col min="456" max="456" width="11.125" bestFit="1" customWidth="1"/>
    <col min="457" max="457" width="13.625" bestFit="1" customWidth="1"/>
    <col min="458" max="458" width="11.125" bestFit="1" customWidth="1"/>
    <col min="459" max="459" width="13.625" bestFit="1" customWidth="1"/>
    <col min="460" max="460" width="11.125" bestFit="1" customWidth="1"/>
    <col min="461" max="461" width="13.625" bestFit="1" customWidth="1"/>
    <col min="462" max="462" width="11.125" bestFit="1" customWidth="1"/>
    <col min="463" max="463" width="13.625" bestFit="1" customWidth="1"/>
    <col min="464" max="464" width="11.125" bestFit="1" customWidth="1"/>
    <col min="465" max="465" width="13.625" bestFit="1" customWidth="1"/>
    <col min="466" max="466" width="11.125" bestFit="1" customWidth="1"/>
    <col min="467" max="467" width="13.625" bestFit="1" customWidth="1"/>
    <col min="468" max="468" width="11.125" bestFit="1" customWidth="1"/>
    <col min="469" max="469" width="13.625" bestFit="1" customWidth="1"/>
    <col min="470" max="470" width="11.125" bestFit="1" customWidth="1"/>
    <col min="471" max="471" width="13.625" bestFit="1" customWidth="1"/>
    <col min="472" max="472" width="11.125" bestFit="1" customWidth="1"/>
    <col min="473" max="473" width="13.625" bestFit="1" customWidth="1"/>
    <col min="474" max="474" width="11.125" bestFit="1" customWidth="1"/>
    <col min="475" max="475" width="13.625" bestFit="1" customWidth="1"/>
    <col min="476" max="476" width="11.125" bestFit="1" customWidth="1"/>
    <col min="477" max="477" width="13.625" bestFit="1" customWidth="1"/>
    <col min="478" max="478" width="11.125" bestFit="1" customWidth="1"/>
    <col min="479" max="479" width="13.625" bestFit="1" customWidth="1"/>
    <col min="480" max="480" width="11.125" bestFit="1" customWidth="1"/>
    <col min="481" max="481" width="13.625" bestFit="1" customWidth="1"/>
    <col min="482" max="482" width="11.125" bestFit="1" customWidth="1"/>
    <col min="483" max="483" width="13.625" bestFit="1" customWidth="1"/>
    <col min="484" max="484" width="11.125" bestFit="1" customWidth="1"/>
    <col min="485" max="485" width="13.625" bestFit="1" customWidth="1"/>
    <col min="486" max="486" width="11.125" bestFit="1" customWidth="1"/>
    <col min="487" max="487" width="13.625" bestFit="1" customWidth="1"/>
    <col min="488" max="488" width="11.125" bestFit="1" customWidth="1"/>
    <col min="489" max="489" width="13.625" bestFit="1" customWidth="1"/>
    <col min="490" max="490" width="11.125" bestFit="1" customWidth="1"/>
    <col min="491" max="491" width="13.625" bestFit="1" customWidth="1"/>
    <col min="492" max="492" width="11.125" bestFit="1" customWidth="1"/>
    <col min="493" max="493" width="13.625" bestFit="1" customWidth="1"/>
    <col min="494" max="494" width="11.125" bestFit="1" customWidth="1"/>
    <col min="495" max="495" width="13.625" bestFit="1" customWidth="1"/>
    <col min="496" max="496" width="11.125" bestFit="1" customWidth="1"/>
    <col min="497" max="497" width="13.625" bestFit="1" customWidth="1"/>
    <col min="498" max="498" width="11.125" bestFit="1" customWidth="1"/>
    <col min="499" max="499" width="13.625" bestFit="1" customWidth="1"/>
    <col min="500" max="500" width="11.125" bestFit="1" customWidth="1"/>
    <col min="501" max="501" width="13.625" bestFit="1" customWidth="1"/>
    <col min="502" max="502" width="11.125" bestFit="1" customWidth="1"/>
    <col min="503" max="503" width="13.625" bestFit="1" customWidth="1"/>
    <col min="504" max="504" width="11.125" bestFit="1" customWidth="1"/>
    <col min="505" max="505" width="13.625" bestFit="1" customWidth="1"/>
    <col min="506" max="506" width="11.125" bestFit="1" customWidth="1"/>
    <col min="507" max="507" width="13.625" bestFit="1" customWidth="1"/>
    <col min="508" max="508" width="11.125" bestFit="1" customWidth="1"/>
    <col min="509" max="509" width="13.625" bestFit="1" customWidth="1"/>
    <col min="510" max="510" width="11.125" bestFit="1" customWidth="1"/>
    <col min="511" max="511" width="13.625" bestFit="1" customWidth="1"/>
    <col min="512" max="512" width="11.125" bestFit="1" customWidth="1"/>
    <col min="513" max="513" width="13.625" bestFit="1" customWidth="1"/>
    <col min="514" max="514" width="11.125" bestFit="1" customWidth="1"/>
    <col min="515" max="515" width="13.625" bestFit="1" customWidth="1"/>
    <col min="516" max="516" width="11.125" bestFit="1" customWidth="1"/>
    <col min="517" max="517" width="13.625" bestFit="1" customWidth="1"/>
    <col min="518" max="518" width="11.125" bestFit="1" customWidth="1"/>
    <col min="519" max="519" width="13.625" bestFit="1" customWidth="1"/>
    <col min="520" max="520" width="11.125" bestFit="1" customWidth="1"/>
    <col min="521" max="521" width="13.625" bestFit="1" customWidth="1"/>
    <col min="522" max="522" width="11.125" bestFit="1" customWidth="1"/>
    <col min="523" max="523" width="13.625" bestFit="1" customWidth="1"/>
    <col min="524" max="524" width="11.125" bestFit="1" customWidth="1"/>
    <col min="525" max="525" width="13.625" bestFit="1" customWidth="1"/>
    <col min="526" max="526" width="11.125" bestFit="1" customWidth="1"/>
    <col min="527" max="527" width="13.625" bestFit="1" customWidth="1"/>
    <col min="528" max="528" width="11.125" bestFit="1" customWidth="1"/>
    <col min="529" max="529" width="13.625" bestFit="1" customWidth="1"/>
    <col min="530" max="530" width="11.125" bestFit="1" customWidth="1"/>
    <col min="531" max="531" width="13.625" bestFit="1" customWidth="1"/>
    <col min="532" max="532" width="11.125" bestFit="1" customWidth="1"/>
    <col min="533" max="533" width="13.625" bestFit="1" customWidth="1"/>
    <col min="534" max="534" width="11.125" bestFit="1" customWidth="1"/>
    <col min="535" max="535" width="13.625" bestFit="1" customWidth="1"/>
    <col min="536" max="536" width="11.125" bestFit="1" customWidth="1"/>
    <col min="537" max="537" width="13.625" bestFit="1" customWidth="1"/>
    <col min="538" max="538" width="11.125" bestFit="1" customWidth="1"/>
    <col min="539" max="539" width="13.625" bestFit="1" customWidth="1"/>
    <col min="540" max="540" width="11.125" bestFit="1" customWidth="1"/>
    <col min="541" max="541" width="13.625" bestFit="1" customWidth="1"/>
    <col min="542" max="542" width="11.125" bestFit="1" customWidth="1"/>
    <col min="543" max="543" width="13.625" bestFit="1" customWidth="1"/>
    <col min="544" max="544" width="11.125" bestFit="1" customWidth="1"/>
    <col min="545" max="545" width="13.625" bestFit="1" customWidth="1"/>
    <col min="546" max="546" width="11.125" bestFit="1" customWidth="1"/>
    <col min="547" max="547" width="13.625" bestFit="1" customWidth="1"/>
    <col min="548" max="548" width="11.125" bestFit="1" customWidth="1"/>
    <col min="549" max="549" width="13.625" bestFit="1" customWidth="1"/>
    <col min="550" max="550" width="11.125" bestFit="1" customWidth="1"/>
    <col min="551" max="551" width="13.625" bestFit="1" customWidth="1"/>
    <col min="552" max="552" width="11.125" bestFit="1" customWidth="1"/>
    <col min="553" max="553" width="13.625" bestFit="1" customWidth="1"/>
    <col min="554" max="554" width="11.125" bestFit="1" customWidth="1"/>
    <col min="555" max="555" width="13.625" bestFit="1" customWidth="1"/>
    <col min="556" max="556" width="11.125" bestFit="1" customWidth="1"/>
    <col min="557" max="557" width="13.625" bestFit="1" customWidth="1"/>
    <col min="558" max="558" width="11.125" bestFit="1" customWidth="1"/>
    <col min="559" max="559" width="13.625" bestFit="1" customWidth="1"/>
    <col min="560" max="560" width="11.125" bestFit="1" customWidth="1"/>
    <col min="561" max="561" width="13.625" bestFit="1" customWidth="1"/>
    <col min="562" max="562" width="11.125" bestFit="1" customWidth="1"/>
    <col min="563" max="563" width="13.625" bestFit="1" customWidth="1"/>
    <col min="564" max="564" width="11.125" bestFit="1" customWidth="1"/>
    <col min="565" max="565" width="13.625" bestFit="1" customWidth="1"/>
    <col min="566" max="566" width="11.125" bestFit="1" customWidth="1"/>
    <col min="567" max="567" width="13.625" bestFit="1" customWidth="1"/>
    <col min="568" max="568" width="11.125" bestFit="1" customWidth="1"/>
    <col min="569" max="569" width="13.625" bestFit="1" customWidth="1"/>
    <col min="570" max="570" width="11.125" bestFit="1" customWidth="1"/>
    <col min="571" max="571" width="13.625" bestFit="1" customWidth="1"/>
    <col min="572" max="572" width="11.125" bestFit="1" customWidth="1"/>
    <col min="573" max="573" width="13.625" bestFit="1" customWidth="1"/>
    <col min="574" max="574" width="11.125" bestFit="1" customWidth="1"/>
    <col min="575" max="575" width="13.625" bestFit="1" customWidth="1"/>
    <col min="576" max="576" width="11.125" bestFit="1" customWidth="1"/>
    <col min="577" max="577" width="13.625" bestFit="1" customWidth="1"/>
    <col min="578" max="578" width="11.125" bestFit="1" customWidth="1"/>
    <col min="579" max="579" width="13.625" bestFit="1" customWidth="1"/>
    <col min="580" max="580" width="11.125" bestFit="1" customWidth="1"/>
    <col min="581" max="581" width="13.625" bestFit="1" customWidth="1"/>
    <col min="582" max="582" width="11.125" bestFit="1" customWidth="1"/>
    <col min="583" max="583" width="13.625" bestFit="1" customWidth="1"/>
    <col min="584" max="584" width="11.125" bestFit="1" customWidth="1"/>
    <col min="585" max="585" width="13.625" bestFit="1" customWidth="1"/>
    <col min="586" max="586" width="11.125" bestFit="1" customWidth="1"/>
    <col min="587" max="587" width="13.625" bestFit="1" customWidth="1"/>
    <col min="588" max="588" width="11.125" bestFit="1" customWidth="1"/>
    <col min="589" max="589" width="13.625" bestFit="1" customWidth="1"/>
    <col min="590" max="590" width="11.125" bestFit="1" customWidth="1"/>
    <col min="591" max="591" width="13.625" bestFit="1" customWidth="1"/>
    <col min="592" max="592" width="11.125" bestFit="1" customWidth="1"/>
    <col min="593" max="593" width="13.625" bestFit="1" customWidth="1"/>
    <col min="594" max="594" width="11.125" bestFit="1" customWidth="1"/>
    <col min="595" max="595" width="13.625" bestFit="1" customWidth="1"/>
    <col min="596" max="596" width="11.125" bestFit="1" customWidth="1"/>
    <col min="597" max="597" width="13.625" bestFit="1" customWidth="1"/>
    <col min="598" max="598" width="11.125" bestFit="1" customWidth="1"/>
    <col min="599" max="599" width="13.625" bestFit="1" customWidth="1"/>
    <col min="600" max="600" width="11.125" bestFit="1" customWidth="1"/>
    <col min="601" max="601" width="13.625" bestFit="1" customWidth="1"/>
    <col min="602" max="602" width="11.125" bestFit="1" customWidth="1"/>
    <col min="603" max="603" width="13.625" bestFit="1" customWidth="1"/>
    <col min="604" max="604" width="11.125" bestFit="1" customWidth="1"/>
    <col min="605" max="605" width="13.625" bestFit="1" customWidth="1"/>
    <col min="606" max="606" width="11.125" bestFit="1" customWidth="1"/>
    <col min="607" max="607" width="13.625" bestFit="1" customWidth="1"/>
    <col min="608" max="608" width="11.125" bestFit="1" customWidth="1"/>
    <col min="609" max="609" width="13.625" bestFit="1" customWidth="1"/>
    <col min="610" max="610" width="11.125" bestFit="1" customWidth="1"/>
    <col min="611" max="611" width="13.625" bestFit="1" customWidth="1"/>
    <col min="612" max="612" width="11.125" bestFit="1" customWidth="1"/>
    <col min="613" max="613" width="13.625" bestFit="1" customWidth="1"/>
    <col min="614" max="614" width="11.125" bestFit="1" customWidth="1"/>
    <col min="615" max="615" width="13.625" bestFit="1" customWidth="1"/>
    <col min="616" max="616" width="11.125" bestFit="1" customWidth="1"/>
    <col min="617" max="617" width="13.625" bestFit="1" customWidth="1"/>
    <col min="618" max="618" width="11.125" bestFit="1" customWidth="1"/>
    <col min="619" max="619" width="13.625" bestFit="1" customWidth="1"/>
    <col min="620" max="620" width="11.125" bestFit="1" customWidth="1"/>
    <col min="621" max="621" width="13.625" bestFit="1" customWidth="1"/>
    <col min="622" max="622" width="11.125" bestFit="1" customWidth="1"/>
    <col min="623" max="623" width="13.625" bestFit="1" customWidth="1"/>
    <col min="624" max="624" width="11.125" bestFit="1" customWidth="1"/>
    <col min="625" max="625" width="13.625" bestFit="1" customWidth="1"/>
    <col min="626" max="626" width="11.125" bestFit="1" customWidth="1"/>
    <col min="627" max="627" width="13.625" bestFit="1" customWidth="1"/>
    <col min="628" max="628" width="11.125" bestFit="1" customWidth="1"/>
    <col min="629" max="629" width="13.625" bestFit="1" customWidth="1"/>
    <col min="630" max="630" width="11.125" bestFit="1" customWidth="1"/>
    <col min="631" max="631" width="13.625" bestFit="1" customWidth="1"/>
    <col min="632" max="632" width="11.125" bestFit="1" customWidth="1"/>
    <col min="633" max="633" width="13.625" bestFit="1" customWidth="1"/>
    <col min="634" max="634" width="11.125" bestFit="1" customWidth="1"/>
    <col min="635" max="635" width="13.625" bestFit="1" customWidth="1"/>
    <col min="636" max="636" width="11.125" bestFit="1" customWidth="1"/>
    <col min="637" max="637" width="13.625" bestFit="1" customWidth="1"/>
    <col min="638" max="638" width="11.125" bestFit="1" customWidth="1"/>
    <col min="639" max="639" width="13.625" bestFit="1" customWidth="1"/>
    <col min="640" max="640" width="11.125" bestFit="1" customWidth="1"/>
    <col min="641" max="641" width="13.625" bestFit="1" customWidth="1"/>
    <col min="642" max="642" width="11.125" bestFit="1" customWidth="1"/>
    <col min="643" max="643" width="13.625" bestFit="1" customWidth="1"/>
    <col min="644" max="644" width="11.125" bestFit="1" customWidth="1"/>
    <col min="645" max="645" width="13.625" bestFit="1" customWidth="1"/>
    <col min="646" max="646" width="11.125" bestFit="1" customWidth="1"/>
    <col min="647" max="647" width="13.625" bestFit="1" customWidth="1"/>
    <col min="648" max="648" width="11.125" bestFit="1" customWidth="1"/>
    <col min="649" max="649" width="13.625" bestFit="1" customWidth="1"/>
    <col min="650" max="650" width="11.125" bestFit="1" customWidth="1"/>
    <col min="651" max="651" width="13.625" bestFit="1" customWidth="1"/>
    <col min="652" max="652" width="11.125" bestFit="1" customWidth="1"/>
    <col min="653" max="653" width="13.625" bestFit="1" customWidth="1"/>
    <col min="654" max="654" width="11.125" bestFit="1" customWidth="1"/>
    <col min="655" max="655" width="13.625" bestFit="1" customWidth="1"/>
    <col min="656" max="656" width="11.125" bestFit="1" customWidth="1"/>
    <col min="657" max="657" width="13.625" bestFit="1" customWidth="1"/>
    <col min="658" max="658" width="11.125" bestFit="1" customWidth="1"/>
    <col min="659" max="659" width="13.625" bestFit="1" customWidth="1"/>
    <col min="660" max="660" width="11.125" bestFit="1" customWidth="1"/>
    <col min="661" max="661" width="13.625" bestFit="1" customWidth="1"/>
    <col min="662" max="662" width="11.125" bestFit="1" customWidth="1"/>
    <col min="663" max="663" width="13.625" bestFit="1" customWidth="1"/>
    <col min="664" max="664" width="11.125" bestFit="1" customWidth="1"/>
    <col min="665" max="665" width="13.625" bestFit="1" customWidth="1"/>
    <col min="666" max="666" width="11.125" bestFit="1" customWidth="1"/>
    <col min="667" max="667" width="13.625" bestFit="1" customWidth="1"/>
    <col min="668" max="668" width="11.125" bestFit="1" customWidth="1"/>
    <col min="669" max="669" width="13.625" bestFit="1" customWidth="1"/>
    <col min="670" max="670" width="11.125" bestFit="1" customWidth="1"/>
    <col min="671" max="671" width="13.625" bestFit="1" customWidth="1"/>
    <col min="672" max="672" width="11.125" bestFit="1" customWidth="1"/>
    <col min="673" max="673" width="13.625" bestFit="1" customWidth="1"/>
    <col min="674" max="674" width="11.125" bestFit="1" customWidth="1"/>
    <col min="675" max="675" width="13.625" bestFit="1" customWidth="1"/>
    <col min="676" max="676" width="11.125" bestFit="1" customWidth="1"/>
    <col min="677" max="677" width="13.625" bestFit="1" customWidth="1"/>
    <col min="678" max="678" width="11.125" bestFit="1" customWidth="1"/>
    <col min="679" max="679" width="13.625" bestFit="1" customWidth="1"/>
    <col min="680" max="680" width="11.125" bestFit="1" customWidth="1"/>
    <col min="681" max="681" width="13.625" bestFit="1" customWidth="1"/>
    <col min="682" max="682" width="11.125" bestFit="1" customWidth="1"/>
    <col min="683" max="683" width="13.625" bestFit="1" customWidth="1"/>
    <col min="684" max="684" width="11.125" bestFit="1" customWidth="1"/>
    <col min="685" max="685" width="13.625" bestFit="1" customWidth="1"/>
    <col min="686" max="686" width="11.125" bestFit="1" customWidth="1"/>
    <col min="687" max="687" width="13.625" bestFit="1" customWidth="1"/>
    <col min="688" max="688" width="11.125" bestFit="1" customWidth="1"/>
    <col min="689" max="689" width="13.625" bestFit="1" customWidth="1"/>
    <col min="690" max="690" width="11.125" bestFit="1" customWidth="1"/>
    <col min="691" max="691" width="13.625" bestFit="1" customWidth="1"/>
    <col min="692" max="692" width="11.125" bestFit="1" customWidth="1"/>
    <col min="693" max="693" width="13.625" bestFit="1" customWidth="1"/>
    <col min="694" max="694" width="11.125" bestFit="1" customWidth="1"/>
    <col min="695" max="695" width="13.625" bestFit="1" customWidth="1"/>
    <col min="696" max="696" width="11.125" bestFit="1" customWidth="1"/>
    <col min="697" max="697" width="13.625" bestFit="1" customWidth="1"/>
    <col min="698" max="698" width="11.125" bestFit="1" customWidth="1"/>
    <col min="699" max="699" width="13.625" bestFit="1" customWidth="1"/>
    <col min="700" max="700" width="11.125" bestFit="1" customWidth="1"/>
    <col min="701" max="701" width="13.625" bestFit="1" customWidth="1"/>
    <col min="702" max="702" width="11.125" bestFit="1" customWidth="1"/>
    <col min="703" max="703" width="13.625" bestFit="1" customWidth="1"/>
    <col min="704" max="704" width="11.125" bestFit="1" customWidth="1"/>
    <col min="705" max="705" width="13.625" bestFit="1" customWidth="1"/>
    <col min="706" max="706" width="11.125" bestFit="1" customWidth="1"/>
    <col min="707" max="707" width="13.625" bestFit="1" customWidth="1"/>
    <col min="708" max="708" width="11.125" bestFit="1" customWidth="1"/>
    <col min="709" max="709" width="13.625" bestFit="1" customWidth="1"/>
    <col min="710" max="710" width="11.125" bestFit="1" customWidth="1"/>
    <col min="711" max="711" width="13.625" bestFit="1" customWidth="1"/>
    <col min="712" max="712" width="11.125" bestFit="1" customWidth="1"/>
    <col min="713" max="713" width="13.625" bestFit="1" customWidth="1"/>
    <col min="714" max="714" width="12.25" bestFit="1" customWidth="1"/>
    <col min="715" max="715" width="14.75" bestFit="1" customWidth="1"/>
    <col min="716" max="716" width="12.25" bestFit="1" customWidth="1"/>
    <col min="717" max="717" width="14.75" bestFit="1" customWidth="1"/>
    <col min="718" max="718" width="12.25" bestFit="1" customWidth="1"/>
    <col min="719" max="719" width="14.75" bestFit="1" customWidth="1"/>
    <col min="720" max="720" width="12.25" bestFit="1" customWidth="1"/>
    <col min="721" max="721" width="14.75" bestFit="1" customWidth="1"/>
    <col min="722" max="722" width="12.25" bestFit="1" customWidth="1"/>
    <col min="723" max="723" width="14.75" bestFit="1" customWidth="1"/>
    <col min="724" max="724" width="12.25" bestFit="1" customWidth="1"/>
    <col min="725" max="725" width="14.75" bestFit="1" customWidth="1"/>
    <col min="726" max="726" width="12.25" bestFit="1" customWidth="1"/>
    <col min="727" max="727" width="14.75" bestFit="1" customWidth="1"/>
    <col min="728" max="728" width="12.25" bestFit="1" customWidth="1"/>
    <col min="729" max="729" width="14.75" bestFit="1" customWidth="1"/>
    <col min="730" max="730" width="12.25" bestFit="1" customWidth="1"/>
    <col min="731" max="731" width="14.75" bestFit="1" customWidth="1"/>
    <col min="732" max="732" width="12.25" bestFit="1" customWidth="1"/>
    <col min="733" max="733" width="14.75" bestFit="1" customWidth="1"/>
    <col min="734" max="734" width="12.25" bestFit="1" customWidth="1"/>
    <col min="735" max="735" width="14.75" bestFit="1" customWidth="1"/>
    <col min="736" max="736" width="12.25" bestFit="1" customWidth="1"/>
    <col min="737" max="737" width="14.75" bestFit="1" customWidth="1"/>
    <col min="738" max="738" width="12.25" bestFit="1" customWidth="1"/>
    <col min="739" max="739" width="14.75" bestFit="1" customWidth="1"/>
    <col min="740" max="740" width="12.25" bestFit="1" customWidth="1"/>
    <col min="741" max="741" width="14.75" bestFit="1" customWidth="1"/>
    <col min="742" max="742" width="12.25" bestFit="1" customWidth="1"/>
    <col min="743" max="743" width="14.75" bestFit="1" customWidth="1"/>
    <col min="744" max="744" width="12.25" bestFit="1" customWidth="1"/>
    <col min="745" max="745" width="14.75" bestFit="1" customWidth="1"/>
    <col min="746" max="746" width="12.25" bestFit="1" customWidth="1"/>
    <col min="747" max="747" width="14.75" bestFit="1" customWidth="1"/>
    <col min="748" max="748" width="12.25" bestFit="1" customWidth="1"/>
    <col min="749" max="749" width="14.75" bestFit="1" customWidth="1"/>
    <col min="750" max="750" width="12.25" bestFit="1" customWidth="1"/>
    <col min="751" max="751" width="14.75" bestFit="1" customWidth="1"/>
    <col min="752" max="752" width="12.25" bestFit="1" customWidth="1"/>
    <col min="753" max="753" width="14.75" bestFit="1" customWidth="1"/>
    <col min="754" max="754" width="12.25" bestFit="1" customWidth="1"/>
    <col min="755" max="755" width="14.75" bestFit="1" customWidth="1"/>
    <col min="756" max="756" width="12.25" bestFit="1" customWidth="1"/>
    <col min="757" max="757" width="14.75" bestFit="1" customWidth="1"/>
    <col min="758" max="758" width="12.25" bestFit="1" customWidth="1"/>
    <col min="759" max="759" width="14.75" bestFit="1" customWidth="1"/>
    <col min="760" max="760" width="12.25" bestFit="1" customWidth="1"/>
    <col min="761" max="761" width="14.75" bestFit="1" customWidth="1"/>
    <col min="762" max="762" width="12.25" bestFit="1" customWidth="1"/>
    <col min="763" max="763" width="14.75" bestFit="1" customWidth="1"/>
    <col min="764" max="764" width="12.25" bestFit="1" customWidth="1"/>
    <col min="765" max="765" width="14.75" bestFit="1" customWidth="1"/>
    <col min="766" max="766" width="12.25" bestFit="1" customWidth="1"/>
    <col min="767" max="767" width="14.75" bestFit="1" customWidth="1"/>
    <col min="768" max="768" width="12.25" bestFit="1" customWidth="1"/>
    <col min="769" max="769" width="14.75" bestFit="1" customWidth="1"/>
    <col min="770" max="770" width="12.25" bestFit="1" customWidth="1"/>
    <col min="771" max="771" width="14.75" bestFit="1" customWidth="1"/>
    <col min="772" max="772" width="12.25" bestFit="1" customWidth="1"/>
    <col min="773" max="773" width="14.75" bestFit="1" customWidth="1"/>
    <col min="774" max="774" width="12.25" bestFit="1" customWidth="1"/>
    <col min="775" max="775" width="14.75" bestFit="1" customWidth="1"/>
    <col min="776" max="776" width="12.25" bestFit="1" customWidth="1"/>
    <col min="777" max="777" width="14.75" bestFit="1" customWidth="1"/>
    <col min="778" max="778" width="12.25" bestFit="1" customWidth="1"/>
    <col min="779" max="779" width="14.75" bestFit="1" customWidth="1"/>
    <col min="780" max="780" width="12.25" bestFit="1" customWidth="1"/>
    <col min="781" max="781" width="14.75" bestFit="1" customWidth="1"/>
    <col min="782" max="782" width="8.75" bestFit="1" customWidth="1"/>
    <col min="783" max="783" width="11" bestFit="1" customWidth="1"/>
    <col min="784" max="784" width="5.375" bestFit="1" customWidth="1"/>
    <col min="785" max="785" width="7.75" bestFit="1" customWidth="1"/>
    <col min="786" max="786" width="8.75" bestFit="1" customWidth="1"/>
    <col min="787" max="793" width="11" bestFit="1" customWidth="1"/>
    <col min="794" max="794" width="7.75" bestFit="1" customWidth="1"/>
    <col min="795" max="795" width="8.75" bestFit="1" customWidth="1"/>
    <col min="796" max="797" width="11" bestFit="1" customWidth="1"/>
    <col min="798" max="798" width="7.75" bestFit="1" customWidth="1"/>
    <col min="799" max="799" width="8.75" bestFit="1" customWidth="1"/>
    <col min="800" max="802" width="11" bestFit="1" customWidth="1"/>
    <col min="803" max="803" width="7.75" bestFit="1" customWidth="1"/>
    <col min="804" max="804" width="11" bestFit="1" customWidth="1"/>
    <col min="805" max="805" width="7.75" bestFit="1" customWidth="1"/>
    <col min="806" max="806" width="8.75" bestFit="1" customWidth="1"/>
    <col min="807" max="808" width="11" bestFit="1" customWidth="1"/>
    <col min="809" max="809" width="7.75" bestFit="1" customWidth="1"/>
    <col min="810" max="810" width="8.75" bestFit="1" customWidth="1"/>
    <col min="811" max="811" width="7.75" bestFit="1" customWidth="1"/>
    <col min="812" max="812" width="8.75" bestFit="1" customWidth="1"/>
    <col min="813" max="813" width="6.875" bestFit="1" customWidth="1"/>
    <col min="814" max="814" width="11" bestFit="1" customWidth="1"/>
    <col min="815" max="815" width="7.75" bestFit="1" customWidth="1"/>
    <col min="816" max="816" width="8.75" bestFit="1" customWidth="1"/>
    <col min="817" max="819" width="11" bestFit="1" customWidth="1"/>
    <col min="820" max="820" width="7.75" bestFit="1" customWidth="1"/>
    <col min="821" max="821" width="8.75" bestFit="1" customWidth="1"/>
    <col min="822" max="823" width="11" bestFit="1" customWidth="1"/>
    <col min="824" max="824" width="7.75" bestFit="1" customWidth="1"/>
    <col min="825" max="825" width="8.75" bestFit="1" customWidth="1"/>
    <col min="826" max="826" width="11" bestFit="1" customWidth="1"/>
    <col min="827" max="827" width="7.75" bestFit="1" customWidth="1"/>
    <col min="828" max="828" width="8.75" bestFit="1" customWidth="1"/>
    <col min="829" max="840" width="11" bestFit="1" customWidth="1"/>
    <col min="841" max="841" width="7.75" bestFit="1" customWidth="1"/>
    <col min="842" max="842" width="8.75" bestFit="1" customWidth="1"/>
    <col min="843" max="843" width="6.875" bestFit="1" customWidth="1"/>
    <col min="844" max="846" width="11" bestFit="1" customWidth="1"/>
    <col min="847" max="847" width="7.75" bestFit="1" customWidth="1"/>
    <col min="848" max="851" width="11" bestFit="1" customWidth="1"/>
    <col min="852" max="852" width="7.75" bestFit="1" customWidth="1"/>
    <col min="853" max="853" width="8.75" bestFit="1" customWidth="1"/>
    <col min="854" max="856" width="11" bestFit="1" customWidth="1"/>
    <col min="857" max="857" width="7.75" bestFit="1" customWidth="1"/>
    <col min="858" max="858" width="11" bestFit="1" customWidth="1"/>
    <col min="859" max="859" width="7.75" bestFit="1" customWidth="1"/>
    <col min="860" max="860" width="8.75" bestFit="1" customWidth="1"/>
    <col min="861" max="863" width="11" bestFit="1" customWidth="1"/>
    <col min="864" max="865" width="7.75" bestFit="1" customWidth="1"/>
    <col min="866" max="866" width="8.75" bestFit="1" customWidth="1"/>
    <col min="867" max="867" width="11" bestFit="1" customWidth="1"/>
    <col min="868" max="868" width="7.75" bestFit="1" customWidth="1"/>
    <col min="869" max="869" width="11" bestFit="1" customWidth="1"/>
    <col min="870" max="870" width="7.75" bestFit="1" customWidth="1"/>
    <col min="871" max="873" width="11" bestFit="1" customWidth="1"/>
    <col min="874" max="874" width="7.75" bestFit="1" customWidth="1"/>
    <col min="875" max="875" width="8.75" bestFit="1" customWidth="1"/>
    <col min="876" max="878" width="11" bestFit="1" customWidth="1"/>
    <col min="879" max="879" width="7.75" bestFit="1" customWidth="1"/>
    <col min="880" max="880" width="11" bestFit="1" customWidth="1"/>
    <col min="881" max="881" width="7.75" bestFit="1" customWidth="1"/>
    <col min="882" max="882" width="8.75" bestFit="1" customWidth="1"/>
    <col min="883" max="883" width="11" bestFit="1" customWidth="1"/>
    <col min="884" max="885" width="7.75" bestFit="1" customWidth="1"/>
    <col min="886" max="886" width="8.75" bestFit="1" customWidth="1"/>
    <col min="887" max="887" width="11" bestFit="1" customWidth="1"/>
    <col min="888" max="888" width="7.75" bestFit="1" customWidth="1"/>
    <col min="889" max="889" width="8.75" bestFit="1" customWidth="1"/>
    <col min="890" max="890" width="7.75" bestFit="1" customWidth="1"/>
    <col min="891" max="891" width="8.75" bestFit="1" customWidth="1"/>
    <col min="892" max="894" width="11" bestFit="1" customWidth="1"/>
    <col min="895" max="895" width="7.75" bestFit="1" customWidth="1"/>
    <col min="896" max="896" width="8.75" bestFit="1" customWidth="1"/>
    <col min="897" max="897" width="11" bestFit="1" customWidth="1"/>
    <col min="898" max="899" width="7.75" bestFit="1" customWidth="1"/>
    <col min="900" max="900" width="8.75" bestFit="1" customWidth="1"/>
    <col min="901" max="910" width="11" bestFit="1" customWidth="1"/>
    <col min="911" max="911" width="7.75" bestFit="1" customWidth="1"/>
    <col min="912" max="912" width="8.75" bestFit="1" customWidth="1"/>
    <col min="913" max="915" width="11" bestFit="1" customWidth="1"/>
    <col min="916" max="917" width="7.75" bestFit="1" customWidth="1"/>
    <col min="918" max="918" width="8.75" bestFit="1" customWidth="1"/>
    <col min="919" max="921" width="11" bestFit="1" customWidth="1"/>
    <col min="922" max="922" width="7.75" bestFit="1" customWidth="1"/>
    <col min="923" max="923" width="11" bestFit="1" customWidth="1"/>
    <col min="924" max="924" width="7.75" bestFit="1" customWidth="1"/>
    <col min="925" max="925" width="11" bestFit="1" customWidth="1"/>
    <col min="926" max="926" width="7.75" bestFit="1" customWidth="1"/>
    <col min="927" max="927" width="11" bestFit="1" customWidth="1"/>
    <col min="928" max="928" width="7.75" bestFit="1" customWidth="1"/>
    <col min="929" max="929" width="8.75" bestFit="1" customWidth="1"/>
    <col min="930" max="932" width="11" bestFit="1" customWidth="1"/>
    <col min="933" max="934" width="7.75" bestFit="1" customWidth="1"/>
    <col min="935" max="935" width="11" bestFit="1" customWidth="1"/>
    <col min="936" max="936" width="7.75" bestFit="1" customWidth="1"/>
    <col min="938" max="940" width="11" bestFit="1" customWidth="1"/>
    <col min="941" max="941" width="7.75" bestFit="1" customWidth="1"/>
    <col min="942" max="945" width="11" bestFit="1" customWidth="1"/>
    <col min="946" max="946" width="7.75" bestFit="1" customWidth="1"/>
    <col min="947" max="947" width="8.75" bestFit="1" customWidth="1"/>
    <col min="948" max="948" width="7.75" bestFit="1" customWidth="1"/>
    <col min="949" max="949" width="8.75" bestFit="1" customWidth="1"/>
    <col min="950" max="950" width="11" bestFit="1" customWidth="1"/>
    <col min="951" max="952" width="7.75" bestFit="1" customWidth="1"/>
    <col min="953" max="953" width="8.75" bestFit="1" customWidth="1"/>
    <col min="954" max="955" width="7.75" bestFit="1" customWidth="1"/>
    <col min="956" max="956" width="11" bestFit="1" customWidth="1"/>
    <col min="957" max="957" width="7.75" bestFit="1" customWidth="1"/>
    <col min="958" max="958" width="11" bestFit="1" customWidth="1"/>
    <col min="959" max="959" width="7.75" bestFit="1" customWidth="1"/>
    <col min="960" max="960" width="8.75" bestFit="1" customWidth="1"/>
    <col min="961" max="961" width="7.75" bestFit="1" customWidth="1"/>
    <col min="962" max="962" width="8.75" bestFit="1" customWidth="1"/>
    <col min="963" max="963" width="11" bestFit="1" customWidth="1"/>
    <col min="964" max="964" width="7.75" bestFit="1" customWidth="1"/>
    <col min="965" max="965" width="8.75" bestFit="1" customWidth="1"/>
    <col min="966" max="967" width="11" bestFit="1" customWidth="1"/>
    <col min="968" max="968" width="7.75" bestFit="1" customWidth="1"/>
    <col min="969" max="969" width="8.75" bestFit="1" customWidth="1"/>
    <col min="970" max="970" width="11" bestFit="1" customWidth="1"/>
    <col min="971" max="971" width="7.75" bestFit="1" customWidth="1"/>
    <col min="972" max="972" width="8.75" bestFit="1" customWidth="1"/>
    <col min="973" max="975" width="11" bestFit="1" customWidth="1"/>
    <col min="976" max="976" width="7.75" bestFit="1" customWidth="1"/>
    <col min="977" max="977" width="8.75" bestFit="1" customWidth="1"/>
    <col min="978" max="978" width="11" bestFit="1" customWidth="1"/>
    <col min="979" max="979" width="7.75" bestFit="1" customWidth="1"/>
    <col min="980" max="980" width="8.75" bestFit="1" customWidth="1"/>
    <col min="981" max="982" width="11" bestFit="1" customWidth="1"/>
    <col min="983" max="983" width="7.75" bestFit="1" customWidth="1"/>
    <col min="984" max="984" width="8.75" bestFit="1" customWidth="1"/>
    <col min="985" max="985" width="6.875" bestFit="1" customWidth="1"/>
    <col min="986" max="992" width="11" bestFit="1" customWidth="1"/>
    <col min="993" max="993" width="7.75" bestFit="1" customWidth="1"/>
    <col min="994" max="994" width="8.75" bestFit="1" customWidth="1"/>
    <col min="995" max="997" width="11" bestFit="1" customWidth="1"/>
    <col min="998" max="999" width="7.75" bestFit="1" customWidth="1"/>
    <col min="1001" max="1001" width="11" bestFit="1" customWidth="1"/>
    <col min="1002" max="1002" width="7.75" bestFit="1" customWidth="1"/>
    <col min="1003" max="1003" width="8.75" bestFit="1" customWidth="1"/>
    <col min="1004" max="1006" width="11" bestFit="1" customWidth="1"/>
    <col min="1007" max="1007" width="7.75" bestFit="1" customWidth="1"/>
    <col min="1008" max="1008" width="11" bestFit="1" customWidth="1"/>
    <col min="1009" max="1009" width="7.75" bestFit="1" customWidth="1"/>
    <col min="1010" max="1010" width="8.75" bestFit="1" customWidth="1"/>
    <col min="1011" max="1012" width="11" bestFit="1" customWidth="1"/>
    <col min="1013" max="1013" width="7.75" bestFit="1" customWidth="1"/>
    <col min="1014" max="1014" width="8.75" bestFit="1" customWidth="1"/>
    <col min="1015" max="1015" width="11" bestFit="1" customWidth="1"/>
    <col min="1016" max="1016" width="7.75" bestFit="1" customWidth="1"/>
    <col min="1017" max="1017" width="8.75" bestFit="1" customWidth="1"/>
    <col min="1018" max="1020" width="11" bestFit="1" customWidth="1"/>
    <col min="1021" max="1021" width="7.75" bestFit="1" customWidth="1"/>
    <col min="1022" max="1022" width="8.75" bestFit="1" customWidth="1"/>
    <col min="1023" max="1023" width="11" bestFit="1" customWidth="1"/>
    <col min="1024" max="1024" width="7.75" bestFit="1" customWidth="1"/>
    <col min="1025" max="1025" width="8.75" bestFit="1" customWidth="1"/>
    <col min="1026" max="1027" width="11" bestFit="1" customWidth="1"/>
    <col min="1028" max="1028" width="7.75" bestFit="1" customWidth="1"/>
    <col min="1029" max="1029" width="8.75" bestFit="1" customWidth="1"/>
    <col min="1030" max="1030" width="6.875" bestFit="1" customWidth="1"/>
    <col min="1031" max="1041" width="11" bestFit="1" customWidth="1"/>
    <col min="1042" max="1042" width="7.75" bestFit="1" customWidth="1"/>
    <col min="1043" max="1043" width="8.75" bestFit="1" customWidth="1"/>
    <col min="1044" max="1046" width="11" bestFit="1" customWidth="1"/>
    <col min="1047" max="1047" width="7.75" bestFit="1" customWidth="1"/>
    <col min="1048" max="1048" width="11" bestFit="1" customWidth="1"/>
    <col min="1049" max="1049" width="7.75" bestFit="1" customWidth="1"/>
    <col min="1050" max="1050" width="11" bestFit="1" customWidth="1"/>
    <col min="1051" max="1051" width="7.75" bestFit="1" customWidth="1"/>
    <col min="1052" max="1052" width="8.75" bestFit="1" customWidth="1"/>
    <col min="1053" max="1053" width="11" bestFit="1" customWidth="1"/>
    <col min="1054" max="1054" width="7.75" bestFit="1" customWidth="1"/>
    <col min="1055" max="1055" width="11" bestFit="1" customWidth="1"/>
    <col min="1056" max="1056" width="7.75" bestFit="1" customWidth="1"/>
    <col min="1057" max="1061" width="11" bestFit="1" customWidth="1"/>
    <col min="1062" max="1062" width="7.75" bestFit="1" customWidth="1"/>
    <col min="1063" max="1063" width="8.75" bestFit="1" customWidth="1"/>
    <col min="1064" max="1064" width="7.75" bestFit="1" customWidth="1"/>
    <col min="1065" max="1065" width="8.75" bestFit="1" customWidth="1"/>
    <col min="1066" max="1068" width="11" bestFit="1" customWidth="1"/>
    <col min="1069" max="1070" width="7.75" bestFit="1" customWidth="1"/>
    <col min="1071" max="1071" width="8.75" bestFit="1" customWidth="1"/>
    <col min="1072" max="1072" width="11" bestFit="1" customWidth="1"/>
    <col min="1073" max="1073" width="7.75" bestFit="1" customWidth="1"/>
    <col min="1074" max="1074" width="11" bestFit="1" customWidth="1"/>
    <col min="1075" max="1075" width="7.75" bestFit="1" customWidth="1"/>
    <col min="1076" max="1078" width="11" bestFit="1" customWidth="1"/>
    <col min="1079" max="1079" width="7.75" bestFit="1" customWidth="1"/>
    <col min="1080" max="1080" width="8.75" bestFit="1" customWidth="1"/>
    <col min="1081" max="1082" width="7.75" bestFit="1" customWidth="1"/>
    <col min="1083" max="1084" width="11" bestFit="1" customWidth="1"/>
    <col min="1085" max="1086" width="7.75" bestFit="1" customWidth="1"/>
    <col min="1087" max="1087" width="8.75" bestFit="1" customWidth="1"/>
    <col min="1088" max="1090" width="11" bestFit="1" customWidth="1"/>
    <col min="1091" max="1092" width="7.75" bestFit="1" customWidth="1"/>
    <col min="1093" max="1093" width="8.75" bestFit="1" customWidth="1"/>
    <col min="1094" max="1096" width="11" bestFit="1" customWidth="1"/>
    <col min="1097" max="1097" width="7.75" bestFit="1" customWidth="1"/>
    <col min="1098" max="1101" width="11" bestFit="1" customWidth="1"/>
    <col min="1102" max="1102" width="7.75" bestFit="1" customWidth="1"/>
    <col min="1103" max="1103" width="8.75" bestFit="1" customWidth="1"/>
    <col min="1104" max="1104" width="11" bestFit="1" customWidth="1"/>
    <col min="1105" max="1105" width="7.75" bestFit="1" customWidth="1"/>
    <col min="1106" max="1106" width="11" bestFit="1" customWidth="1"/>
    <col min="1107" max="1107" width="7.75" bestFit="1" customWidth="1"/>
    <col min="1108" max="1108" width="8.75" bestFit="1" customWidth="1"/>
    <col min="1109" max="1112" width="11" bestFit="1" customWidth="1"/>
    <col min="1113" max="1113" width="7.75" bestFit="1" customWidth="1"/>
    <col min="1114" max="1114" width="8.75" bestFit="1" customWidth="1"/>
    <col min="1115" max="1117" width="11" bestFit="1" customWidth="1"/>
    <col min="1118" max="1118" width="7.75" bestFit="1" customWidth="1"/>
    <col min="1119" max="1120" width="11" bestFit="1" customWidth="1"/>
    <col min="1121" max="1121" width="7.75" bestFit="1" customWidth="1"/>
    <col min="1123" max="1123" width="7.75" bestFit="1" customWidth="1"/>
    <col min="1124" max="1124" width="11" bestFit="1" customWidth="1"/>
    <col min="1125" max="1125" width="7.75" bestFit="1" customWidth="1"/>
    <col min="1127" max="1127" width="11" bestFit="1" customWidth="1"/>
    <col min="1128" max="1128" width="7.75" bestFit="1" customWidth="1"/>
    <col min="1129" max="1129" width="8.75" bestFit="1" customWidth="1"/>
    <col min="1130" max="1130" width="6.875" bestFit="1" customWidth="1"/>
    <col min="1131" max="1133" width="11" bestFit="1" customWidth="1"/>
    <col min="1134" max="1134" width="7.75" bestFit="1" customWidth="1"/>
    <col min="1135" max="1135" width="8.75" bestFit="1" customWidth="1"/>
    <col min="1136" max="1140" width="11" bestFit="1" customWidth="1"/>
    <col min="1141" max="1141" width="7.75" bestFit="1" customWidth="1"/>
    <col min="1142" max="1142" width="8.75" bestFit="1" customWidth="1"/>
    <col min="1143" max="1143" width="11" bestFit="1" customWidth="1"/>
    <col min="1144" max="1144" width="7.75" bestFit="1" customWidth="1"/>
    <col min="1145" max="1145" width="8.75" bestFit="1" customWidth="1"/>
    <col min="1146" max="1146" width="6.875" bestFit="1" customWidth="1"/>
    <col min="1147" max="1147" width="7.75" bestFit="1" customWidth="1"/>
    <col min="1148" max="1148" width="8.75" bestFit="1" customWidth="1"/>
    <col min="1149" max="1149" width="6.875" bestFit="1" customWidth="1"/>
    <col min="1150" max="1152" width="11" bestFit="1" customWidth="1"/>
    <col min="1153" max="1154" width="7.75" bestFit="1" customWidth="1"/>
    <col min="1156" max="1156" width="7.75" bestFit="1" customWidth="1"/>
    <col min="1157" max="1157" width="8.75" bestFit="1" customWidth="1"/>
    <col min="1158" max="1158" width="6.875" bestFit="1" customWidth="1"/>
    <col min="1159" max="1159" width="11" bestFit="1" customWidth="1"/>
    <col min="1160" max="1160" width="7.75" bestFit="1" customWidth="1"/>
    <col min="1161" max="1161" width="8.75" bestFit="1" customWidth="1"/>
    <col min="1162" max="1162" width="6.875" bestFit="1" customWidth="1"/>
    <col min="1163" max="1163" width="7.75" bestFit="1" customWidth="1"/>
    <col min="1164" max="1164" width="8.75" bestFit="1" customWidth="1"/>
    <col min="1165" max="1165" width="6.875" bestFit="1" customWidth="1"/>
    <col min="1166" max="1168" width="11" bestFit="1" customWidth="1"/>
    <col min="1169" max="1169" width="7.75" bestFit="1" customWidth="1"/>
    <col min="1170" max="1170" width="8.75" bestFit="1" customWidth="1"/>
    <col min="1171" max="1172" width="7.75" bestFit="1" customWidth="1"/>
    <col min="1174" max="1180" width="11" bestFit="1" customWidth="1"/>
    <col min="1181" max="1181" width="7.75" bestFit="1" customWidth="1"/>
    <col min="1182" max="1182" width="8.75" bestFit="1" customWidth="1"/>
    <col min="1183" max="1183" width="11" bestFit="1" customWidth="1"/>
    <col min="1184" max="1186" width="7.75" bestFit="1" customWidth="1"/>
    <col min="1187" max="1187" width="11" bestFit="1" customWidth="1"/>
    <col min="1188" max="1188" width="7.75" bestFit="1" customWidth="1"/>
    <col min="1189" max="1189" width="8.75" bestFit="1" customWidth="1"/>
    <col min="1190" max="1192" width="11" bestFit="1" customWidth="1"/>
    <col min="1193" max="1193" width="7.75" bestFit="1" customWidth="1"/>
    <col min="1194" max="1195" width="11" bestFit="1" customWidth="1"/>
    <col min="1196" max="1196" width="7.75" bestFit="1" customWidth="1"/>
    <col min="1197" max="1197" width="8.75" bestFit="1" customWidth="1"/>
    <col min="1198" max="1200" width="11" bestFit="1" customWidth="1"/>
    <col min="1201" max="1202" width="7.75" bestFit="1" customWidth="1"/>
    <col min="1203" max="1203" width="8.75" bestFit="1" customWidth="1"/>
    <col min="1204" max="1204" width="11" bestFit="1" customWidth="1"/>
    <col min="1205" max="1205" width="7.75" bestFit="1" customWidth="1"/>
    <col min="1207" max="1207" width="6.875" bestFit="1" customWidth="1"/>
    <col min="1208" max="1210" width="11" bestFit="1" customWidth="1"/>
    <col min="1211" max="1211" width="7.75" bestFit="1" customWidth="1"/>
    <col min="1213" max="1217" width="11" bestFit="1" customWidth="1"/>
    <col min="1218" max="1218" width="7.75" bestFit="1" customWidth="1"/>
    <col min="1220" max="1222" width="11" bestFit="1" customWidth="1"/>
    <col min="1223" max="1224" width="7.75" bestFit="1" customWidth="1"/>
    <col min="1225" max="1225" width="8.75" bestFit="1" customWidth="1"/>
    <col min="1226" max="1226" width="11" bestFit="1" customWidth="1"/>
    <col min="1227" max="1227" width="7.75" bestFit="1" customWidth="1"/>
    <col min="1228" max="1228" width="8.75" bestFit="1" customWidth="1"/>
    <col min="1229" max="1230" width="11" bestFit="1" customWidth="1"/>
    <col min="1231" max="1231" width="7.75" bestFit="1" customWidth="1"/>
    <col min="1232" max="1232" width="8.75" bestFit="1" customWidth="1"/>
    <col min="1233" max="1233" width="6.875" bestFit="1" customWidth="1"/>
    <col min="1234" max="1234" width="7.75" bestFit="1" customWidth="1"/>
    <col min="1235" max="1235" width="8.75" bestFit="1" customWidth="1"/>
    <col min="1236" max="1236" width="11" bestFit="1" customWidth="1"/>
    <col min="1237" max="1237" width="7.75" bestFit="1" customWidth="1"/>
    <col min="1238" max="1238" width="8.75" bestFit="1" customWidth="1"/>
    <col min="1239" max="1239" width="7.75" bestFit="1" customWidth="1"/>
    <col min="1240" max="1240" width="8.75" bestFit="1" customWidth="1"/>
    <col min="1241" max="1241" width="6.875" bestFit="1" customWidth="1"/>
    <col min="1242" max="1244" width="11" bestFit="1" customWidth="1"/>
    <col min="1245" max="1245" width="7.75" bestFit="1" customWidth="1"/>
    <col min="1246" max="1246" width="8.75" bestFit="1" customWidth="1"/>
    <col min="1247" max="1247" width="6.875" bestFit="1" customWidth="1"/>
    <col min="1248" max="1257" width="11" bestFit="1" customWidth="1"/>
    <col min="1258" max="1258" width="7.75" bestFit="1" customWidth="1"/>
    <col min="1259" max="1259" width="8.75" bestFit="1" customWidth="1"/>
    <col min="1260" max="1261" width="7.75" bestFit="1" customWidth="1"/>
    <col min="1262" max="1262" width="11" bestFit="1" customWidth="1"/>
    <col min="1263" max="1263" width="7.75" bestFit="1" customWidth="1"/>
    <col min="1264" max="1265" width="11" bestFit="1" customWidth="1"/>
    <col min="1266" max="1266" width="7.75" bestFit="1" customWidth="1"/>
    <col min="1267" max="1267" width="8.75" bestFit="1" customWidth="1"/>
    <col min="1268" max="1269" width="7.75" bestFit="1" customWidth="1"/>
    <col min="1270" max="1271" width="11" bestFit="1" customWidth="1"/>
    <col min="1272" max="1272" width="7.75" bestFit="1" customWidth="1"/>
    <col min="1273" max="1273" width="8.75" bestFit="1" customWidth="1"/>
    <col min="1274" max="1274" width="7.75" bestFit="1" customWidth="1"/>
    <col min="1275" max="1276" width="11" bestFit="1" customWidth="1"/>
    <col min="1277" max="1277" width="7.75" bestFit="1" customWidth="1"/>
    <col min="1278" max="1278" width="8.75" bestFit="1" customWidth="1"/>
    <col min="1279" max="1279" width="6.875" bestFit="1" customWidth="1"/>
    <col min="1280" max="1286" width="11" bestFit="1" customWidth="1"/>
    <col min="1287" max="1287" width="7.75" bestFit="1" customWidth="1"/>
    <col min="1289" max="1291" width="11" bestFit="1" customWidth="1"/>
    <col min="1292" max="1292" width="7.75" bestFit="1" customWidth="1"/>
    <col min="1293" max="1293" width="11" bestFit="1" customWidth="1"/>
    <col min="1294" max="1294" width="7.75" bestFit="1" customWidth="1"/>
    <col min="1296" max="1298" width="11" bestFit="1" customWidth="1"/>
    <col min="1299" max="1299" width="7.75" bestFit="1" customWidth="1"/>
    <col min="1301" max="1309" width="11" bestFit="1" customWidth="1"/>
    <col min="1310" max="1310" width="7.75" bestFit="1" customWidth="1"/>
    <col min="1312" max="1313" width="11" bestFit="1" customWidth="1"/>
    <col min="1314" max="1315" width="7.75" bestFit="1" customWidth="1"/>
    <col min="1316" max="1316" width="11" bestFit="1" customWidth="1"/>
    <col min="1317" max="1317" width="7.75" bestFit="1" customWidth="1"/>
    <col min="1319" max="1320" width="7.75" bestFit="1" customWidth="1"/>
    <col min="1321" max="1321" width="11" bestFit="1" customWidth="1"/>
    <col min="1322" max="1323" width="7.75" bestFit="1" customWidth="1"/>
    <col min="1325" max="1327" width="11" bestFit="1" customWidth="1"/>
    <col min="1328" max="1328" width="7.75" bestFit="1" customWidth="1"/>
    <col min="1330" max="1336" width="11" bestFit="1" customWidth="1"/>
    <col min="1337" max="1337" width="7.75" bestFit="1" customWidth="1"/>
    <col min="1339" max="1341" width="11" bestFit="1" customWidth="1"/>
    <col min="1342" max="1342" width="7.75" bestFit="1" customWidth="1"/>
    <col min="1343" max="1344" width="11" bestFit="1" customWidth="1"/>
    <col min="1345" max="1345" width="7.75" bestFit="1" customWidth="1"/>
    <col min="1347" max="1349" width="11" bestFit="1" customWidth="1"/>
    <col min="1350" max="1350" width="7.75" bestFit="1" customWidth="1"/>
    <col min="1351" max="1351" width="11" bestFit="1" customWidth="1"/>
    <col min="1352" max="1352" width="7.75" bestFit="1" customWidth="1"/>
    <col min="1353" max="1354" width="11" bestFit="1" customWidth="1"/>
    <col min="1355" max="1355" width="7.75" bestFit="1" customWidth="1"/>
    <col min="1357" max="1359" width="11" bestFit="1" customWidth="1"/>
    <col min="1360" max="1361" width="7.75" bestFit="1" customWidth="1"/>
    <col min="1363" max="1363" width="11" bestFit="1" customWidth="1"/>
    <col min="1364" max="1364" width="7.75" bestFit="1" customWidth="1"/>
    <col min="1365" max="1365" width="11" bestFit="1" customWidth="1"/>
    <col min="1366" max="1366" width="7.75" bestFit="1" customWidth="1"/>
    <col min="1367" max="1368" width="11" bestFit="1" customWidth="1"/>
    <col min="1369" max="1369" width="7.75" bestFit="1" customWidth="1"/>
    <col min="1371" max="1373" width="11" bestFit="1" customWidth="1"/>
    <col min="1374" max="1375" width="7.75" bestFit="1" customWidth="1"/>
    <col min="1377" max="1377" width="6.875" bestFit="1" customWidth="1"/>
    <col min="1378" max="1378" width="11" bestFit="1" customWidth="1"/>
    <col min="1379" max="1379" width="7.75" bestFit="1" customWidth="1"/>
    <col min="1381" max="1383" width="11" bestFit="1" customWidth="1"/>
    <col min="1384" max="1384" width="7.75" bestFit="1" customWidth="1"/>
    <col min="1386" max="1390" width="11" bestFit="1" customWidth="1"/>
    <col min="1391" max="1391" width="7.75" bestFit="1" customWidth="1"/>
    <col min="1393" max="1393" width="11" bestFit="1" customWidth="1"/>
    <col min="1394" max="1394" width="7.75" bestFit="1" customWidth="1"/>
    <col min="1396" max="1396" width="7.75" bestFit="1" customWidth="1"/>
    <col min="1397" max="1398" width="11" bestFit="1" customWidth="1"/>
    <col min="1399" max="1400" width="7.75" bestFit="1" customWidth="1"/>
    <col min="1402" max="1402" width="11" bestFit="1" customWidth="1"/>
    <col min="1403" max="1403" width="7.75" bestFit="1" customWidth="1"/>
    <col min="1405" max="1406" width="11" bestFit="1" customWidth="1"/>
    <col min="1407" max="1407" width="7.75" bestFit="1" customWidth="1"/>
    <col min="1409" max="1409" width="11" bestFit="1" customWidth="1"/>
    <col min="1410" max="1410" width="7.75" bestFit="1" customWidth="1"/>
    <col min="1412" max="1412" width="6.875" bestFit="1" customWidth="1"/>
    <col min="1413" max="1413" width="7.75" bestFit="1" customWidth="1"/>
    <col min="1415" max="1415" width="6.875" bestFit="1" customWidth="1"/>
    <col min="1416" max="1418" width="11" bestFit="1" customWidth="1"/>
    <col min="1419" max="1419" width="7.75" bestFit="1" customWidth="1"/>
    <col min="1421" max="1421" width="6.875" bestFit="1" customWidth="1"/>
    <col min="1422" max="1428" width="11" bestFit="1" customWidth="1"/>
    <col min="1429" max="1429" width="7.75" bestFit="1" customWidth="1"/>
    <col min="1431" max="1431" width="11" bestFit="1" customWidth="1"/>
    <col min="1432" max="1432" width="7.75" bestFit="1" customWidth="1"/>
    <col min="1434" max="1436" width="11" bestFit="1" customWidth="1"/>
    <col min="1437" max="1437" width="7.75" bestFit="1" customWidth="1"/>
    <col min="1439" max="1439" width="6.875" bestFit="1" customWidth="1"/>
    <col min="1440" max="1445" width="11" bestFit="1" customWidth="1"/>
    <col min="1446" max="1446" width="7.75" bestFit="1" customWidth="1"/>
    <col min="1448" max="1450" width="11" bestFit="1" customWidth="1"/>
    <col min="1451" max="1452" width="7.75" bestFit="1" customWidth="1"/>
    <col min="1454" max="1454" width="11" bestFit="1" customWidth="1"/>
    <col min="1455" max="1456" width="7.75" bestFit="1" customWidth="1"/>
    <col min="1458" max="1458" width="11" bestFit="1" customWidth="1"/>
    <col min="1459" max="1459" width="7.75" bestFit="1" customWidth="1"/>
    <col min="1461" max="1461" width="6.875" bestFit="1" customWidth="1"/>
    <col min="1462" max="1464" width="11" bestFit="1" customWidth="1"/>
    <col min="1465" max="1465" width="7.75" bestFit="1" customWidth="1"/>
    <col min="1467" max="1467" width="11" bestFit="1" customWidth="1"/>
    <col min="1468" max="1468" width="7.75" bestFit="1" customWidth="1"/>
    <col min="1469" max="1471" width="11" bestFit="1" customWidth="1"/>
    <col min="1472" max="1472" width="7.75" bestFit="1" customWidth="1"/>
    <col min="1474" max="1475" width="7.75" bestFit="1" customWidth="1"/>
    <col min="1477" max="1477" width="7.75" bestFit="1" customWidth="1"/>
    <col min="1479" max="1481" width="11" bestFit="1" customWidth="1"/>
    <col min="1482" max="1483" width="7.75" bestFit="1" customWidth="1"/>
    <col min="1485" max="1485" width="7.75" bestFit="1" customWidth="1"/>
    <col min="1487" max="1487" width="11" bestFit="1" customWidth="1"/>
    <col min="1488" max="1488" width="7.75" bestFit="1" customWidth="1"/>
    <col min="1490" max="1491" width="11" bestFit="1" customWidth="1"/>
    <col min="1492" max="1492" width="7.75" bestFit="1" customWidth="1"/>
    <col min="1494" max="1494" width="7.75" bestFit="1" customWidth="1"/>
    <col min="1496" max="1496" width="6.875" bestFit="1" customWidth="1"/>
    <col min="1497" max="1497" width="11" bestFit="1" customWidth="1"/>
    <col min="1498" max="1498" width="7.75" bestFit="1" customWidth="1"/>
    <col min="1500" max="1500" width="7.75" bestFit="1" customWidth="1"/>
    <col min="1502" max="1502" width="6.875" bestFit="1" customWidth="1"/>
    <col min="1503" max="1505" width="11" bestFit="1" customWidth="1"/>
    <col min="1506" max="1506" width="7.75" bestFit="1" customWidth="1"/>
    <col min="1508" max="1508" width="6.875" bestFit="1" customWidth="1"/>
    <col min="1509" max="1509" width="7.75" bestFit="1" customWidth="1"/>
    <col min="1511" max="1511" width="6.875" bestFit="1" customWidth="1"/>
    <col min="1512" max="1512" width="11" bestFit="1" customWidth="1"/>
    <col min="1513" max="1513" width="7.75" bestFit="1" customWidth="1"/>
    <col min="1515" max="1515" width="6.875" bestFit="1" customWidth="1"/>
    <col min="1516" max="1516" width="7.75" bestFit="1" customWidth="1"/>
    <col min="1518" max="1518" width="6.875" bestFit="1" customWidth="1"/>
    <col min="1519" max="1534" width="11" bestFit="1" customWidth="1"/>
    <col min="1535" max="1535" width="5.375" bestFit="1" customWidth="1"/>
  </cols>
  <sheetData>
    <row r="2" spans="1:14">
      <c r="B2" t="s">
        <v>872</v>
      </c>
      <c r="L2" s="88" t="s">
        <v>696</v>
      </c>
      <c r="M2" s="88"/>
      <c r="N2" s="88" t="s">
        <v>697</v>
      </c>
    </row>
    <row r="3" spans="1:14" ht="56.25">
      <c r="A3" s="2"/>
      <c r="B3" s="2" t="s">
        <v>693</v>
      </c>
      <c r="C3" s="2" t="s">
        <v>874</v>
      </c>
      <c r="D3" s="2" t="s">
        <v>680</v>
      </c>
      <c r="E3" s="17" t="s">
        <v>875</v>
      </c>
      <c r="F3" s="2" t="s">
        <v>681</v>
      </c>
      <c r="G3" s="2" t="s">
        <v>682</v>
      </c>
      <c r="H3" s="2" t="s">
        <v>683</v>
      </c>
      <c r="I3" s="2" t="s">
        <v>684</v>
      </c>
      <c r="J3" s="2" t="s">
        <v>685</v>
      </c>
      <c r="L3" s="25" t="s">
        <v>686</v>
      </c>
      <c r="M3" s="25" t="s">
        <v>687</v>
      </c>
      <c r="N3" s="88"/>
    </row>
    <row r="4" spans="1:14">
      <c r="A4" s="2">
        <v>1</v>
      </c>
      <c r="B4" s="2" t="s">
        <v>676</v>
      </c>
      <c r="C4" s="2">
        <v>147</v>
      </c>
      <c r="D4" s="2">
        <v>567407207</v>
      </c>
      <c r="E4" s="2">
        <v>558702057</v>
      </c>
      <c r="F4" s="2">
        <v>35371</v>
      </c>
      <c r="G4" s="2">
        <v>563433</v>
      </c>
      <c r="H4" s="2">
        <v>1997214</v>
      </c>
      <c r="I4" s="2">
        <v>35925</v>
      </c>
      <c r="J4" s="2">
        <v>1676</v>
      </c>
      <c r="L4" s="3">
        <f t="shared" ref="L4:L26" si="0">ROUND(D4/F4,0)</f>
        <v>16042</v>
      </c>
      <c r="M4" s="3">
        <f>ROUND(D4/ROUNDUP(G4/I4,1)/J4,0)</f>
        <v>21564</v>
      </c>
      <c r="N4" s="3">
        <f>E4/H4</f>
        <v>279.74070730527626</v>
      </c>
    </row>
    <row r="5" spans="1:14">
      <c r="A5" s="2">
        <v>3</v>
      </c>
      <c r="B5" s="2" t="s">
        <v>657</v>
      </c>
      <c r="C5" s="2">
        <v>30</v>
      </c>
      <c r="D5" s="2">
        <v>122098786</v>
      </c>
      <c r="E5" s="2">
        <v>122098786</v>
      </c>
      <c r="F5" s="2">
        <v>8182</v>
      </c>
      <c r="G5" s="2">
        <v>126289</v>
      </c>
      <c r="H5" s="2">
        <v>440086</v>
      </c>
      <c r="I5" s="2">
        <v>8209</v>
      </c>
      <c r="J5" s="2">
        <v>354</v>
      </c>
      <c r="L5" s="3">
        <f t="shared" si="0"/>
        <v>14923</v>
      </c>
      <c r="M5" s="3">
        <f t="shared" ref="M5:M26" si="1">ROUND(D5/ROUNDUP(G5/I5,1)/J5,0)</f>
        <v>22397</v>
      </c>
      <c r="N5" s="3">
        <f t="shared" ref="N5:N24" si="2">E5/H5</f>
        <v>277.4430134110151</v>
      </c>
    </row>
    <row r="6" spans="1:14">
      <c r="A6" s="2">
        <v>4</v>
      </c>
      <c r="B6" s="2" t="s">
        <v>669</v>
      </c>
      <c r="C6" s="2">
        <v>5</v>
      </c>
      <c r="D6" s="2">
        <v>38370879</v>
      </c>
      <c r="E6" s="2">
        <v>38370879</v>
      </c>
      <c r="F6" s="2">
        <v>1583</v>
      </c>
      <c r="G6" s="2">
        <v>31116</v>
      </c>
      <c r="H6" s="2">
        <v>163472</v>
      </c>
      <c r="I6" s="2">
        <v>1343</v>
      </c>
      <c r="J6" s="2">
        <v>60</v>
      </c>
      <c r="L6" s="3">
        <f t="shared" si="0"/>
        <v>24239</v>
      </c>
      <c r="M6" s="3">
        <f t="shared" si="1"/>
        <v>27565</v>
      </c>
      <c r="N6" s="3">
        <f t="shared" si="2"/>
        <v>234.7244726925712</v>
      </c>
    </row>
    <row r="7" spans="1:14">
      <c r="A7" s="2">
        <v>5</v>
      </c>
      <c r="B7" s="2" t="s">
        <v>667</v>
      </c>
      <c r="C7" s="2">
        <v>15</v>
      </c>
      <c r="D7" s="2">
        <v>68533820</v>
      </c>
      <c r="E7" s="2">
        <v>61360983</v>
      </c>
      <c r="F7" s="2">
        <v>4112</v>
      </c>
      <c r="G7" s="2">
        <v>64384</v>
      </c>
      <c r="H7" s="2">
        <v>271297</v>
      </c>
      <c r="I7" s="2">
        <v>4083</v>
      </c>
      <c r="J7" s="2">
        <v>180</v>
      </c>
      <c r="L7" s="3">
        <f t="shared" si="0"/>
        <v>16667</v>
      </c>
      <c r="M7" s="3">
        <f t="shared" si="1"/>
        <v>24098</v>
      </c>
      <c r="N7" s="3">
        <f t="shared" si="2"/>
        <v>226.17641551509968</v>
      </c>
    </row>
    <row r="8" spans="1:14">
      <c r="A8" s="2">
        <v>5</v>
      </c>
      <c r="B8" s="2" t="s">
        <v>658</v>
      </c>
      <c r="C8" s="2">
        <v>26</v>
      </c>
      <c r="D8" s="2">
        <v>139963335</v>
      </c>
      <c r="E8" s="2">
        <v>139963335</v>
      </c>
      <c r="F8" s="2">
        <v>5988</v>
      </c>
      <c r="G8" s="2">
        <v>97937</v>
      </c>
      <c r="H8" s="2">
        <v>413875</v>
      </c>
      <c r="I8" s="2">
        <v>6880</v>
      </c>
      <c r="J8" s="2">
        <v>302</v>
      </c>
      <c r="L8" s="3">
        <f t="shared" si="0"/>
        <v>23374</v>
      </c>
      <c r="M8" s="3">
        <f t="shared" si="1"/>
        <v>32409</v>
      </c>
      <c r="N8" s="3">
        <f t="shared" si="2"/>
        <v>338.17779522802778</v>
      </c>
    </row>
    <row r="9" spans="1:14">
      <c r="A9" s="2">
        <v>6</v>
      </c>
      <c r="B9" s="2" t="s">
        <v>660</v>
      </c>
      <c r="C9" s="2">
        <v>62</v>
      </c>
      <c r="D9" s="2">
        <v>272338748</v>
      </c>
      <c r="E9" s="2">
        <v>258478074</v>
      </c>
      <c r="F9" s="2">
        <v>14398</v>
      </c>
      <c r="G9" s="2">
        <v>247128</v>
      </c>
      <c r="H9" s="2">
        <v>983706.5</v>
      </c>
      <c r="I9" s="2">
        <v>16199</v>
      </c>
      <c r="J9" s="2">
        <v>726</v>
      </c>
      <c r="L9" s="3">
        <f t="shared" si="0"/>
        <v>18915</v>
      </c>
      <c r="M9" s="3">
        <f t="shared" si="1"/>
        <v>24518</v>
      </c>
      <c r="N9" s="3">
        <f t="shared" si="2"/>
        <v>262.75934336105331</v>
      </c>
    </row>
    <row r="10" spans="1:14">
      <c r="A10" s="2">
        <v>6</v>
      </c>
      <c r="B10" s="2" t="s">
        <v>661</v>
      </c>
      <c r="C10" s="2">
        <v>11</v>
      </c>
      <c r="D10" s="2">
        <v>30680137</v>
      </c>
      <c r="E10" s="2">
        <v>30680137</v>
      </c>
      <c r="F10" s="2">
        <v>1998</v>
      </c>
      <c r="G10" s="2">
        <v>32912</v>
      </c>
      <c r="H10" s="2">
        <v>103153</v>
      </c>
      <c r="I10" s="2">
        <v>2954</v>
      </c>
      <c r="J10" s="2">
        <v>132</v>
      </c>
      <c r="L10" s="3">
        <f t="shared" si="0"/>
        <v>15355</v>
      </c>
      <c r="M10" s="3">
        <f t="shared" si="1"/>
        <v>20752</v>
      </c>
      <c r="N10" s="3">
        <f t="shared" si="2"/>
        <v>297.42360377303618</v>
      </c>
    </row>
    <row r="11" spans="1:14">
      <c r="A11" s="2">
        <v>7</v>
      </c>
      <c r="B11" s="2" t="s">
        <v>665</v>
      </c>
      <c r="C11" s="2">
        <v>8</v>
      </c>
      <c r="D11" s="2">
        <v>56830562</v>
      </c>
      <c r="E11" s="2">
        <v>56830562</v>
      </c>
      <c r="F11" s="2">
        <v>2244</v>
      </c>
      <c r="G11" s="2">
        <v>37714</v>
      </c>
      <c r="H11" s="2">
        <v>164591</v>
      </c>
      <c r="I11" s="2">
        <v>1917</v>
      </c>
      <c r="J11" s="2">
        <v>85</v>
      </c>
      <c r="L11" s="3">
        <f t="shared" si="0"/>
        <v>25326</v>
      </c>
      <c r="M11" s="3">
        <f t="shared" si="1"/>
        <v>33939</v>
      </c>
      <c r="N11" s="3">
        <f t="shared" si="2"/>
        <v>345.28353312149511</v>
      </c>
    </row>
    <row r="12" spans="1:14">
      <c r="A12" s="2">
        <v>7</v>
      </c>
      <c r="B12" s="2" t="s">
        <v>668</v>
      </c>
      <c r="C12" s="2">
        <v>7</v>
      </c>
      <c r="D12" s="2">
        <v>27223834</v>
      </c>
      <c r="E12" s="2">
        <v>27223834</v>
      </c>
      <c r="F12" s="2">
        <v>1641</v>
      </c>
      <c r="G12" s="2">
        <v>28173</v>
      </c>
      <c r="H12" s="2">
        <v>127884</v>
      </c>
      <c r="I12" s="2">
        <v>1862</v>
      </c>
      <c r="J12" s="2">
        <v>84</v>
      </c>
      <c r="L12" s="3">
        <f t="shared" si="0"/>
        <v>16590</v>
      </c>
      <c r="M12" s="3">
        <f t="shared" si="1"/>
        <v>21322</v>
      </c>
      <c r="N12" s="3">
        <f t="shared" si="2"/>
        <v>212.8791248318789</v>
      </c>
    </row>
    <row r="13" spans="1:14">
      <c r="A13" s="2">
        <v>2</v>
      </c>
      <c r="B13" s="2" t="s">
        <v>664</v>
      </c>
      <c r="C13" s="2">
        <v>2</v>
      </c>
      <c r="D13" s="2">
        <v>7024130</v>
      </c>
      <c r="E13" s="2">
        <v>7024130</v>
      </c>
      <c r="F13" s="2">
        <v>684</v>
      </c>
      <c r="G13" s="2">
        <v>10196</v>
      </c>
      <c r="H13" s="2">
        <v>40742</v>
      </c>
      <c r="I13" s="2">
        <v>512</v>
      </c>
      <c r="J13" s="2">
        <v>24</v>
      </c>
      <c r="L13" s="3">
        <f t="shared" si="0"/>
        <v>10269</v>
      </c>
      <c r="M13" s="3">
        <f t="shared" si="1"/>
        <v>14634</v>
      </c>
      <c r="N13" s="3">
        <f t="shared" si="2"/>
        <v>172.40513475038045</v>
      </c>
    </row>
    <row r="14" spans="1:14">
      <c r="A14" s="2">
        <v>4</v>
      </c>
      <c r="B14" s="2" t="s">
        <v>662</v>
      </c>
      <c r="C14" s="2">
        <v>22</v>
      </c>
      <c r="D14" s="2">
        <v>78976377</v>
      </c>
      <c r="E14" s="2">
        <v>78976377</v>
      </c>
      <c r="F14" s="2">
        <v>5164</v>
      </c>
      <c r="G14" s="2">
        <v>79719</v>
      </c>
      <c r="H14" s="2">
        <v>325617</v>
      </c>
      <c r="I14" s="2">
        <v>5590</v>
      </c>
      <c r="J14" s="2">
        <v>258</v>
      </c>
      <c r="L14" s="3">
        <f t="shared" si="0"/>
        <v>15294</v>
      </c>
      <c r="M14" s="3">
        <f t="shared" si="1"/>
        <v>21406</v>
      </c>
      <c r="N14" s="3">
        <f t="shared" si="2"/>
        <v>242.54377689125567</v>
      </c>
    </row>
    <row r="15" spans="1:14">
      <c r="A15" s="2">
        <v>2</v>
      </c>
      <c r="B15" s="2" t="s">
        <v>659</v>
      </c>
      <c r="C15" s="2">
        <v>19</v>
      </c>
      <c r="D15" s="2">
        <v>72152622</v>
      </c>
      <c r="E15" s="2">
        <v>72152622</v>
      </c>
      <c r="F15" s="2">
        <v>4343</v>
      </c>
      <c r="G15" s="2">
        <v>63604</v>
      </c>
      <c r="H15" s="2">
        <v>237145</v>
      </c>
      <c r="I15" s="2">
        <v>4815</v>
      </c>
      <c r="J15" s="2">
        <v>222</v>
      </c>
      <c r="L15" s="3">
        <f t="shared" si="0"/>
        <v>16614</v>
      </c>
      <c r="M15" s="3">
        <f t="shared" si="1"/>
        <v>24437</v>
      </c>
      <c r="N15" s="3">
        <f t="shared" si="2"/>
        <v>304.25529528347636</v>
      </c>
    </row>
    <row r="16" spans="1:14">
      <c r="A16" s="2">
        <v>1</v>
      </c>
      <c r="B16" s="2" t="s">
        <v>663</v>
      </c>
      <c r="C16" s="2">
        <v>10</v>
      </c>
      <c r="D16" s="2">
        <v>116759474</v>
      </c>
      <c r="E16" s="2">
        <v>116759474</v>
      </c>
      <c r="F16" s="2">
        <v>3631</v>
      </c>
      <c r="G16" s="2">
        <v>70032</v>
      </c>
      <c r="H16" s="2">
        <v>410738.95</v>
      </c>
      <c r="I16" s="2">
        <v>2681</v>
      </c>
      <c r="J16" s="2">
        <v>120</v>
      </c>
      <c r="L16" s="3">
        <f t="shared" si="0"/>
        <v>32156</v>
      </c>
      <c r="M16" s="3">
        <f t="shared" si="1"/>
        <v>37137</v>
      </c>
      <c r="N16" s="3">
        <f t="shared" si="2"/>
        <v>284.26686585238627</v>
      </c>
    </row>
    <row r="17" spans="1:14">
      <c r="A17" s="2">
        <v>3</v>
      </c>
      <c r="B17" s="2" t="s">
        <v>666</v>
      </c>
      <c r="C17" s="2">
        <v>4</v>
      </c>
      <c r="D17" s="2">
        <v>10021811</v>
      </c>
      <c r="E17" s="2">
        <v>10021811</v>
      </c>
      <c r="F17" s="2">
        <v>837</v>
      </c>
      <c r="G17" s="2">
        <v>12924</v>
      </c>
      <c r="H17" s="2">
        <v>48646</v>
      </c>
      <c r="I17" s="2">
        <v>990</v>
      </c>
      <c r="J17" s="2">
        <v>48</v>
      </c>
      <c r="L17" s="3">
        <f t="shared" si="0"/>
        <v>11973</v>
      </c>
      <c r="M17" s="3">
        <f t="shared" si="1"/>
        <v>15938</v>
      </c>
      <c r="N17" s="3">
        <f t="shared" si="2"/>
        <v>206.01510915594292</v>
      </c>
    </row>
    <row r="18" spans="1:14">
      <c r="A18" s="2">
        <v>1</v>
      </c>
      <c r="B18" s="2" t="s">
        <v>670</v>
      </c>
      <c r="C18" s="2">
        <v>5</v>
      </c>
      <c r="D18" s="2">
        <v>47806078</v>
      </c>
      <c r="E18" s="2">
        <v>47806078</v>
      </c>
      <c r="F18" s="2">
        <v>1659</v>
      </c>
      <c r="G18" s="2">
        <v>25446</v>
      </c>
      <c r="H18" s="2">
        <v>80359</v>
      </c>
      <c r="I18" s="2">
        <v>1315</v>
      </c>
      <c r="J18" s="2">
        <v>60</v>
      </c>
      <c r="L18" s="3">
        <f t="shared" si="0"/>
        <v>28816</v>
      </c>
      <c r="M18" s="3">
        <f t="shared" si="1"/>
        <v>41071</v>
      </c>
      <c r="N18" s="3">
        <f t="shared" si="2"/>
        <v>594.90633283141904</v>
      </c>
    </row>
    <row r="19" spans="1:14">
      <c r="A19" s="2">
        <v>1</v>
      </c>
      <c r="B19" s="2" t="s">
        <v>677</v>
      </c>
      <c r="C19" s="2">
        <v>4</v>
      </c>
      <c r="D19" s="2">
        <v>14906204</v>
      </c>
      <c r="E19" s="2">
        <v>9253404</v>
      </c>
      <c r="F19" s="2">
        <v>821</v>
      </c>
      <c r="G19" s="2">
        <v>16041</v>
      </c>
      <c r="H19" s="2">
        <v>48896</v>
      </c>
      <c r="I19" s="2">
        <v>1060</v>
      </c>
      <c r="J19" s="2">
        <v>48</v>
      </c>
      <c r="L19" s="3">
        <f t="shared" si="0"/>
        <v>18156</v>
      </c>
      <c r="M19" s="3">
        <f t="shared" si="1"/>
        <v>20431</v>
      </c>
      <c r="N19" s="3">
        <f t="shared" si="2"/>
        <v>189.24664594240838</v>
      </c>
    </row>
    <row r="20" spans="1:14">
      <c r="A20" s="2">
        <v>1</v>
      </c>
      <c r="B20" s="2" t="s">
        <v>678</v>
      </c>
      <c r="C20" s="2">
        <v>3</v>
      </c>
      <c r="D20" s="2">
        <v>10013027</v>
      </c>
      <c r="E20" s="2">
        <v>10013027</v>
      </c>
      <c r="F20" s="2">
        <v>662</v>
      </c>
      <c r="G20" s="2">
        <v>9843</v>
      </c>
      <c r="H20" s="2">
        <v>38806</v>
      </c>
      <c r="I20" s="2">
        <v>867</v>
      </c>
      <c r="J20" s="2">
        <v>36</v>
      </c>
      <c r="L20" s="3">
        <f t="shared" si="0"/>
        <v>15125</v>
      </c>
      <c r="M20" s="3">
        <f t="shared" si="1"/>
        <v>24398</v>
      </c>
      <c r="N20" s="3">
        <f t="shared" si="2"/>
        <v>258.02780497861153</v>
      </c>
    </row>
    <row r="21" spans="1:14">
      <c r="A21" s="2">
        <v>1</v>
      </c>
      <c r="B21" s="2" t="s">
        <v>672</v>
      </c>
      <c r="C21" s="2">
        <v>2</v>
      </c>
      <c r="D21" s="2">
        <v>4242372</v>
      </c>
      <c r="E21" s="2">
        <v>4242372</v>
      </c>
      <c r="F21" s="2">
        <v>204</v>
      </c>
      <c r="G21" s="2">
        <v>3290</v>
      </c>
      <c r="H21" s="2">
        <v>17327</v>
      </c>
      <c r="I21" s="2">
        <v>578</v>
      </c>
      <c r="J21" s="2">
        <v>24</v>
      </c>
      <c r="L21" s="3">
        <f t="shared" si="0"/>
        <v>20796</v>
      </c>
      <c r="M21" s="3">
        <f t="shared" si="1"/>
        <v>31011</v>
      </c>
      <c r="N21" s="3">
        <f t="shared" si="2"/>
        <v>244.84169215674959</v>
      </c>
    </row>
    <row r="22" spans="1:14">
      <c r="A22" s="2">
        <v>1</v>
      </c>
      <c r="B22" s="2" t="s">
        <v>673</v>
      </c>
      <c r="C22" s="2">
        <v>3</v>
      </c>
      <c r="D22" s="2">
        <v>10097679</v>
      </c>
      <c r="E22" s="2">
        <v>10097679</v>
      </c>
      <c r="F22" s="2">
        <v>772</v>
      </c>
      <c r="G22" s="2">
        <v>12536</v>
      </c>
      <c r="H22" s="2">
        <v>48971</v>
      </c>
      <c r="I22" s="2">
        <v>788</v>
      </c>
      <c r="J22" s="2">
        <v>36</v>
      </c>
      <c r="L22" s="3">
        <f t="shared" si="0"/>
        <v>13080</v>
      </c>
      <c r="M22" s="3">
        <f t="shared" si="1"/>
        <v>17531</v>
      </c>
      <c r="N22" s="3">
        <f t="shared" si="2"/>
        <v>206.19711666088094</v>
      </c>
    </row>
    <row r="23" spans="1:14">
      <c r="A23" s="2">
        <v>4</v>
      </c>
      <c r="B23" s="2" t="s">
        <v>674</v>
      </c>
      <c r="C23" s="2">
        <v>2</v>
      </c>
      <c r="D23" s="2">
        <v>10380310</v>
      </c>
      <c r="E23" s="2">
        <v>3328560</v>
      </c>
      <c r="F23" s="2">
        <v>394</v>
      </c>
      <c r="G23" s="2">
        <v>7319</v>
      </c>
      <c r="H23" s="2">
        <v>11106</v>
      </c>
      <c r="I23" s="2">
        <v>537</v>
      </c>
      <c r="J23" s="2">
        <v>24</v>
      </c>
      <c r="L23" s="3">
        <f t="shared" si="0"/>
        <v>26346</v>
      </c>
      <c r="M23" s="3">
        <f t="shared" si="1"/>
        <v>31570</v>
      </c>
      <c r="N23" s="3">
        <f t="shared" si="2"/>
        <v>299.70826580226907</v>
      </c>
    </row>
    <row r="24" spans="1:14">
      <c r="A24" s="2">
        <v>5</v>
      </c>
      <c r="B24" s="2" t="s">
        <v>671</v>
      </c>
      <c r="C24" s="2">
        <v>1</v>
      </c>
      <c r="D24" s="2">
        <v>5759722</v>
      </c>
      <c r="E24" s="2">
        <v>5759722</v>
      </c>
      <c r="F24" s="2">
        <v>299</v>
      </c>
      <c r="G24" s="2">
        <v>5747</v>
      </c>
      <c r="H24" s="2">
        <v>20143</v>
      </c>
      <c r="I24" s="2">
        <v>276</v>
      </c>
      <c r="J24" s="2">
        <v>12</v>
      </c>
      <c r="L24" s="3">
        <f t="shared" si="0"/>
        <v>19263</v>
      </c>
      <c r="M24" s="3">
        <f t="shared" si="1"/>
        <v>22965</v>
      </c>
      <c r="N24" s="3">
        <f t="shared" si="2"/>
        <v>285.94161743533732</v>
      </c>
    </row>
    <row r="25" spans="1:14">
      <c r="A25" s="2">
        <v>6</v>
      </c>
      <c r="B25" s="2" t="s">
        <v>675</v>
      </c>
      <c r="C25" s="2">
        <v>1</v>
      </c>
      <c r="D25" s="2">
        <v>7362601</v>
      </c>
      <c r="E25" s="2">
        <v>7362601</v>
      </c>
      <c r="F25" s="2">
        <v>355</v>
      </c>
      <c r="G25" s="2">
        <v>5125</v>
      </c>
      <c r="H25" s="2">
        <v>23815</v>
      </c>
      <c r="I25" s="2">
        <v>305</v>
      </c>
      <c r="J25" s="2">
        <v>12</v>
      </c>
      <c r="L25" s="3">
        <f t="shared" si="0"/>
        <v>20740</v>
      </c>
      <c r="M25" s="3">
        <f t="shared" si="1"/>
        <v>36305</v>
      </c>
      <c r="N25" s="3">
        <f>E25/H25</f>
        <v>309.15813562880538</v>
      </c>
    </row>
    <row r="26" spans="1:14">
      <c r="A26" s="2"/>
      <c r="B26" s="2" t="s">
        <v>645</v>
      </c>
      <c r="C26" s="2">
        <f>SUM(C4:C25)</f>
        <v>389</v>
      </c>
      <c r="D26" s="2">
        <f t="shared" ref="D26:J26" si="3">SUM(D4:D25)</f>
        <v>1718949715</v>
      </c>
      <c r="E26" s="2">
        <f t="shared" si="3"/>
        <v>1676506504</v>
      </c>
      <c r="F26" s="2">
        <f t="shared" si="3"/>
        <v>95342</v>
      </c>
      <c r="G26" s="2">
        <f t="shared" si="3"/>
        <v>1550908</v>
      </c>
      <c r="H26" s="2">
        <f t="shared" si="3"/>
        <v>6017590.4500000002</v>
      </c>
      <c r="I26" s="2">
        <f t="shared" si="3"/>
        <v>99686</v>
      </c>
      <c r="J26" s="2">
        <f t="shared" si="3"/>
        <v>4523</v>
      </c>
      <c r="L26" s="3">
        <f t="shared" si="0"/>
        <v>18029</v>
      </c>
      <c r="M26" s="3">
        <f t="shared" si="1"/>
        <v>24362</v>
      </c>
      <c r="N26" s="3">
        <f>D26/H26</f>
        <v>285.65415497826041</v>
      </c>
    </row>
    <row r="27" spans="1:14">
      <c r="L27" s="12"/>
      <c r="M27" s="12"/>
      <c r="N27" s="12"/>
    </row>
    <row r="28" spans="1:14">
      <c r="L28" s="88" t="s">
        <v>696</v>
      </c>
      <c r="M28" s="88"/>
      <c r="N28" s="88" t="s">
        <v>697</v>
      </c>
    </row>
    <row r="29" spans="1:14" ht="56.25">
      <c r="A29" s="2"/>
      <c r="B29" s="2" t="s">
        <v>876</v>
      </c>
      <c r="C29" s="2" t="s">
        <v>874</v>
      </c>
      <c r="D29" s="2" t="s">
        <v>680</v>
      </c>
      <c r="E29" s="17" t="s">
        <v>875</v>
      </c>
      <c r="F29" s="2" t="s">
        <v>681</v>
      </c>
      <c r="G29" s="2" t="s">
        <v>682</v>
      </c>
      <c r="H29" s="2" t="s">
        <v>683</v>
      </c>
      <c r="I29" s="2" t="s">
        <v>684</v>
      </c>
      <c r="J29" s="2" t="s">
        <v>685</v>
      </c>
      <c r="L29" s="25" t="s">
        <v>686</v>
      </c>
      <c r="M29" s="25" t="s">
        <v>687</v>
      </c>
      <c r="N29" s="88"/>
    </row>
    <row r="30" spans="1:14">
      <c r="A30" s="2">
        <v>1</v>
      </c>
      <c r="B30" s="2" t="s">
        <v>877</v>
      </c>
      <c r="C30" s="2">
        <f>SUMIF($A$4:$A$25,$A30,C$4:C$25)</f>
        <v>174</v>
      </c>
      <c r="D30" s="2">
        <f t="shared" ref="D30:J30" si="4">SUMIF($A$4:$A$25,$A30,D$4:D$25)</f>
        <v>771232041</v>
      </c>
      <c r="E30" s="2">
        <f>SUMIF($A$4:$A$25,$A30,E$4:E$25)</f>
        <v>756874091</v>
      </c>
      <c r="F30" s="2">
        <f t="shared" si="4"/>
        <v>43120</v>
      </c>
      <c r="G30" s="2">
        <f t="shared" si="4"/>
        <v>700621</v>
      </c>
      <c r="H30" s="2">
        <f t="shared" si="4"/>
        <v>2642311.9500000002</v>
      </c>
      <c r="I30" s="2">
        <f t="shared" si="4"/>
        <v>43214</v>
      </c>
      <c r="J30" s="2">
        <f t="shared" si="4"/>
        <v>2000</v>
      </c>
      <c r="L30" s="3">
        <f t="shared" ref="L30:L37" si="5">ROUND(D30/F30,0)</f>
        <v>17886</v>
      </c>
      <c r="M30" s="3">
        <f>ROUND(D30/ROUNDUP(G30/I30,1)/J30,0)</f>
        <v>23657</v>
      </c>
      <c r="N30" s="3">
        <f>E30/H30</f>
        <v>286.44388146524483</v>
      </c>
    </row>
    <row r="31" spans="1:14">
      <c r="A31" s="2">
        <v>2</v>
      </c>
      <c r="B31" s="2" t="s">
        <v>878</v>
      </c>
      <c r="C31" s="2">
        <f t="shared" ref="C31:J36" si="6">SUMIF($A$4:$A$25,$A31,C$4:C$25)</f>
        <v>21</v>
      </c>
      <c r="D31" s="2">
        <f t="shared" si="6"/>
        <v>79176752</v>
      </c>
      <c r="E31" s="2">
        <f t="shared" si="6"/>
        <v>79176752</v>
      </c>
      <c r="F31" s="2">
        <f t="shared" si="6"/>
        <v>5027</v>
      </c>
      <c r="G31" s="2">
        <f t="shared" si="6"/>
        <v>73800</v>
      </c>
      <c r="H31" s="2">
        <f t="shared" si="6"/>
        <v>277887</v>
      </c>
      <c r="I31" s="2">
        <f t="shared" si="6"/>
        <v>5327</v>
      </c>
      <c r="J31" s="2">
        <f t="shared" si="6"/>
        <v>246</v>
      </c>
      <c r="L31" s="3">
        <f t="shared" si="5"/>
        <v>15750</v>
      </c>
      <c r="M31" s="3">
        <f t="shared" ref="M31:M37" si="7">ROUND(D31/ROUNDUP(G31/I31,1)/J31,0)</f>
        <v>23155</v>
      </c>
      <c r="N31" s="3">
        <f t="shared" ref="N31:N36" si="8">E31/H31</f>
        <v>284.92427497507981</v>
      </c>
    </row>
    <row r="32" spans="1:14">
      <c r="A32" s="2">
        <v>3</v>
      </c>
      <c r="B32" s="2" t="s">
        <v>879</v>
      </c>
      <c r="C32" s="2">
        <f t="shared" si="6"/>
        <v>34</v>
      </c>
      <c r="D32" s="2">
        <f t="shared" si="6"/>
        <v>132120597</v>
      </c>
      <c r="E32" s="2">
        <f t="shared" si="6"/>
        <v>132120597</v>
      </c>
      <c r="F32" s="2">
        <f t="shared" si="6"/>
        <v>9019</v>
      </c>
      <c r="G32" s="2">
        <f t="shared" si="6"/>
        <v>139213</v>
      </c>
      <c r="H32" s="2">
        <f t="shared" si="6"/>
        <v>488732</v>
      </c>
      <c r="I32" s="2">
        <f t="shared" si="6"/>
        <v>9199</v>
      </c>
      <c r="J32" s="2">
        <f t="shared" si="6"/>
        <v>402</v>
      </c>
      <c r="L32" s="3">
        <f t="shared" si="5"/>
        <v>14649</v>
      </c>
      <c r="M32" s="3">
        <f t="shared" si="7"/>
        <v>21622</v>
      </c>
      <c r="N32" s="3">
        <f t="shared" si="8"/>
        <v>270.3334281364838</v>
      </c>
    </row>
    <row r="33" spans="1:14">
      <c r="A33" s="2">
        <v>4</v>
      </c>
      <c r="B33" s="2" t="s">
        <v>880</v>
      </c>
      <c r="C33" s="2">
        <f t="shared" si="6"/>
        <v>29</v>
      </c>
      <c r="D33" s="2">
        <f t="shared" si="6"/>
        <v>127727566</v>
      </c>
      <c r="E33" s="2">
        <f t="shared" si="6"/>
        <v>120675816</v>
      </c>
      <c r="F33" s="2">
        <f t="shared" si="6"/>
        <v>7141</v>
      </c>
      <c r="G33" s="2">
        <f t="shared" si="6"/>
        <v>118154</v>
      </c>
      <c r="H33" s="2">
        <f t="shared" si="6"/>
        <v>500195</v>
      </c>
      <c r="I33" s="2">
        <f t="shared" si="6"/>
        <v>7470</v>
      </c>
      <c r="J33" s="2">
        <f t="shared" si="6"/>
        <v>342</v>
      </c>
      <c r="L33" s="3">
        <f t="shared" si="5"/>
        <v>17887</v>
      </c>
      <c r="M33" s="3">
        <f t="shared" si="7"/>
        <v>23489</v>
      </c>
      <c r="N33" s="3">
        <f t="shared" si="8"/>
        <v>241.25754155879207</v>
      </c>
    </row>
    <row r="34" spans="1:14">
      <c r="A34" s="2">
        <v>5</v>
      </c>
      <c r="B34" s="2" t="s">
        <v>881</v>
      </c>
      <c r="C34" s="2">
        <f t="shared" si="6"/>
        <v>42</v>
      </c>
      <c r="D34" s="2">
        <f t="shared" si="6"/>
        <v>214256877</v>
      </c>
      <c r="E34" s="2">
        <f t="shared" si="6"/>
        <v>207084040</v>
      </c>
      <c r="F34" s="2">
        <f t="shared" si="6"/>
        <v>10399</v>
      </c>
      <c r="G34" s="2">
        <f t="shared" si="6"/>
        <v>168068</v>
      </c>
      <c r="H34" s="2">
        <f t="shared" si="6"/>
        <v>705315</v>
      </c>
      <c r="I34" s="2">
        <f t="shared" si="6"/>
        <v>11239</v>
      </c>
      <c r="J34" s="2">
        <f t="shared" si="6"/>
        <v>494</v>
      </c>
      <c r="L34" s="3">
        <f t="shared" si="5"/>
        <v>20604</v>
      </c>
      <c r="M34" s="3">
        <f t="shared" si="7"/>
        <v>28915</v>
      </c>
      <c r="N34" s="3">
        <f t="shared" si="8"/>
        <v>293.60504171894826</v>
      </c>
    </row>
    <row r="35" spans="1:14">
      <c r="A35" s="2">
        <v>6</v>
      </c>
      <c r="B35" s="2" t="s">
        <v>882</v>
      </c>
      <c r="C35" s="2">
        <f t="shared" si="6"/>
        <v>74</v>
      </c>
      <c r="D35" s="2">
        <f t="shared" si="6"/>
        <v>310381486</v>
      </c>
      <c r="E35" s="2">
        <f t="shared" si="6"/>
        <v>296520812</v>
      </c>
      <c r="F35" s="2">
        <f t="shared" si="6"/>
        <v>16751</v>
      </c>
      <c r="G35" s="2">
        <f t="shared" si="6"/>
        <v>285165</v>
      </c>
      <c r="H35" s="2">
        <f t="shared" si="6"/>
        <v>1110674.5</v>
      </c>
      <c r="I35" s="2">
        <f t="shared" si="6"/>
        <v>19458</v>
      </c>
      <c r="J35" s="2">
        <f t="shared" si="6"/>
        <v>870</v>
      </c>
      <c r="L35" s="3">
        <f t="shared" si="5"/>
        <v>18529</v>
      </c>
      <c r="M35" s="3">
        <f t="shared" si="7"/>
        <v>24269</v>
      </c>
      <c r="N35" s="3">
        <f t="shared" si="8"/>
        <v>266.97363809108788</v>
      </c>
    </row>
    <row r="36" spans="1:14">
      <c r="A36" s="2">
        <v>7</v>
      </c>
      <c r="B36" s="2" t="s">
        <v>883</v>
      </c>
      <c r="C36" s="2">
        <f t="shared" si="6"/>
        <v>15</v>
      </c>
      <c r="D36" s="2">
        <f t="shared" si="6"/>
        <v>84054396</v>
      </c>
      <c r="E36" s="2">
        <f t="shared" si="6"/>
        <v>84054396</v>
      </c>
      <c r="F36" s="2">
        <f t="shared" si="6"/>
        <v>3885</v>
      </c>
      <c r="G36" s="2">
        <f t="shared" si="6"/>
        <v>65887</v>
      </c>
      <c r="H36" s="2">
        <f t="shared" si="6"/>
        <v>292475</v>
      </c>
      <c r="I36" s="2">
        <f t="shared" si="6"/>
        <v>3779</v>
      </c>
      <c r="J36" s="2">
        <f t="shared" si="6"/>
        <v>169</v>
      </c>
      <c r="L36" s="3">
        <f t="shared" si="5"/>
        <v>21636</v>
      </c>
      <c r="M36" s="3">
        <f t="shared" si="7"/>
        <v>28421</v>
      </c>
      <c r="N36" s="3">
        <f t="shared" si="8"/>
        <v>287.39001965979998</v>
      </c>
    </row>
    <row r="37" spans="1:14">
      <c r="A37" s="2"/>
      <c r="B37" s="2" t="s">
        <v>884</v>
      </c>
      <c r="C37" s="2">
        <f t="shared" ref="C37:I37" si="9">SUM(C30:C36)</f>
        <v>389</v>
      </c>
      <c r="D37" s="2">
        <f t="shared" si="9"/>
        <v>1718949715</v>
      </c>
      <c r="E37" s="2">
        <f t="shared" si="9"/>
        <v>1676506504</v>
      </c>
      <c r="F37" s="2">
        <f t="shared" si="9"/>
        <v>95342</v>
      </c>
      <c r="G37" s="2">
        <f t="shared" si="9"/>
        <v>1550908</v>
      </c>
      <c r="H37" s="2">
        <f t="shared" si="9"/>
        <v>6017590.4500000002</v>
      </c>
      <c r="I37" s="2">
        <f t="shared" si="9"/>
        <v>99686</v>
      </c>
      <c r="J37" s="2">
        <f>SUM(J30:J36)</f>
        <v>4523</v>
      </c>
      <c r="L37" s="3">
        <f t="shared" si="5"/>
        <v>18029</v>
      </c>
      <c r="M37" s="3">
        <f t="shared" si="7"/>
        <v>24362</v>
      </c>
      <c r="N37" s="3">
        <f>D37/H37</f>
        <v>285.65415497826041</v>
      </c>
    </row>
    <row r="38" spans="1:14">
      <c r="L38" s="12"/>
      <c r="M38" s="12"/>
      <c r="N38" s="12"/>
    </row>
    <row r="39" spans="1:14">
      <c r="L39" s="12"/>
      <c r="M39" s="12"/>
      <c r="N39" s="12"/>
    </row>
    <row r="40" spans="1:14">
      <c r="L40" s="12"/>
      <c r="M40" s="12"/>
      <c r="N40" s="12"/>
    </row>
    <row r="41" spans="1:14">
      <c r="L41" s="12"/>
      <c r="M41" s="12"/>
      <c r="N41" s="12"/>
    </row>
    <row r="42" spans="1:14">
      <c r="L42" s="12"/>
      <c r="M42" s="12"/>
      <c r="N42" s="12"/>
    </row>
    <row r="43" spans="1:14">
      <c r="L43" s="12"/>
      <c r="M43" s="12"/>
      <c r="N43" s="12"/>
    </row>
    <row r="44" spans="1:14">
      <c r="L44" s="12"/>
      <c r="M44" s="12"/>
      <c r="N44" s="12"/>
    </row>
    <row r="45" spans="1:14">
      <c r="L45" s="12"/>
      <c r="M45" s="12"/>
      <c r="N45" s="12"/>
    </row>
    <row r="46" spans="1:14">
      <c r="L46" s="12"/>
      <c r="M46" s="12"/>
      <c r="N46" s="12"/>
    </row>
    <row r="47" spans="1:14">
      <c r="L47" s="12"/>
      <c r="M47" s="12"/>
      <c r="N47" s="12"/>
    </row>
    <row r="48" spans="1:14">
      <c r="L48" s="12"/>
      <c r="M48" s="12"/>
      <c r="N48" s="12"/>
    </row>
    <row r="49" spans="12:14">
      <c r="L49" s="12"/>
      <c r="M49" s="12"/>
      <c r="N49" s="12"/>
    </row>
    <row r="50" spans="12:14">
      <c r="L50" s="12"/>
      <c r="M50" s="12"/>
      <c r="N50" s="12"/>
    </row>
    <row r="51" spans="12:14">
      <c r="L51" s="12"/>
      <c r="M51" s="12"/>
      <c r="N51" s="12"/>
    </row>
    <row r="52" spans="12:14">
      <c r="L52" s="12"/>
      <c r="M52" s="12"/>
      <c r="N52" s="12"/>
    </row>
    <row r="252" spans="12:14">
      <c r="L252" s="91"/>
      <c r="M252" s="91"/>
      <c r="N252" s="91"/>
    </row>
    <row r="253" spans="12:14">
      <c r="L253" s="16"/>
      <c r="M253" s="16"/>
      <c r="N253" s="91"/>
    </row>
    <row r="254" spans="12:14">
      <c r="L254" s="12"/>
      <c r="M254" s="12"/>
      <c r="N254" s="12"/>
    </row>
    <row r="255" spans="12:14">
      <c r="L255" s="12"/>
      <c r="M255" s="12"/>
      <c r="N255" s="12"/>
    </row>
    <row r="256" spans="12:14">
      <c r="L256" s="12"/>
      <c r="M256" s="12"/>
      <c r="N256" s="12"/>
    </row>
    <row r="257" spans="12:14">
      <c r="L257" s="12"/>
      <c r="M257" s="12"/>
      <c r="N257" s="12"/>
    </row>
    <row r="258" spans="12:14">
      <c r="L258" s="12"/>
      <c r="M258" s="12"/>
      <c r="N258" s="12"/>
    </row>
    <row r="259" spans="12:14">
      <c r="L259" s="12"/>
      <c r="M259" s="12"/>
      <c r="N259" s="12"/>
    </row>
    <row r="260" spans="12:14">
      <c r="L260" s="12"/>
      <c r="M260" s="12"/>
      <c r="N260" s="12"/>
    </row>
    <row r="263" spans="12:14">
      <c r="L263" s="91"/>
      <c r="M263" s="91"/>
      <c r="N263" s="91"/>
    </row>
    <row r="264" spans="12:14">
      <c r="L264" s="16"/>
      <c r="M264" s="16"/>
      <c r="N264" s="91"/>
    </row>
    <row r="265" spans="12:14">
      <c r="L265" s="12"/>
      <c r="M265" s="12"/>
      <c r="N265" s="12"/>
    </row>
    <row r="266" spans="12:14">
      <c r="L266" s="12"/>
      <c r="M266" s="12"/>
      <c r="N266" s="12"/>
    </row>
    <row r="267" spans="12:14">
      <c r="L267" s="12"/>
      <c r="M267" s="12"/>
      <c r="N267" s="12"/>
    </row>
    <row r="268" spans="12:14">
      <c r="L268" s="12"/>
      <c r="M268" s="12"/>
      <c r="N268" s="12"/>
    </row>
    <row r="269" spans="12:14">
      <c r="L269" s="12"/>
      <c r="M269" s="12"/>
      <c r="N269" s="12"/>
    </row>
    <row r="270" spans="12:14">
      <c r="L270" s="12"/>
      <c r="M270" s="12"/>
      <c r="N270" s="12"/>
    </row>
    <row r="271" spans="12:14">
      <c r="L271" s="12"/>
      <c r="M271" s="12"/>
      <c r="N271" s="12"/>
    </row>
    <row r="272" spans="12:14">
      <c r="L272" s="12"/>
      <c r="M272" s="12"/>
      <c r="N272" s="12"/>
    </row>
    <row r="273" spans="12:14">
      <c r="L273" s="12"/>
      <c r="M273" s="12"/>
      <c r="N273" s="12"/>
    </row>
    <row r="274" spans="12:14">
      <c r="L274" s="12"/>
      <c r="M274" s="12"/>
      <c r="N274" s="12"/>
    </row>
    <row r="275" spans="12:14">
      <c r="L275" s="12"/>
      <c r="M275" s="12"/>
      <c r="N275" s="12"/>
    </row>
    <row r="276" spans="12:14">
      <c r="L276" s="12"/>
      <c r="M276" s="12"/>
      <c r="N276" s="12"/>
    </row>
    <row r="277" spans="12:14">
      <c r="L277" s="12"/>
      <c r="M277" s="12"/>
      <c r="N277" s="12"/>
    </row>
    <row r="278" spans="12:14">
      <c r="L278" s="12"/>
      <c r="M278" s="12"/>
      <c r="N278" s="12"/>
    </row>
    <row r="279" spans="12:14">
      <c r="L279" s="12"/>
      <c r="M279" s="12"/>
      <c r="N279" s="12"/>
    </row>
    <row r="280" spans="12:14">
      <c r="L280" s="12"/>
      <c r="M280" s="12"/>
      <c r="N280" s="12"/>
    </row>
    <row r="281" spans="12:14">
      <c r="L281" s="12"/>
      <c r="M281" s="12"/>
      <c r="N281" s="12"/>
    </row>
    <row r="282" spans="12:14">
      <c r="L282" s="12"/>
      <c r="M282" s="12"/>
      <c r="N282" s="12"/>
    </row>
    <row r="283" spans="12:14">
      <c r="L283" s="12"/>
      <c r="M283" s="12"/>
      <c r="N283" s="12"/>
    </row>
    <row r="284" spans="12:14">
      <c r="L284" s="12"/>
      <c r="M284" s="12"/>
      <c r="N284" s="12"/>
    </row>
    <row r="285" spans="12:14">
      <c r="L285" s="12"/>
      <c r="M285" s="12"/>
      <c r="N285" s="12"/>
    </row>
    <row r="286" spans="12:14">
      <c r="L286" s="12"/>
      <c r="M286" s="12"/>
      <c r="N286" s="12"/>
    </row>
    <row r="287" spans="12:14">
      <c r="L287" s="12"/>
      <c r="M287" s="12"/>
      <c r="N287" s="12"/>
    </row>
    <row r="513" spans="2:2">
      <c r="B513" s="24"/>
    </row>
    <row r="528" spans="2:2">
      <c r="B528" s="9"/>
    </row>
    <row r="530" spans="2:2">
      <c r="B530" s="24"/>
    </row>
  </sheetData>
  <mergeCells count="8">
    <mergeCell ref="L263:M263"/>
    <mergeCell ref="N263:N264"/>
    <mergeCell ref="L28:M28"/>
    <mergeCell ref="N28:N29"/>
    <mergeCell ref="L2:M2"/>
    <mergeCell ref="N2:N3"/>
    <mergeCell ref="L252:M252"/>
    <mergeCell ref="N252:N253"/>
  </mergeCells>
  <phoneticPr fontId="4"/>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A8310-1CD3-47D7-B523-EAEBF0D686CF}">
  <dimension ref="A1:T156"/>
  <sheetViews>
    <sheetView zoomScale="55" zoomScaleNormal="55" workbookViewId="0">
      <selection activeCell="F22" sqref="F22"/>
    </sheetView>
  </sheetViews>
  <sheetFormatPr defaultColWidth="8.75" defaultRowHeight="13.5"/>
  <cols>
    <col min="1" max="1" width="8.75" style="14"/>
    <col min="2" max="2" width="47.75" style="14" bestFit="1" customWidth="1"/>
    <col min="3" max="3" width="13.25" style="14" customWidth="1"/>
    <col min="4" max="4" width="8.75" style="14" bestFit="1" customWidth="1"/>
    <col min="5" max="5" width="11" style="14" bestFit="1" customWidth="1"/>
    <col min="6" max="6" width="48.125" style="14" bestFit="1" customWidth="1"/>
    <col min="7" max="9" width="15.75" style="14" customWidth="1"/>
    <col min="10" max="10" width="14.25" style="14" bestFit="1" customWidth="1"/>
    <col min="11" max="11" width="8.75" style="14" bestFit="1" customWidth="1"/>
    <col min="12" max="12" width="11" style="14" bestFit="1" customWidth="1"/>
    <col min="13" max="14" width="7.75" style="14" bestFit="1" customWidth="1"/>
    <col min="15" max="15" width="11" style="14" customWidth="1"/>
    <col min="16" max="16" width="70.75" style="14" customWidth="1"/>
    <col min="17" max="17" width="11" style="14" bestFit="1" customWidth="1"/>
    <col min="18" max="18" width="70.75" style="14" customWidth="1"/>
    <col min="19" max="19" width="10.25" style="14" bestFit="1" customWidth="1"/>
    <col min="20" max="20" width="71" style="14" customWidth="1"/>
    <col min="21" max="22" width="11" style="14" bestFit="1" customWidth="1"/>
    <col min="23" max="24" width="7.75" style="14" bestFit="1" customWidth="1"/>
    <col min="25" max="25" width="8.75" style="14" bestFit="1" customWidth="1"/>
    <col min="26" max="27" width="7.75" style="14" bestFit="1" customWidth="1"/>
    <col min="28" max="28" width="11" style="14" bestFit="1" customWidth="1"/>
    <col min="29" max="29" width="7.75" style="14" bestFit="1" customWidth="1"/>
    <col min="30" max="30" width="11" style="14" bestFit="1" customWidth="1"/>
    <col min="31" max="31" width="7.75" style="14" bestFit="1" customWidth="1"/>
    <col min="32" max="32" width="11" style="14" bestFit="1" customWidth="1"/>
    <col min="33" max="33" width="7.75" style="14" bestFit="1" customWidth="1"/>
    <col min="34" max="34" width="8.75" style="14" bestFit="1" customWidth="1"/>
    <col min="35" max="37" width="11" style="14" bestFit="1" customWidth="1"/>
    <col min="38" max="40" width="7.75" style="14" bestFit="1" customWidth="1"/>
    <col min="41" max="44" width="11" style="14" bestFit="1" customWidth="1"/>
    <col min="45" max="45" width="7.75" style="14" bestFit="1" customWidth="1"/>
    <col min="46" max="46" width="8.75" style="14" bestFit="1" customWidth="1"/>
    <col min="47" max="49" width="11" style="14" bestFit="1" customWidth="1"/>
    <col min="50" max="50" width="7.75" style="14" bestFit="1" customWidth="1"/>
    <col min="51" max="53" width="11" style="14" bestFit="1" customWidth="1"/>
    <col min="54" max="54" width="7.75" style="14" bestFit="1" customWidth="1"/>
    <col min="55" max="55" width="11" style="14" bestFit="1" customWidth="1"/>
    <col min="56" max="56" width="7.75" style="14" bestFit="1" customWidth="1"/>
    <col min="57" max="57" width="8.75" style="14" bestFit="1" customWidth="1"/>
    <col min="58" max="60" width="11" style="14" bestFit="1" customWidth="1"/>
    <col min="61" max="61" width="7.75" style="14" bestFit="1" customWidth="1"/>
    <col min="62" max="62" width="11" style="14" bestFit="1" customWidth="1"/>
    <col min="63" max="63" width="7.75" style="14" bestFit="1" customWidth="1"/>
    <col min="64" max="64" width="11" style="14" bestFit="1" customWidth="1"/>
    <col min="65" max="66" width="7.75" style="14" bestFit="1" customWidth="1"/>
    <col min="67" max="67" width="8.75" style="14" bestFit="1" customWidth="1"/>
    <col min="68" max="72" width="11" style="14" bestFit="1" customWidth="1"/>
    <col min="73" max="74" width="7.75" style="14" bestFit="1" customWidth="1"/>
    <col min="75" max="75" width="8.75" style="14" bestFit="1" customWidth="1"/>
    <col min="76" max="78" width="11" style="14" bestFit="1" customWidth="1"/>
    <col min="79" max="79" width="7.75" style="14" bestFit="1" customWidth="1"/>
    <col min="80" max="80" width="11" style="14" bestFit="1" customWidth="1"/>
    <col min="81" max="81" width="7.75" style="14" bestFit="1" customWidth="1"/>
    <col min="82" max="82" width="8.75" style="14" bestFit="1" customWidth="1"/>
    <col min="83" max="89" width="11" style="14" bestFit="1" customWidth="1"/>
    <col min="90" max="90" width="7.75" style="14" bestFit="1" customWidth="1"/>
    <col min="91" max="91" width="8.75" style="14" bestFit="1" customWidth="1"/>
    <col min="92" max="94" width="11" style="14" bestFit="1" customWidth="1"/>
    <col min="95" max="95" width="7.75" style="14" bestFit="1" customWidth="1"/>
    <col min="96" max="96" width="8.75" style="14" bestFit="1" customWidth="1"/>
    <col min="97" max="107" width="11" style="14" bestFit="1" customWidth="1"/>
    <col min="108" max="108" width="7.75" style="14" bestFit="1" customWidth="1"/>
    <col min="109" max="109" width="8.75" style="14" bestFit="1" customWidth="1"/>
    <col min="110" max="110" width="7.75" style="14" bestFit="1" customWidth="1"/>
    <col min="111" max="112" width="11" style="14" bestFit="1" customWidth="1"/>
    <col min="113" max="113" width="7.75" style="14" bestFit="1" customWidth="1"/>
    <col min="114" max="114" width="8.75" style="14" bestFit="1" customWidth="1"/>
    <col min="115" max="121" width="11" style="14" bestFit="1" customWidth="1"/>
    <col min="122" max="122" width="7.75" style="14" bestFit="1" customWidth="1"/>
    <col min="123" max="123" width="8.75" style="14" bestFit="1" customWidth="1"/>
    <col min="124" max="126" width="11" style="14" bestFit="1" customWidth="1"/>
    <col min="127" max="127" width="7.75" style="14" bestFit="1" customWidth="1"/>
    <col min="128" max="133" width="11" style="14" bestFit="1" customWidth="1"/>
    <col min="134" max="134" width="7.75" style="14" bestFit="1" customWidth="1"/>
    <col min="135" max="135" width="8.75" style="14" bestFit="1" customWidth="1"/>
    <col min="136" max="138" width="11" style="14" bestFit="1" customWidth="1"/>
    <col min="139" max="139" width="7.75" style="14" bestFit="1" customWidth="1"/>
    <col min="140" max="142" width="11" style="14" bestFit="1" customWidth="1"/>
    <col min="143" max="143" width="7.75" style="14" bestFit="1" customWidth="1"/>
    <col min="144" max="144" width="8.75" style="14" bestFit="1" customWidth="1"/>
    <col min="145" max="145" width="11" style="14" bestFit="1" customWidth="1"/>
    <col min="146" max="146" width="7.75" style="14" bestFit="1" customWidth="1"/>
    <col min="147" max="147" width="11" style="14" bestFit="1" customWidth="1"/>
    <col min="148" max="148" width="7.75" style="14" bestFit="1" customWidth="1"/>
    <col min="149" max="158" width="11" style="14" bestFit="1" customWidth="1"/>
    <col min="159" max="160" width="7.75" style="14" bestFit="1" customWidth="1"/>
    <col min="161" max="161" width="6" style="14" bestFit="1" customWidth="1"/>
    <col min="162" max="182" width="10.75" style="14" bestFit="1" customWidth="1"/>
    <col min="183" max="184" width="7.5" style="14" bestFit="1" customWidth="1"/>
    <col min="185" max="185" width="5.25" style="14" bestFit="1" customWidth="1"/>
    <col min="186" max="16384" width="8.75" style="14"/>
  </cols>
  <sheetData>
    <row r="1" spans="1:20">
      <c r="A1" s="14" t="s">
        <v>724</v>
      </c>
      <c r="F1" s="14" t="s">
        <v>725</v>
      </c>
    </row>
    <row r="2" spans="1:20">
      <c r="A2" s="19"/>
      <c r="B2" s="19" t="s">
        <v>715</v>
      </c>
      <c r="C2" s="19" t="s">
        <v>716</v>
      </c>
      <c r="F2" s="20"/>
      <c r="G2" s="19" t="s">
        <v>726</v>
      </c>
      <c r="H2" s="19" t="s">
        <v>727</v>
      </c>
      <c r="I2" s="19" t="s">
        <v>728</v>
      </c>
      <c r="J2" s="19" t="s">
        <v>729</v>
      </c>
      <c r="K2" s="19" t="s">
        <v>759</v>
      </c>
      <c r="O2" s="14" t="s">
        <v>853</v>
      </c>
    </row>
    <row r="3" spans="1:20">
      <c r="A3" s="20">
        <v>1</v>
      </c>
      <c r="B3" s="20" t="s">
        <v>699</v>
      </c>
      <c r="C3" s="20">
        <v>73</v>
      </c>
      <c r="F3" s="20" t="s">
        <v>32</v>
      </c>
      <c r="G3" s="21">
        <v>164333605</v>
      </c>
      <c r="H3" s="21">
        <v>43552457</v>
      </c>
      <c r="I3" s="21">
        <v>3954066</v>
      </c>
      <c r="J3" s="22">
        <f>SUM(G3:I3)</f>
        <v>211840128</v>
      </c>
      <c r="K3" s="23">
        <f>J3/$J$20</f>
        <v>6.8903370932787908E-2</v>
      </c>
      <c r="O3" s="42" t="s">
        <v>3</v>
      </c>
      <c r="P3" s="64" t="s">
        <v>4</v>
      </c>
      <c r="Q3" s="42" t="s">
        <v>5</v>
      </c>
      <c r="R3" s="42" t="s">
        <v>6</v>
      </c>
      <c r="S3" s="62" t="s">
        <v>7</v>
      </c>
      <c r="T3" s="62" t="s">
        <v>8</v>
      </c>
    </row>
    <row r="4" spans="1:20" ht="40.5">
      <c r="A4" s="20">
        <v>2</v>
      </c>
      <c r="B4" s="20" t="s">
        <v>700</v>
      </c>
      <c r="C4" s="20">
        <v>39</v>
      </c>
      <c r="F4" s="20" t="s">
        <v>19</v>
      </c>
      <c r="G4" s="21">
        <v>258374259</v>
      </c>
      <c r="H4" s="21">
        <v>6767343</v>
      </c>
      <c r="I4" s="21">
        <v>23970488</v>
      </c>
      <c r="J4" s="22">
        <f t="shared" ref="J4:J19" si="0">SUM(G4:I4)</f>
        <v>289112090</v>
      </c>
      <c r="K4" s="23">
        <f t="shared" ref="K4:K20" si="1">J4/$J$20</f>
        <v>9.4036940812382633E-2</v>
      </c>
      <c r="O4" s="21">
        <v>1764050</v>
      </c>
      <c r="P4" s="26" t="s">
        <v>73</v>
      </c>
      <c r="Q4" s="21">
        <v>851664</v>
      </c>
      <c r="R4" s="26" t="s">
        <v>520</v>
      </c>
      <c r="S4" s="21">
        <v>1263374</v>
      </c>
      <c r="T4" s="65" t="s">
        <v>49</v>
      </c>
    </row>
    <row r="5" spans="1:20">
      <c r="A5" s="20">
        <v>3</v>
      </c>
      <c r="B5" s="20" t="s">
        <v>701</v>
      </c>
      <c r="C5" s="20">
        <v>34</v>
      </c>
      <c r="F5" s="20" t="s">
        <v>68</v>
      </c>
      <c r="G5" s="21">
        <v>139238790</v>
      </c>
      <c r="H5" s="21">
        <v>50750673</v>
      </c>
      <c r="I5" s="21">
        <v>666670</v>
      </c>
      <c r="J5" s="22">
        <f t="shared" si="0"/>
        <v>190656133</v>
      </c>
      <c r="K5" s="23">
        <f t="shared" si="1"/>
        <v>6.2013039629158197E-2</v>
      </c>
      <c r="O5" s="66">
        <v>7925090</v>
      </c>
      <c r="P5" s="26" t="s">
        <v>132</v>
      </c>
      <c r="Q5" s="66">
        <v>4128253</v>
      </c>
      <c r="R5" s="26" t="s">
        <v>162</v>
      </c>
      <c r="S5" s="21">
        <v>470580</v>
      </c>
      <c r="T5" s="65" t="s">
        <v>224</v>
      </c>
    </row>
    <row r="6" spans="1:20" ht="27">
      <c r="A6" s="20">
        <v>4</v>
      </c>
      <c r="B6" s="20" t="s">
        <v>702</v>
      </c>
      <c r="C6" s="20">
        <v>57</v>
      </c>
      <c r="F6" s="20" t="s">
        <v>12</v>
      </c>
      <c r="G6" s="21">
        <v>154699048</v>
      </c>
      <c r="H6" s="21">
        <v>29166613</v>
      </c>
      <c r="I6" s="21">
        <v>12975544</v>
      </c>
      <c r="J6" s="22">
        <f t="shared" si="0"/>
        <v>196841205</v>
      </c>
      <c r="K6" s="23">
        <f t="shared" si="1"/>
        <v>6.4024803473362452E-2</v>
      </c>
      <c r="O6" s="21">
        <v>1590000</v>
      </c>
      <c r="P6" s="26" t="s">
        <v>563</v>
      </c>
      <c r="Q6" s="21">
        <v>2953899</v>
      </c>
      <c r="R6" s="26" t="s">
        <v>346</v>
      </c>
      <c r="S6" s="21">
        <v>213808</v>
      </c>
      <c r="T6" s="65" t="s">
        <v>284</v>
      </c>
    </row>
    <row r="7" spans="1:20" ht="27">
      <c r="A7" s="20">
        <v>5</v>
      </c>
      <c r="B7" s="20" t="s">
        <v>703</v>
      </c>
      <c r="C7" s="20">
        <v>91</v>
      </c>
      <c r="F7" s="20" t="s">
        <v>18</v>
      </c>
      <c r="G7" s="21">
        <v>94367754</v>
      </c>
      <c r="H7" s="21">
        <v>34399393</v>
      </c>
      <c r="I7" s="21">
        <v>28440262</v>
      </c>
      <c r="J7" s="22">
        <f t="shared" si="0"/>
        <v>157207409</v>
      </c>
      <c r="K7" s="23">
        <f t="shared" si="1"/>
        <v>5.1133468044871552E-2</v>
      </c>
      <c r="O7" s="21">
        <v>7626350</v>
      </c>
      <c r="P7" s="26" t="s">
        <v>867</v>
      </c>
      <c r="Q7" s="21">
        <v>6752852</v>
      </c>
      <c r="R7" s="26" t="s">
        <v>481</v>
      </c>
      <c r="S7" s="21">
        <v>412396</v>
      </c>
      <c r="T7" s="65" t="s">
        <v>405</v>
      </c>
    </row>
    <row r="8" spans="1:20" ht="27">
      <c r="A8" s="20">
        <v>6</v>
      </c>
      <c r="B8" s="20" t="s">
        <v>704</v>
      </c>
      <c r="C8" s="20">
        <v>126</v>
      </c>
      <c r="F8" s="20" t="s">
        <v>33</v>
      </c>
      <c r="G8" s="21">
        <v>70788906</v>
      </c>
      <c r="H8" s="21">
        <v>27394095</v>
      </c>
      <c r="I8" s="21">
        <v>11331982</v>
      </c>
      <c r="J8" s="22">
        <f t="shared" si="0"/>
        <v>109514983</v>
      </c>
      <c r="K8" s="23">
        <f t="shared" si="1"/>
        <v>3.562097307808916E-2</v>
      </c>
      <c r="O8" s="66">
        <v>42348313</v>
      </c>
      <c r="P8" s="26" t="s">
        <v>596</v>
      </c>
      <c r="Q8" s="21">
        <v>892500</v>
      </c>
      <c r="R8" s="26" t="s">
        <v>570</v>
      </c>
      <c r="S8" s="21">
        <v>999785</v>
      </c>
      <c r="T8" s="65" t="s">
        <v>443</v>
      </c>
    </row>
    <row r="9" spans="1:20" ht="27">
      <c r="A9" s="20">
        <v>7</v>
      </c>
      <c r="B9" s="20" t="s">
        <v>705</v>
      </c>
      <c r="C9" s="20">
        <v>37</v>
      </c>
      <c r="F9" s="20" t="s">
        <v>91</v>
      </c>
      <c r="G9" s="21">
        <v>102330295</v>
      </c>
      <c r="H9" s="21">
        <v>15154283</v>
      </c>
      <c r="I9" s="21">
        <v>9339856</v>
      </c>
      <c r="J9" s="22">
        <f t="shared" si="0"/>
        <v>126824434</v>
      </c>
      <c r="K9" s="23">
        <f t="shared" si="1"/>
        <v>4.1251065611341009E-2</v>
      </c>
      <c r="O9" s="66">
        <v>21815424</v>
      </c>
      <c r="P9" s="26" t="s">
        <v>600</v>
      </c>
      <c r="Q9" s="21">
        <v>1996120</v>
      </c>
      <c r="R9" s="26" t="s">
        <v>583</v>
      </c>
      <c r="S9" s="66">
        <v>5320242</v>
      </c>
      <c r="T9" s="65" t="s">
        <v>576</v>
      </c>
    </row>
    <row r="10" spans="1:20">
      <c r="A10" s="20">
        <v>8</v>
      </c>
      <c r="B10" s="20" t="s">
        <v>706</v>
      </c>
      <c r="C10" s="20">
        <v>24</v>
      </c>
      <c r="F10" s="20" t="s">
        <v>75</v>
      </c>
      <c r="G10" s="21">
        <v>53394149</v>
      </c>
      <c r="H10" s="21">
        <v>4310376</v>
      </c>
      <c r="I10" s="21">
        <v>2329780</v>
      </c>
      <c r="J10" s="22">
        <f t="shared" si="0"/>
        <v>60034305</v>
      </c>
      <c r="K10" s="23">
        <f t="shared" si="1"/>
        <v>1.9526829147814354E-2</v>
      </c>
      <c r="O10" s="21">
        <v>4124811</v>
      </c>
      <c r="P10" s="26" t="s">
        <v>617</v>
      </c>
      <c r="Q10" s="66">
        <v>8024451</v>
      </c>
      <c r="R10" s="26" t="s">
        <v>602</v>
      </c>
      <c r="S10" s="21">
        <v>456450</v>
      </c>
      <c r="T10" s="65" t="s">
        <v>597</v>
      </c>
    </row>
    <row r="11" spans="1:20" ht="27">
      <c r="A11" s="20">
        <v>9</v>
      </c>
      <c r="B11" s="20" t="s">
        <v>707</v>
      </c>
      <c r="C11" s="20">
        <v>169</v>
      </c>
      <c r="F11" s="20" t="s">
        <v>21</v>
      </c>
      <c r="G11" s="21">
        <v>171873533</v>
      </c>
      <c r="H11" s="21">
        <v>71581626</v>
      </c>
      <c r="I11" s="21">
        <v>20434064</v>
      </c>
      <c r="J11" s="22">
        <f t="shared" si="0"/>
        <v>263889223</v>
      </c>
      <c r="K11" s="23">
        <f t="shared" si="1"/>
        <v>8.5832921218468042E-2</v>
      </c>
      <c r="O11" s="66">
        <v>19278409</v>
      </c>
      <c r="P11" s="26" t="s">
        <v>627</v>
      </c>
      <c r="Q11" s="21">
        <v>2301377</v>
      </c>
      <c r="R11" s="26" t="s">
        <v>605</v>
      </c>
      <c r="S11" s="21">
        <v>1308561</v>
      </c>
      <c r="T11" s="65" t="s">
        <v>611</v>
      </c>
    </row>
    <row r="12" spans="1:20">
      <c r="A12" s="20">
        <v>10</v>
      </c>
      <c r="B12" s="20" t="s">
        <v>608</v>
      </c>
      <c r="C12" s="20">
        <v>27</v>
      </c>
      <c r="F12" s="20" t="s">
        <v>22</v>
      </c>
      <c r="G12" s="21">
        <v>377338511</v>
      </c>
      <c r="H12" s="21">
        <v>9353877</v>
      </c>
      <c r="I12" s="21">
        <v>5829722</v>
      </c>
      <c r="J12" s="22">
        <f t="shared" si="0"/>
        <v>392522110</v>
      </c>
      <c r="K12" s="23">
        <f t="shared" si="1"/>
        <v>0.12767220639448715</v>
      </c>
      <c r="O12" s="66">
        <v>23958930</v>
      </c>
      <c r="P12" s="26" t="s">
        <v>858</v>
      </c>
      <c r="Q12" s="66">
        <v>5008261</v>
      </c>
      <c r="R12" s="26" t="s">
        <v>863</v>
      </c>
      <c r="S12" s="21">
        <v>2128695</v>
      </c>
      <c r="T12" s="65" t="s">
        <v>621</v>
      </c>
    </row>
    <row r="13" spans="1:20" ht="27">
      <c r="A13" s="20">
        <v>11</v>
      </c>
      <c r="B13" s="20" t="s">
        <v>708</v>
      </c>
      <c r="C13" s="20">
        <v>88</v>
      </c>
      <c r="F13" s="20" t="s">
        <v>46</v>
      </c>
      <c r="G13" s="21">
        <v>23070627</v>
      </c>
      <c r="H13" s="21">
        <v>14452369</v>
      </c>
      <c r="I13" s="21">
        <v>4255657</v>
      </c>
      <c r="J13" s="22">
        <f t="shared" si="0"/>
        <v>41778653</v>
      </c>
      <c r="K13" s="23">
        <f t="shared" si="1"/>
        <v>1.3588974156639634E-2</v>
      </c>
      <c r="O13" s="21">
        <v>4837657</v>
      </c>
      <c r="P13" s="26" t="s">
        <v>44</v>
      </c>
      <c r="Q13" s="21">
        <v>3841748</v>
      </c>
      <c r="R13" s="26" t="s">
        <v>628</v>
      </c>
      <c r="S13" s="21">
        <v>356924</v>
      </c>
      <c r="T13" s="65" t="s">
        <v>624</v>
      </c>
    </row>
    <row r="14" spans="1:20" ht="40.5">
      <c r="A14" s="20">
        <v>12</v>
      </c>
      <c r="B14" s="20" t="s">
        <v>709</v>
      </c>
      <c r="C14" s="20">
        <v>44</v>
      </c>
      <c r="F14" s="20" t="s">
        <v>150</v>
      </c>
      <c r="G14" s="21">
        <v>4227406</v>
      </c>
      <c r="H14" s="21">
        <v>478114</v>
      </c>
      <c r="I14" s="21">
        <v>661043</v>
      </c>
      <c r="J14" s="22">
        <f t="shared" si="0"/>
        <v>5366563</v>
      </c>
      <c r="K14" s="23">
        <f t="shared" si="1"/>
        <v>1.7455346374374125E-3</v>
      </c>
      <c r="O14" s="21">
        <v>2760306</v>
      </c>
      <c r="P14" s="26" t="s">
        <v>57</v>
      </c>
      <c r="Q14" s="21">
        <v>1110160</v>
      </c>
      <c r="R14" s="26" t="s">
        <v>35</v>
      </c>
      <c r="S14" s="21">
        <v>712900</v>
      </c>
      <c r="T14" s="65" t="s">
        <v>631</v>
      </c>
    </row>
    <row r="15" spans="1:20" ht="27">
      <c r="A15" s="20">
        <v>13</v>
      </c>
      <c r="B15" s="20" t="s">
        <v>710</v>
      </c>
      <c r="C15" s="20">
        <v>294</v>
      </c>
      <c r="F15" s="20" t="s">
        <v>11</v>
      </c>
      <c r="G15" s="21">
        <v>213578076</v>
      </c>
      <c r="H15" s="21">
        <v>102171932</v>
      </c>
      <c r="I15" s="21">
        <v>68564751</v>
      </c>
      <c r="J15" s="22">
        <f t="shared" si="0"/>
        <v>384314759</v>
      </c>
      <c r="K15" s="23">
        <f t="shared" si="1"/>
        <v>0.12500267368759327</v>
      </c>
      <c r="O15" s="21">
        <v>3355389</v>
      </c>
      <c r="P15" s="26" t="s">
        <v>65</v>
      </c>
      <c r="Q15" s="21">
        <v>2104475</v>
      </c>
      <c r="R15" s="26" t="s">
        <v>51</v>
      </c>
      <c r="S15" s="21">
        <v>111682</v>
      </c>
      <c r="T15" s="65" t="s">
        <v>635</v>
      </c>
    </row>
    <row r="16" spans="1:20" ht="27">
      <c r="A16" s="20">
        <v>14</v>
      </c>
      <c r="B16" s="20" t="s">
        <v>711</v>
      </c>
      <c r="C16" s="20">
        <v>38</v>
      </c>
      <c r="F16" s="20" t="s">
        <v>28</v>
      </c>
      <c r="G16" s="21">
        <v>17451747</v>
      </c>
      <c r="H16" s="21">
        <v>5199610</v>
      </c>
      <c r="I16" s="21">
        <v>5059224</v>
      </c>
      <c r="J16" s="22">
        <f t="shared" si="0"/>
        <v>27710581</v>
      </c>
      <c r="K16" s="23">
        <f t="shared" si="1"/>
        <v>9.0131763959567894E-3</v>
      </c>
      <c r="O16" s="66">
        <v>11215960</v>
      </c>
      <c r="P16" s="26" t="s">
        <v>79</v>
      </c>
      <c r="Q16" s="21">
        <v>1290783</v>
      </c>
      <c r="R16" s="26" t="s">
        <v>54</v>
      </c>
      <c r="S16" s="21">
        <v>650500</v>
      </c>
      <c r="T16" s="65" t="s">
        <v>639</v>
      </c>
    </row>
    <row r="17" spans="1:20">
      <c r="A17" s="20">
        <v>15</v>
      </c>
      <c r="B17" s="20" t="s">
        <v>712</v>
      </c>
      <c r="C17" s="20">
        <v>102</v>
      </c>
      <c r="F17" s="20" t="s">
        <v>24</v>
      </c>
      <c r="G17" s="21">
        <v>84374606</v>
      </c>
      <c r="H17" s="21">
        <v>41278179</v>
      </c>
      <c r="I17" s="21">
        <v>19697943</v>
      </c>
      <c r="J17" s="22">
        <f t="shared" si="0"/>
        <v>145350728</v>
      </c>
      <c r="K17" s="23">
        <f t="shared" si="1"/>
        <v>4.7276949939979079E-2</v>
      </c>
      <c r="O17" s="21">
        <v>1798098</v>
      </c>
      <c r="P17" s="26" t="s">
        <v>83</v>
      </c>
      <c r="Q17" s="21">
        <v>1357100</v>
      </c>
      <c r="R17" s="26" t="s">
        <v>58</v>
      </c>
      <c r="S17" s="21">
        <v>186473</v>
      </c>
      <c r="T17" s="65" t="s">
        <v>14</v>
      </c>
    </row>
    <row r="18" spans="1:20">
      <c r="A18" s="20">
        <v>16</v>
      </c>
      <c r="B18" s="20" t="s">
        <v>713</v>
      </c>
      <c r="C18" s="20">
        <v>61</v>
      </c>
      <c r="F18" s="20" t="s">
        <v>237</v>
      </c>
      <c r="G18" s="21">
        <v>46490240</v>
      </c>
      <c r="H18" s="21">
        <v>25449911</v>
      </c>
      <c r="I18" s="21">
        <v>3673028</v>
      </c>
      <c r="J18" s="22">
        <f t="shared" si="0"/>
        <v>75613179</v>
      </c>
      <c r="K18" s="23">
        <f t="shared" si="1"/>
        <v>2.4594032156382992E-2</v>
      </c>
      <c r="O18" s="66">
        <v>12172497</v>
      </c>
      <c r="P18" s="26" t="s">
        <v>862</v>
      </c>
      <c r="Q18" s="21">
        <v>1478000</v>
      </c>
      <c r="R18" s="26" t="s">
        <v>84</v>
      </c>
      <c r="S18" s="21">
        <v>1072507</v>
      </c>
      <c r="T18" s="65" t="s">
        <v>36</v>
      </c>
    </row>
    <row r="19" spans="1:20" ht="40.5">
      <c r="A19" s="20">
        <v>17</v>
      </c>
      <c r="B19" s="20" t="s">
        <v>714</v>
      </c>
      <c r="C19" s="20">
        <v>133</v>
      </c>
      <c r="F19" s="20" t="s">
        <v>13</v>
      </c>
      <c r="G19" s="21">
        <v>273562399</v>
      </c>
      <c r="H19" s="21">
        <v>82582084</v>
      </c>
      <c r="I19" s="21">
        <v>39731345</v>
      </c>
      <c r="J19" s="22">
        <f t="shared" si="0"/>
        <v>395875828</v>
      </c>
      <c r="K19" s="23">
        <f t="shared" si="1"/>
        <v>0.12876304068324837</v>
      </c>
      <c r="O19" s="21">
        <v>5631130</v>
      </c>
      <c r="P19" s="26" t="s">
        <v>135</v>
      </c>
      <c r="Q19" s="21">
        <v>901139</v>
      </c>
      <c r="R19" s="26" t="s">
        <v>93</v>
      </c>
      <c r="S19" s="21">
        <v>379841</v>
      </c>
      <c r="T19" s="65" t="s">
        <v>38</v>
      </c>
    </row>
    <row r="20" spans="1:20">
      <c r="F20" s="20" t="s">
        <v>729</v>
      </c>
      <c r="G20" s="21">
        <f>SUM(G3:G19)</f>
        <v>2249493951</v>
      </c>
      <c r="H20" s="21">
        <f t="shared" ref="H20:I20" si="2">SUM(H3:H19)</f>
        <v>564042935</v>
      </c>
      <c r="I20" s="21">
        <f t="shared" si="2"/>
        <v>260915425</v>
      </c>
      <c r="J20" s="22">
        <f>SUM(J3:J19)</f>
        <v>3074452311</v>
      </c>
      <c r="K20" s="23">
        <f t="shared" si="1"/>
        <v>1</v>
      </c>
      <c r="O20" s="66">
        <v>16214946</v>
      </c>
      <c r="P20" s="26" t="s">
        <v>861</v>
      </c>
      <c r="Q20" s="66">
        <v>9351204</v>
      </c>
      <c r="R20" s="26" t="s">
        <v>110</v>
      </c>
      <c r="S20" s="21">
        <v>71204</v>
      </c>
      <c r="T20" s="65" t="s">
        <v>40</v>
      </c>
    </row>
    <row r="21" spans="1:20" ht="27">
      <c r="I21" s="14" t="s">
        <v>731</v>
      </c>
      <c r="O21" s="21">
        <v>2738441</v>
      </c>
      <c r="P21" s="26" t="s">
        <v>175</v>
      </c>
      <c r="Q21" s="21">
        <v>421215</v>
      </c>
      <c r="R21" s="26" t="s">
        <v>117</v>
      </c>
      <c r="S21" s="21">
        <v>243160</v>
      </c>
      <c r="T21" s="65" t="s">
        <v>61</v>
      </c>
    </row>
    <row r="22" spans="1:20" ht="18.399999999999999" customHeight="1">
      <c r="I22" s="19" t="s">
        <v>730</v>
      </c>
      <c r="J22" s="21">
        <v>3462795913</v>
      </c>
      <c r="K22" s="14">
        <f>J20/J22</f>
        <v>0.88785258740138751</v>
      </c>
      <c r="O22" s="21">
        <v>897986</v>
      </c>
      <c r="P22" s="26" t="s">
        <v>187</v>
      </c>
      <c r="Q22" s="21">
        <v>335663</v>
      </c>
      <c r="R22" s="26" t="s">
        <v>172</v>
      </c>
      <c r="S22" s="21">
        <v>86664</v>
      </c>
      <c r="T22" s="65" t="s">
        <v>69</v>
      </c>
    </row>
    <row r="23" spans="1:20" ht="27">
      <c r="B23" s="14" t="s">
        <v>780</v>
      </c>
      <c r="O23" s="21">
        <v>2162050</v>
      </c>
      <c r="P23" s="26" t="s">
        <v>859</v>
      </c>
      <c r="Q23" s="21">
        <v>1716367</v>
      </c>
      <c r="R23" s="26" t="s">
        <v>182</v>
      </c>
      <c r="S23" s="21">
        <v>1375270</v>
      </c>
      <c r="T23" s="65" t="s">
        <v>78</v>
      </c>
    </row>
    <row r="24" spans="1:20" ht="56.25">
      <c r="B24" s="17" t="s">
        <v>520</v>
      </c>
      <c r="C24" s="14" t="s">
        <v>739</v>
      </c>
      <c r="O24" s="66">
        <v>9813000</v>
      </c>
      <c r="P24" s="26" t="s">
        <v>203</v>
      </c>
      <c r="Q24" s="21">
        <v>1737432</v>
      </c>
      <c r="R24" s="26" t="s">
        <v>192</v>
      </c>
      <c r="S24" s="21">
        <v>1980650</v>
      </c>
      <c r="T24" s="65" t="s">
        <v>100</v>
      </c>
    </row>
    <row r="25" spans="1:20" ht="40.5">
      <c r="B25" s="17" t="s">
        <v>27</v>
      </c>
      <c r="C25" s="14" t="s">
        <v>732</v>
      </c>
      <c r="O25" s="21">
        <v>3754000</v>
      </c>
      <c r="P25" s="26" t="s">
        <v>218</v>
      </c>
      <c r="Q25" s="21">
        <v>1896091</v>
      </c>
      <c r="R25" s="26" t="s">
        <v>196</v>
      </c>
      <c r="S25" s="21">
        <v>100000</v>
      </c>
      <c r="T25" s="65" t="s">
        <v>125</v>
      </c>
    </row>
    <row r="26" spans="1:20" ht="27">
      <c r="B26" s="17" t="s">
        <v>48</v>
      </c>
      <c r="C26" s="14" t="s">
        <v>775</v>
      </c>
      <c r="O26" s="21">
        <v>2036519</v>
      </c>
      <c r="P26" s="26" t="s">
        <v>256</v>
      </c>
      <c r="Q26" s="21">
        <v>125000</v>
      </c>
      <c r="R26" s="26" t="s">
        <v>230</v>
      </c>
      <c r="S26" s="21">
        <v>820500</v>
      </c>
      <c r="T26" s="65" t="s">
        <v>127</v>
      </c>
    </row>
    <row r="27" spans="1:20" ht="18.75">
      <c r="B27" s="17" t="s">
        <v>72</v>
      </c>
      <c r="C27" s="14" t="s">
        <v>736</v>
      </c>
      <c r="O27" s="21">
        <v>2838000</v>
      </c>
      <c r="P27" s="26" t="s">
        <v>258</v>
      </c>
      <c r="Q27" s="21">
        <v>255840</v>
      </c>
      <c r="R27" s="26" t="s">
        <v>242</v>
      </c>
      <c r="S27" s="21">
        <v>612266</v>
      </c>
      <c r="T27" s="65" t="s">
        <v>141</v>
      </c>
    </row>
    <row r="28" spans="1:20" ht="27">
      <c r="B28" s="17" t="s">
        <v>90</v>
      </c>
      <c r="C28" s="14" t="s">
        <v>740</v>
      </c>
      <c r="O28" s="21">
        <v>2726400</v>
      </c>
      <c r="P28" s="26" t="s">
        <v>261</v>
      </c>
      <c r="Q28" s="21">
        <v>284206</v>
      </c>
      <c r="R28" s="26" t="s">
        <v>253</v>
      </c>
      <c r="S28" s="21">
        <v>346000</v>
      </c>
      <c r="T28" s="65" t="s">
        <v>160</v>
      </c>
    </row>
    <row r="29" spans="1:20" ht="18.75">
      <c r="B29" s="17" t="s">
        <v>162</v>
      </c>
      <c r="C29" s="14" t="s">
        <v>735</v>
      </c>
      <c r="O29" s="21">
        <v>839393</v>
      </c>
      <c r="P29" s="26" t="s">
        <v>266</v>
      </c>
      <c r="Q29" s="21">
        <v>125500</v>
      </c>
      <c r="R29" s="26" t="s">
        <v>273</v>
      </c>
      <c r="S29" s="21">
        <v>397300</v>
      </c>
      <c r="T29" s="65" t="s">
        <v>167</v>
      </c>
    </row>
    <row r="30" spans="1:20" ht="37.5">
      <c r="B30" s="17" t="s">
        <v>223</v>
      </c>
      <c r="C30" s="14" t="s">
        <v>734</v>
      </c>
      <c r="O30" s="66">
        <v>11773946</v>
      </c>
      <c r="P30" s="26" t="s">
        <v>351</v>
      </c>
      <c r="Q30" s="21">
        <v>1130000</v>
      </c>
      <c r="R30" s="26" t="s">
        <v>293</v>
      </c>
      <c r="S30" s="21">
        <v>14080</v>
      </c>
      <c r="T30" s="65" t="s">
        <v>176</v>
      </c>
    </row>
    <row r="31" spans="1:20" ht="37.5">
      <c r="B31" s="17" t="s">
        <v>760</v>
      </c>
      <c r="C31" s="14" t="s">
        <v>761</v>
      </c>
      <c r="O31" s="21">
        <v>787533</v>
      </c>
      <c r="P31" s="26" t="s">
        <v>388</v>
      </c>
      <c r="Q31" s="21">
        <v>1520000</v>
      </c>
      <c r="R31" s="26" t="s">
        <v>312</v>
      </c>
      <c r="S31" s="21">
        <v>911335</v>
      </c>
      <c r="T31" s="65" t="s">
        <v>183</v>
      </c>
    </row>
    <row r="32" spans="1:20" ht="37.5">
      <c r="B32" s="17" t="s">
        <v>290</v>
      </c>
      <c r="C32" s="14" t="s">
        <v>737</v>
      </c>
      <c r="O32" s="21">
        <v>5048859</v>
      </c>
      <c r="P32" s="26" t="s">
        <v>417</v>
      </c>
      <c r="Q32" s="21">
        <v>12578</v>
      </c>
      <c r="R32" s="26" t="s">
        <v>320</v>
      </c>
      <c r="S32" s="21">
        <v>1806755</v>
      </c>
      <c r="T32" s="65" t="s">
        <v>207</v>
      </c>
    </row>
    <row r="33" spans="2:20" ht="18.75">
      <c r="B33" s="17" t="s">
        <v>345</v>
      </c>
      <c r="C33" s="14" t="s">
        <v>732</v>
      </c>
      <c r="O33" s="21">
        <v>6614000</v>
      </c>
      <c r="P33" s="26" t="s">
        <v>421</v>
      </c>
      <c r="Q33" s="21">
        <v>1428630</v>
      </c>
      <c r="R33" s="26" t="s">
        <v>323</v>
      </c>
      <c r="S33" s="21">
        <v>192494</v>
      </c>
      <c r="T33" s="65" t="s">
        <v>213</v>
      </c>
    </row>
    <row r="34" spans="2:20" ht="18.75">
      <c r="B34" s="17" t="s">
        <v>404</v>
      </c>
      <c r="C34" s="14" t="s">
        <v>741</v>
      </c>
      <c r="O34" s="66">
        <v>13300000</v>
      </c>
      <c r="P34" s="26" t="s">
        <v>860</v>
      </c>
      <c r="Q34" s="21">
        <v>344624</v>
      </c>
      <c r="R34" s="26" t="s">
        <v>329</v>
      </c>
      <c r="S34" s="21">
        <v>702193</v>
      </c>
      <c r="T34" s="65" t="s">
        <v>219</v>
      </c>
    </row>
    <row r="35" spans="2:20" ht="56.25">
      <c r="B35" s="17" t="s">
        <v>442</v>
      </c>
      <c r="C35" s="14" t="s">
        <v>742</v>
      </c>
      <c r="O35" s="21">
        <v>7589954</v>
      </c>
      <c r="P35" s="26" t="s">
        <v>435</v>
      </c>
      <c r="Q35" s="21">
        <v>1184470</v>
      </c>
      <c r="R35" s="26" t="s">
        <v>338</v>
      </c>
      <c r="S35" s="66">
        <v>3217000</v>
      </c>
      <c r="T35" s="65" t="s">
        <v>235</v>
      </c>
    </row>
    <row r="36" spans="2:20" ht="27">
      <c r="B36" s="17" t="s">
        <v>480</v>
      </c>
      <c r="C36" s="14" t="s">
        <v>762</v>
      </c>
      <c r="O36" s="21">
        <v>24000</v>
      </c>
      <c r="P36" s="26" t="s">
        <v>438</v>
      </c>
      <c r="Q36" s="21">
        <v>391054</v>
      </c>
      <c r="R36" s="26" t="s">
        <v>356</v>
      </c>
      <c r="S36" s="21">
        <v>950150</v>
      </c>
      <c r="T36" s="65" t="s">
        <v>246</v>
      </c>
    </row>
    <row r="37" spans="2:20" ht="37.5">
      <c r="B37" s="17" t="s">
        <v>562</v>
      </c>
      <c r="C37" s="14" t="s">
        <v>743</v>
      </c>
      <c r="O37" s="21">
        <v>1003369</v>
      </c>
      <c r="P37" s="26" t="s">
        <v>449</v>
      </c>
      <c r="Q37" s="21">
        <v>686700</v>
      </c>
      <c r="R37" s="26" t="s">
        <v>363</v>
      </c>
      <c r="S37" s="21">
        <v>863610</v>
      </c>
      <c r="T37" s="65" t="s">
        <v>297</v>
      </c>
    </row>
    <row r="38" spans="2:20" ht="18.75">
      <c r="B38" s="17" t="s">
        <v>569</v>
      </c>
      <c r="C38" s="14" t="s">
        <v>732</v>
      </c>
      <c r="O38" s="66">
        <v>3271728</v>
      </c>
      <c r="P38" s="26" t="s">
        <v>421</v>
      </c>
      <c r="Q38" s="21">
        <v>40871</v>
      </c>
      <c r="R38" s="26" t="s">
        <v>367</v>
      </c>
      <c r="S38" s="21">
        <v>970191</v>
      </c>
      <c r="T38" s="65" t="s">
        <v>352</v>
      </c>
    </row>
    <row r="39" spans="2:20" ht="18.75">
      <c r="B39" s="17" t="s">
        <v>573</v>
      </c>
      <c r="C39" s="14" t="s">
        <v>744</v>
      </c>
      <c r="O39" s="21">
        <v>1791317</v>
      </c>
      <c r="P39" s="26" t="s">
        <v>496</v>
      </c>
      <c r="Q39" s="21">
        <v>787274</v>
      </c>
      <c r="R39" s="26" t="s">
        <v>385</v>
      </c>
      <c r="S39" s="21">
        <v>224550</v>
      </c>
      <c r="T39" s="65" t="s">
        <v>357</v>
      </c>
    </row>
    <row r="40" spans="2:20" ht="56.25">
      <c r="B40" s="17" t="s">
        <v>575</v>
      </c>
      <c r="C40" s="14" t="s">
        <v>745</v>
      </c>
      <c r="O40" s="21">
        <v>281027</v>
      </c>
      <c r="P40" s="26" t="s">
        <v>512</v>
      </c>
      <c r="Q40" s="66">
        <v>4365823</v>
      </c>
      <c r="R40" s="26" t="s">
        <v>398</v>
      </c>
      <c r="S40" s="21">
        <v>1538465</v>
      </c>
      <c r="T40" s="65" t="s">
        <v>394</v>
      </c>
    </row>
    <row r="41" spans="2:20" ht="27">
      <c r="B41" s="17" t="s">
        <v>580</v>
      </c>
      <c r="C41" s="14" t="s">
        <v>746</v>
      </c>
      <c r="O41" s="21">
        <v>1336623</v>
      </c>
      <c r="P41" s="26" t="s">
        <v>523</v>
      </c>
      <c r="Q41" s="21">
        <v>1587996</v>
      </c>
      <c r="R41" s="26" t="s">
        <v>408</v>
      </c>
      <c r="S41" s="21">
        <v>503200</v>
      </c>
      <c r="T41" s="65" t="s">
        <v>422</v>
      </c>
    </row>
    <row r="42" spans="2:20" ht="18.75">
      <c r="B42" s="17" t="s">
        <v>582</v>
      </c>
      <c r="C42" s="14" t="s">
        <v>763</v>
      </c>
      <c r="O42" s="21">
        <v>374385</v>
      </c>
      <c r="P42" s="26" t="s">
        <v>525</v>
      </c>
      <c r="Q42" s="21">
        <v>3165840</v>
      </c>
      <c r="R42" s="26" t="s">
        <v>866</v>
      </c>
      <c r="S42" s="66">
        <v>3719121</v>
      </c>
      <c r="T42" s="65" t="s">
        <v>865</v>
      </c>
    </row>
    <row r="43" spans="2:20" ht="37.5">
      <c r="B43" s="17" t="s">
        <v>587</v>
      </c>
      <c r="C43" s="14" t="s">
        <v>765</v>
      </c>
      <c r="O43" s="21">
        <v>383425</v>
      </c>
      <c r="P43" s="26" t="s">
        <v>528</v>
      </c>
      <c r="Q43" s="21">
        <v>1400000</v>
      </c>
      <c r="R43" s="26" t="s">
        <v>452</v>
      </c>
      <c r="S43" s="21">
        <v>492850</v>
      </c>
      <c r="T43" s="65" t="s">
        <v>446</v>
      </c>
    </row>
    <row r="44" spans="2:20" ht="37.5">
      <c r="B44" s="17" t="s">
        <v>591</v>
      </c>
      <c r="C44" s="14" t="s">
        <v>766</v>
      </c>
      <c r="O44" s="66">
        <v>3759084</v>
      </c>
      <c r="P44" s="26" t="s">
        <v>864</v>
      </c>
      <c r="Q44" s="21">
        <v>1347810</v>
      </c>
      <c r="R44" s="26" t="s">
        <v>457</v>
      </c>
      <c r="S44" s="21">
        <v>1000000</v>
      </c>
      <c r="T44" s="65" t="s">
        <v>453</v>
      </c>
    </row>
    <row r="45" spans="2:20" ht="40.5">
      <c r="B45" s="17" t="s">
        <v>595</v>
      </c>
      <c r="C45" s="14" t="s">
        <v>767</v>
      </c>
      <c r="Q45" s="21">
        <v>268541</v>
      </c>
      <c r="R45" s="26" t="s">
        <v>466</v>
      </c>
      <c r="S45" s="21">
        <v>521719</v>
      </c>
      <c r="T45" s="65" t="s">
        <v>488</v>
      </c>
    </row>
    <row r="46" spans="2:20" ht="18.75">
      <c r="B46" s="17" t="s">
        <v>62</v>
      </c>
      <c r="C46" s="14" t="s">
        <v>764</v>
      </c>
      <c r="Q46" s="21">
        <v>982478</v>
      </c>
      <c r="R46" s="26" t="s">
        <v>497</v>
      </c>
      <c r="S46" s="21">
        <v>4400</v>
      </c>
      <c r="T46" s="65" t="s">
        <v>506</v>
      </c>
    </row>
    <row r="47" spans="2:20" ht="18.75">
      <c r="B47" s="17" t="s">
        <v>602</v>
      </c>
      <c r="C47" s="14" t="s">
        <v>762</v>
      </c>
      <c r="Q47" s="21">
        <v>514395</v>
      </c>
      <c r="R47" s="26" t="s">
        <v>517</v>
      </c>
      <c r="S47" s="21">
        <v>5000</v>
      </c>
      <c r="T47" s="65" t="s">
        <v>539</v>
      </c>
    </row>
    <row r="48" spans="2:20" ht="18.75">
      <c r="B48" s="17" t="s">
        <v>604</v>
      </c>
      <c r="C48" s="14" t="s">
        <v>768</v>
      </c>
      <c r="Q48" s="21">
        <v>31700</v>
      </c>
      <c r="R48" s="26" t="s">
        <v>531</v>
      </c>
      <c r="S48" s="21">
        <v>1500</v>
      </c>
      <c r="T48" s="65" t="s">
        <v>547</v>
      </c>
    </row>
    <row r="49" spans="2:20" ht="18.75">
      <c r="B49" s="17" t="s">
        <v>610</v>
      </c>
      <c r="C49" s="14" t="s">
        <v>769</v>
      </c>
      <c r="Q49" s="21">
        <v>150000</v>
      </c>
      <c r="R49" s="26" t="s">
        <v>555</v>
      </c>
      <c r="S49" s="21">
        <v>15000</v>
      </c>
      <c r="T49" s="65" t="s">
        <v>556</v>
      </c>
    </row>
    <row r="50" spans="2:20" ht="18.75">
      <c r="B50" s="17" t="s">
        <v>614</v>
      </c>
      <c r="C50" s="14" t="s">
        <v>770</v>
      </c>
    </row>
    <row r="51" spans="2:20" ht="37.5">
      <c r="B51" s="17" t="s">
        <v>616</v>
      </c>
    </row>
    <row r="52" spans="2:20" ht="37.5">
      <c r="B52" s="5" t="s">
        <v>642</v>
      </c>
      <c r="C52" s="14" t="s">
        <v>771</v>
      </c>
    </row>
    <row r="53" spans="2:20" ht="18.75">
      <c r="B53" s="17" t="s">
        <v>641</v>
      </c>
      <c r="C53" s="14" t="s">
        <v>774</v>
      </c>
    </row>
    <row r="54" spans="2:20" ht="18.75">
      <c r="B54" s="17" t="s">
        <v>626</v>
      </c>
    </row>
    <row r="55" spans="2:20" ht="18.75">
      <c r="B55" s="17" t="s">
        <v>630</v>
      </c>
    </row>
    <row r="56" spans="2:20" ht="18.75">
      <c r="B56" s="17" t="s">
        <v>633</v>
      </c>
      <c r="C56" s="14" t="s">
        <v>732</v>
      </c>
    </row>
    <row r="57" spans="2:20" ht="18.75">
      <c r="B57" s="17" t="s">
        <v>633</v>
      </c>
      <c r="C57" s="14" t="s">
        <v>732</v>
      </c>
    </row>
    <row r="58" spans="2:20" ht="18.75">
      <c r="B58" s="17" t="s">
        <v>638</v>
      </c>
      <c r="C58" s="14" t="s">
        <v>772</v>
      </c>
    </row>
    <row r="59" spans="2:20" ht="18.75">
      <c r="B59" s="17" t="s">
        <v>10</v>
      </c>
    </row>
    <row r="60" spans="2:20" ht="18.75">
      <c r="B60" s="18" t="s">
        <v>643</v>
      </c>
    </row>
    <row r="61" spans="2:20" ht="18.75">
      <c r="B61" s="17" t="s">
        <v>40</v>
      </c>
      <c r="C61" s="14" t="s">
        <v>773</v>
      </c>
    </row>
    <row r="62" spans="2:20" ht="18.75">
      <c r="B62" s="17" t="s">
        <v>42</v>
      </c>
      <c r="C62" s="14" t="s">
        <v>776</v>
      </c>
    </row>
    <row r="63" spans="2:20" ht="37.5">
      <c r="B63" s="17" t="s">
        <v>51</v>
      </c>
    </row>
    <row r="64" spans="2:20" ht="18.75">
      <c r="B64" s="17" t="s">
        <v>53</v>
      </c>
      <c r="C64" s="14" t="s">
        <v>777</v>
      </c>
    </row>
    <row r="65" spans="2:3" ht="18.75">
      <c r="B65" s="17" t="s">
        <v>56</v>
      </c>
      <c r="C65" s="14" t="s">
        <v>746</v>
      </c>
    </row>
    <row r="66" spans="2:3" ht="18.75">
      <c r="B66" s="18" t="s">
        <v>643</v>
      </c>
    </row>
    <row r="67" spans="2:3" ht="18.75">
      <c r="B67" s="17" t="s">
        <v>64</v>
      </c>
      <c r="C67" s="14" t="s">
        <v>778</v>
      </c>
    </row>
    <row r="68" spans="2:3" ht="18.75">
      <c r="B68" s="17" t="s">
        <v>67</v>
      </c>
    </row>
    <row r="69" spans="2:3" ht="18.75">
      <c r="B69" s="17" t="s">
        <v>78</v>
      </c>
    </row>
    <row r="70" spans="2:3" ht="37.5">
      <c r="B70" s="17" t="s">
        <v>82</v>
      </c>
    </row>
    <row r="71" spans="2:3" ht="18.75">
      <c r="B71" s="17" t="s">
        <v>93</v>
      </c>
    </row>
    <row r="72" spans="2:3" ht="18.75">
      <c r="B72" s="17" t="s">
        <v>96</v>
      </c>
    </row>
    <row r="73" spans="2:3" ht="18.75">
      <c r="B73" s="17" t="s">
        <v>100</v>
      </c>
    </row>
    <row r="74" spans="2:3" ht="37.5">
      <c r="B74" s="17" t="s">
        <v>102</v>
      </c>
    </row>
    <row r="75" spans="2:3" ht="18.75">
      <c r="B75" s="17" t="s">
        <v>109</v>
      </c>
    </row>
    <row r="76" spans="2:3" ht="18.75">
      <c r="B76" s="17" t="s">
        <v>116</v>
      </c>
    </row>
    <row r="77" spans="2:3" ht="37.5">
      <c r="B77" s="17" t="s">
        <v>124</v>
      </c>
    </row>
    <row r="78" spans="2:3" ht="18.75">
      <c r="B78" s="17" t="s">
        <v>129</v>
      </c>
    </row>
    <row r="79" spans="2:3" ht="18.75">
      <c r="B79" s="17" t="s">
        <v>134</v>
      </c>
    </row>
    <row r="80" spans="2:3" ht="37.5">
      <c r="B80" s="17" t="s">
        <v>138</v>
      </c>
    </row>
    <row r="81" spans="2:3" ht="18.75">
      <c r="B81" s="17" t="s">
        <v>141</v>
      </c>
    </row>
    <row r="82" spans="2:3" ht="18.75">
      <c r="B82" s="17" t="s">
        <v>159</v>
      </c>
    </row>
    <row r="83" spans="2:3" ht="18.75">
      <c r="B83" s="17" t="s">
        <v>164</v>
      </c>
    </row>
    <row r="84" spans="2:3" ht="18.75">
      <c r="B84" s="17" t="s">
        <v>166</v>
      </c>
    </row>
    <row r="85" spans="2:3" ht="18.75">
      <c r="B85" s="17" t="s">
        <v>172</v>
      </c>
    </row>
    <row r="86" spans="2:3" ht="18.75">
      <c r="B86" s="17" t="s">
        <v>174</v>
      </c>
    </row>
    <row r="87" spans="2:3" ht="18.75">
      <c r="B87" s="17" t="s">
        <v>181</v>
      </c>
    </row>
    <row r="88" spans="2:3" ht="37.5">
      <c r="B88" s="17" t="s">
        <v>186</v>
      </c>
    </row>
    <row r="89" spans="2:3" ht="18.75">
      <c r="B89" s="17" t="s">
        <v>191</v>
      </c>
      <c r="C89" s="14" t="s">
        <v>779</v>
      </c>
    </row>
    <row r="90" spans="2:3" ht="18.75">
      <c r="B90" s="17" t="s">
        <v>200</v>
      </c>
      <c r="C90" s="14" t="s">
        <v>741</v>
      </c>
    </row>
    <row r="91" spans="2:3" ht="37.5">
      <c r="B91" s="17" t="s">
        <v>202</v>
      </c>
    </row>
    <row r="92" spans="2:3" ht="18.75">
      <c r="B92" s="17" t="s">
        <v>207</v>
      </c>
    </row>
    <row r="93" spans="2:3" ht="18.75">
      <c r="B93" s="17" t="s">
        <v>213</v>
      </c>
    </row>
    <row r="94" spans="2:3" ht="18.75">
      <c r="B94" s="17" t="s">
        <v>217</v>
      </c>
    </row>
    <row r="95" spans="2:3" ht="18.75">
      <c r="B95" s="18" t="s">
        <v>643</v>
      </c>
    </row>
    <row r="96" spans="2:3" ht="18.75">
      <c r="B96" s="17" t="s">
        <v>234</v>
      </c>
    </row>
    <row r="97" spans="2:3" ht="37.5">
      <c r="B97" s="17" t="s">
        <v>241</v>
      </c>
    </row>
    <row r="98" spans="2:3" ht="18.75">
      <c r="B98" s="17" t="s">
        <v>245</v>
      </c>
    </row>
    <row r="99" spans="2:3" ht="18.75">
      <c r="B99" s="17" t="s">
        <v>250</v>
      </c>
    </row>
    <row r="100" spans="2:3" ht="37.5">
      <c r="B100" s="17" t="s">
        <v>252</v>
      </c>
    </row>
    <row r="101" spans="2:3" ht="37.5">
      <c r="B101" s="17" t="s">
        <v>255</v>
      </c>
    </row>
    <row r="102" spans="2:3" ht="18.75">
      <c r="B102" s="18" t="s">
        <v>643</v>
      </c>
    </row>
    <row r="103" spans="2:3" ht="18.75">
      <c r="B103" s="17" t="s">
        <v>260</v>
      </c>
      <c r="C103" s="14" t="s">
        <v>747</v>
      </c>
    </row>
    <row r="104" spans="2:3" ht="18.75">
      <c r="B104" s="17" t="s">
        <v>265</v>
      </c>
      <c r="C104" s="14" t="s">
        <v>734</v>
      </c>
    </row>
    <row r="105" spans="2:3" ht="18.75">
      <c r="B105" s="17" t="s">
        <v>269</v>
      </c>
      <c r="C105" s="14" t="s">
        <v>748</v>
      </c>
    </row>
    <row r="106" spans="2:3" ht="18.75">
      <c r="B106" s="17" t="s">
        <v>272</v>
      </c>
      <c r="C106" s="14" t="s">
        <v>749</v>
      </c>
    </row>
    <row r="107" spans="2:3" ht="18.75">
      <c r="B107" s="17" t="s">
        <v>280</v>
      </c>
      <c r="C107" s="14" t="s">
        <v>750</v>
      </c>
    </row>
    <row r="108" spans="2:3" ht="18.75">
      <c r="B108" s="17" t="s">
        <v>282</v>
      </c>
      <c r="C108" s="14" t="s">
        <v>751</v>
      </c>
    </row>
    <row r="109" spans="2:3" ht="18.75">
      <c r="B109" s="17" t="s">
        <v>292</v>
      </c>
    </row>
    <row r="110" spans="2:3" ht="37.5">
      <c r="B110" s="17" t="s">
        <v>296</v>
      </c>
      <c r="C110" s="14" t="s">
        <v>752</v>
      </c>
    </row>
    <row r="111" spans="2:3" ht="18.75">
      <c r="B111" s="17" t="s">
        <v>299</v>
      </c>
      <c r="C111" s="14" t="s">
        <v>738</v>
      </c>
    </row>
    <row r="112" spans="2:3" ht="18.75">
      <c r="B112" s="17" t="s">
        <v>311</v>
      </c>
    </row>
    <row r="113" spans="2:3" ht="18.75">
      <c r="B113" s="17" t="s">
        <v>319</v>
      </c>
      <c r="C113" s="14" t="s">
        <v>753</v>
      </c>
    </row>
    <row r="114" spans="2:3" ht="37.5">
      <c r="B114" s="17" t="s">
        <v>323</v>
      </c>
    </row>
    <row r="115" spans="2:3" ht="18.75">
      <c r="B115" s="17" t="s">
        <v>328</v>
      </c>
    </row>
    <row r="116" spans="2:3" ht="18.75">
      <c r="B116" s="17" t="s">
        <v>337</v>
      </c>
    </row>
    <row r="117" spans="2:3" ht="18.75">
      <c r="B117" s="17" t="s">
        <v>351</v>
      </c>
    </row>
    <row r="118" spans="2:3" ht="18.75">
      <c r="B118" s="17" t="s">
        <v>356</v>
      </c>
    </row>
    <row r="119" spans="2:3" ht="18.75">
      <c r="B119" s="17" t="s">
        <v>363</v>
      </c>
    </row>
    <row r="120" spans="2:3" ht="18.75">
      <c r="B120" s="17" t="s">
        <v>366</v>
      </c>
      <c r="C120" s="14" t="s">
        <v>733</v>
      </c>
    </row>
    <row r="121" spans="2:3" ht="18.75">
      <c r="B121" s="17" t="s">
        <v>375</v>
      </c>
    </row>
    <row r="122" spans="2:3" ht="18.75">
      <c r="B122" s="17" t="s">
        <v>381</v>
      </c>
    </row>
    <row r="123" spans="2:3" ht="18.75">
      <c r="B123" s="17" t="s">
        <v>384</v>
      </c>
    </row>
    <row r="124" spans="2:3" ht="18.75">
      <c r="B124" s="17" t="s">
        <v>387</v>
      </c>
      <c r="C124" s="14" t="s">
        <v>754</v>
      </c>
    </row>
    <row r="125" spans="2:3" ht="18.75">
      <c r="B125" s="17" t="s">
        <v>394</v>
      </c>
      <c r="C125" s="14" t="s">
        <v>755</v>
      </c>
    </row>
    <row r="126" spans="2:3" ht="18.75">
      <c r="B126" s="17" t="s">
        <v>397</v>
      </c>
    </row>
    <row r="127" spans="2:3" ht="18.75">
      <c r="B127" s="17" t="s">
        <v>402</v>
      </c>
      <c r="C127" s="14" t="s">
        <v>756</v>
      </c>
    </row>
    <row r="128" spans="2:3" ht="37.5">
      <c r="B128" s="17" t="s">
        <v>407</v>
      </c>
    </row>
    <row r="129" spans="2:3" ht="18.75">
      <c r="B129" s="17" t="s">
        <v>411</v>
      </c>
    </row>
    <row r="130" spans="2:3" ht="18.75">
      <c r="B130" s="17" t="s">
        <v>416</v>
      </c>
    </row>
    <row r="131" spans="2:3" ht="56.25">
      <c r="B131" s="17" t="s">
        <v>420</v>
      </c>
    </row>
    <row r="132" spans="2:3" ht="18.75">
      <c r="B132" s="17" t="s">
        <v>426</v>
      </c>
    </row>
    <row r="133" spans="2:3" ht="18.75">
      <c r="B133" s="17" t="s">
        <v>428</v>
      </c>
    </row>
    <row r="134" spans="2:3" ht="75">
      <c r="B134" s="17" t="s">
        <v>430</v>
      </c>
    </row>
    <row r="135" spans="2:3" ht="18.75">
      <c r="B135" s="17" t="s">
        <v>434</v>
      </c>
      <c r="C135" s="14" t="s">
        <v>757</v>
      </c>
    </row>
    <row r="136" spans="2:3" ht="18.75">
      <c r="B136" s="17" t="s">
        <v>437</v>
      </c>
    </row>
    <row r="137" spans="2:3" ht="18.75">
      <c r="B137" s="17" t="s">
        <v>445</v>
      </c>
    </row>
    <row r="138" spans="2:3" ht="18.75">
      <c r="B138" s="17" t="s">
        <v>248</v>
      </c>
    </row>
    <row r="139" spans="2:3" ht="56.25">
      <c r="B139" s="17" t="s">
        <v>420</v>
      </c>
    </row>
    <row r="140" spans="2:3" ht="37.5">
      <c r="B140" s="17" t="s">
        <v>456</v>
      </c>
    </row>
    <row r="141" spans="2:3" ht="18.75">
      <c r="B141" s="17" t="s">
        <v>466</v>
      </c>
    </row>
    <row r="142" spans="2:3" ht="18.75">
      <c r="B142" s="17" t="s">
        <v>472</v>
      </c>
    </row>
    <row r="143" spans="2:3" ht="18.75">
      <c r="B143" s="17" t="s">
        <v>478</v>
      </c>
    </row>
    <row r="144" spans="2:3" ht="18.75">
      <c r="B144" s="17" t="s">
        <v>487</v>
      </c>
    </row>
    <row r="145" spans="2:3" ht="37.5">
      <c r="B145" s="17" t="s">
        <v>495</v>
      </c>
    </row>
    <row r="146" spans="2:3" ht="18.75">
      <c r="B146" s="17" t="s">
        <v>511</v>
      </c>
    </row>
    <row r="147" spans="2:3" ht="18.75">
      <c r="B147" s="17" t="s">
        <v>517</v>
      </c>
    </row>
    <row r="148" spans="2:3" ht="18.75">
      <c r="B148" s="17" t="s">
        <v>522</v>
      </c>
    </row>
    <row r="149" spans="2:3" ht="18.75">
      <c r="B149" s="17" t="s">
        <v>525</v>
      </c>
      <c r="C149" s="14" t="s">
        <v>732</v>
      </c>
    </row>
    <row r="150" spans="2:3" ht="18.75">
      <c r="B150" s="17" t="s">
        <v>528</v>
      </c>
    </row>
    <row r="151" spans="2:3" ht="18.75">
      <c r="B151" s="17" t="s">
        <v>530</v>
      </c>
      <c r="C151" s="14" t="s">
        <v>758</v>
      </c>
    </row>
    <row r="152" spans="2:3" ht="18.75">
      <c r="B152" s="17" t="s">
        <v>538</v>
      </c>
    </row>
    <row r="153" spans="2:3" ht="37.5">
      <c r="B153" s="17" t="s">
        <v>546</v>
      </c>
    </row>
    <row r="154" spans="2:3" ht="18.75">
      <c r="B154" s="17" t="s">
        <v>550</v>
      </c>
    </row>
    <row r="155" spans="2:3" ht="37.5">
      <c r="B155" s="17" t="s">
        <v>554</v>
      </c>
    </row>
    <row r="156" spans="2:3" ht="18.75">
      <c r="B156" s="17" t="s">
        <v>343</v>
      </c>
    </row>
  </sheetData>
  <phoneticPr fontId="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B52AE-80BB-4EAE-9F6B-1CCBA26B02F9}">
  <dimension ref="A2:J28"/>
  <sheetViews>
    <sheetView topLeftCell="A7" workbookViewId="0">
      <selection activeCell="D32" sqref="D32"/>
    </sheetView>
  </sheetViews>
  <sheetFormatPr defaultColWidth="8.75" defaultRowHeight="13.5"/>
  <cols>
    <col min="1" max="1" width="19.75" style="14" customWidth="1"/>
    <col min="2" max="11" width="12.25" style="14" customWidth="1"/>
    <col min="12" max="16384" width="8.75" style="14"/>
  </cols>
  <sheetData>
    <row r="2" spans="1:10" ht="18">
      <c r="A2" s="53" t="s">
        <v>841</v>
      </c>
      <c r="B2" s="53"/>
      <c r="C2" s="53"/>
      <c r="D2" s="53"/>
      <c r="E2" s="53"/>
      <c r="F2" s="53"/>
      <c r="G2" s="53"/>
      <c r="H2" s="53"/>
    </row>
    <row r="3" spans="1:10" ht="18.75">
      <c r="A3" s="10"/>
      <c r="B3" s="54" t="s">
        <v>842</v>
      </c>
      <c r="C3" s="54" t="s">
        <v>843</v>
      </c>
      <c r="D3" s="55" t="s">
        <v>844</v>
      </c>
      <c r="E3" s="55" t="s">
        <v>845</v>
      </c>
      <c r="F3" s="55" t="s">
        <v>846</v>
      </c>
      <c r="G3" s="56"/>
      <c r="H3" s="56"/>
    </row>
    <row r="4" spans="1:10" ht="18.75">
      <c r="A4" s="10" t="s">
        <v>696</v>
      </c>
      <c r="B4" s="57">
        <v>18029</v>
      </c>
      <c r="C4" s="57">
        <v>24362</v>
      </c>
      <c r="D4" s="57">
        <f>ROUNDDOWN(C4*(1+$I$21),-2)</f>
        <v>25000</v>
      </c>
      <c r="E4" s="57">
        <f>ROUNDDOWN(D4*(1+$I$21),-2)</f>
        <v>25700</v>
      </c>
      <c r="F4" s="57">
        <f>ROUNDDOWN(E4*(1+$I$21),-2)</f>
        <v>26400</v>
      </c>
      <c r="G4" s="58"/>
      <c r="H4" s="58"/>
    </row>
    <row r="5" spans="1:10" ht="18.75">
      <c r="A5" s="10" t="s">
        <v>847</v>
      </c>
      <c r="B5" s="6"/>
      <c r="C5" s="59">
        <f>C4/B4</f>
        <v>1.3512674025181652</v>
      </c>
      <c r="D5" s="59">
        <f>D4/C4</f>
        <v>1.0261883260816025</v>
      </c>
      <c r="E5" s="59">
        <f>E4/D4</f>
        <v>1.028</v>
      </c>
      <c r="F5" s="59">
        <f>F4/E4</f>
        <v>1.027237354085603</v>
      </c>
      <c r="G5" s="56"/>
      <c r="H5" s="56"/>
    </row>
    <row r="6" spans="1:10" ht="18.75">
      <c r="A6" s="60" t="s">
        <v>848</v>
      </c>
      <c r="B6" s="56"/>
      <c r="C6" s="56"/>
      <c r="D6" s="56"/>
      <c r="E6" s="56"/>
      <c r="F6" s="56"/>
      <c r="G6" s="56"/>
      <c r="H6" s="56"/>
    </row>
    <row r="7" spans="1:10" ht="18.75">
      <c r="A7" s="61" t="s">
        <v>849</v>
      </c>
      <c r="B7" s="56"/>
      <c r="C7" s="56"/>
      <c r="D7" s="56"/>
      <c r="E7" s="56"/>
      <c r="F7" s="56"/>
      <c r="G7" s="56"/>
      <c r="H7" s="56"/>
    </row>
    <row r="10" spans="1:10" ht="16.149999999999999" customHeight="1">
      <c r="A10" s="14" t="s">
        <v>825</v>
      </c>
    </row>
    <row r="11" spans="1:10">
      <c r="A11" s="20"/>
      <c r="B11" s="19" t="s">
        <v>821</v>
      </c>
      <c r="C11" s="19" t="s">
        <v>822</v>
      </c>
      <c r="D11" s="19" t="s">
        <v>823</v>
      </c>
    </row>
    <row r="12" spans="1:10">
      <c r="A12" s="20" t="s">
        <v>824</v>
      </c>
      <c r="B12" s="21">
        <v>24148</v>
      </c>
      <c r="C12" s="21">
        <v>24670</v>
      </c>
      <c r="D12" s="21">
        <v>25263</v>
      </c>
    </row>
    <row r="13" spans="1:10">
      <c r="C13" s="27">
        <f>(C12-B12)/B12</f>
        <v>2.1616697034951133E-2</v>
      </c>
      <c r="D13" s="27">
        <f>(D12-C12)/C12</f>
        <v>2.4037292257802999E-2</v>
      </c>
    </row>
    <row r="14" spans="1:10" ht="14.25" thickBot="1">
      <c r="A14" s="14" t="s">
        <v>839</v>
      </c>
    </row>
    <row r="15" spans="1:10">
      <c r="A15" s="43" t="s">
        <v>835</v>
      </c>
      <c r="B15" s="43" t="s">
        <v>836</v>
      </c>
      <c r="C15" s="43" t="s">
        <v>334</v>
      </c>
      <c r="D15" s="43" t="s">
        <v>826</v>
      </c>
      <c r="E15" s="43" t="s">
        <v>801</v>
      </c>
      <c r="F15" s="43" t="s">
        <v>802</v>
      </c>
      <c r="G15" s="43" t="s">
        <v>803</v>
      </c>
      <c r="H15" s="46" t="s">
        <v>811</v>
      </c>
      <c r="I15" s="50" t="s">
        <v>838</v>
      </c>
      <c r="J15" s="49" t="s">
        <v>834</v>
      </c>
    </row>
    <row r="16" spans="1:10">
      <c r="A16" s="39" t="s">
        <v>837</v>
      </c>
      <c r="B16" s="44">
        <v>16038</v>
      </c>
      <c r="C16" s="44">
        <v>16754</v>
      </c>
      <c r="D16" s="44">
        <v>17168</v>
      </c>
      <c r="E16" s="44">
        <v>16779</v>
      </c>
      <c r="F16" s="44">
        <v>17412</v>
      </c>
      <c r="G16" s="44">
        <v>18005</v>
      </c>
      <c r="H16" s="47">
        <v>18029</v>
      </c>
      <c r="I16" s="92">
        <f>ROUND((G16-B16)/B16/5,4)</f>
        <v>2.4500000000000001E-2</v>
      </c>
      <c r="J16" s="94">
        <f>(H16-C16)/C16/5</f>
        <v>1.5220245911424138E-2</v>
      </c>
    </row>
    <row r="17" spans="1:10" ht="14.25" thickBot="1">
      <c r="A17" s="39" t="s">
        <v>830</v>
      </c>
      <c r="B17" s="45">
        <f>(B16-15892)/15892</f>
        <v>9.1870123332494329E-3</v>
      </c>
      <c r="C17" s="41">
        <f>(C16-B16)/B16</f>
        <v>4.4643970569896496E-2</v>
      </c>
      <c r="D17" s="41">
        <f t="shared" ref="D17:F17" si="0">(D16-C16)/C16</f>
        <v>2.47105168914886E-2</v>
      </c>
      <c r="E17" s="41">
        <f t="shared" si="0"/>
        <v>-2.265843429636533E-2</v>
      </c>
      <c r="F17" s="41">
        <f t="shared" si="0"/>
        <v>3.7725728589308061E-2</v>
      </c>
      <c r="G17" s="41">
        <f>(G16-F16)/F16</f>
        <v>3.4056972203078337E-2</v>
      </c>
      <c r="H17" s="48">
        <f>(H16-G16)/G16</f>
        <v>1.3329630658150513E-3</v>
      </c>
      <c r="I17" s="93"/>
      <c r="J17" s="95"/>
    </row>
    <row r="19" spans="1:10" ht="14.25" thickBot="1">
      <c r="A19" s="14" t="s">
        <v>840</v>
      </c>
    </row>
    <row r="20" spans="1:10">
      <c r="A20" s="37"/>
      <c r="B20" s="38" t="s">
        <v>334</v>
      </c>
      <c r="C20" s="38" t="s">
        <v>826</v>
      </c>
      <c r="D20" s="38" t="s">
        <v>801</v>
      </c>
      <c r="E20" s="38" t="s">
        <v>802</v>
      </c>
      <c r="F20" s="38" t="s">
        <v>803</v>
      </c>
      <c r="G20" s="38" t="s">
        <v>811</v>
      </c>
      <c r="H20" s="51" t="s">
        <v>832</v>
      </c>
      <c r="I20" s="50" t="s">
        <v>834</v>
      </c>
      <c r="J20" s="49" t="s">
        <v>833</v>
      </c>
    </row>
    <row r="21" spans="1:10">
      <c r="A21" s="39" t="s">
        <v>827</v>
      </c>
      <c r="B21" s="40">
        <v>844</v>
      </c>
      <c r="C21" s="40">
        <v>871</v>
      </c>
      <c r="D21" s="40">
        <v>871</v>
      </c>
      <c r="E21" s="40">
        <v>899</v>
      </c>
      <c r="F21" s="40">
        <v>930</v>
      </c>
      <c r="G21" s="40">
        <v>970</v>
      </c>
      <c r="H21" s="52">
        <v>1020</v>
      </c>
      <c r="I21" s="92">
        <f>ROUNDDOWN((G21-B21)/B21/5,4)</f>
        <v>2.98E-2</v>
      </c>
      <c r="J21" s="94">
        <f>(H21-C21)/C21/5</f>
        <v>3.4213547646383471E-2</v>
      </c>
    </row>
    <row r="22" spans="1:10" ht="14.25" thickBot="1">
      <c r="A22" s="20" t="s">
        <v>831</v>
      </c>
      <c r="B22" s="41">
        <f>(B21-818)/818</f>
        <v>3.1784841075794622E-2</v>
      </c>
      <c r="C22" s="41">
        <f>(C21-B21)/B21</f>
        <v>3.1990521327014215E-2</v>
      </c>
      <c r="D22" s="41">
        <f t="shared" ref="D22:G22" si="1">(D21-C21)/C21</f>
        <v>0</v>
      </c>
      <c r="E22" s="41">
        <f t="shared" si="1"/>
        <v>3.2146957520091848E-2</v>
      </c>
      <c r="F22" s="41">
        <f t="shared" si="1"/>
        <v>3.4482758620689655E-2</v>
      </c>
      <c r="G22" s="41">
        <f t="shared" si="1"/>
        <v>4.3010752688172046E-2</v>
      </c>
      <c r="H22" s="48">
        <f>(H21-G21)/G21</f>
        <v>5.1546391752577317E-2</v>
      </c>
      <c r="I22" s="93"/>
      <c r="J22" s="95"/>
    </row>
    <row r="26" spans="1:10">
      <c r="A26" s="62"/>
      <c r="B26" s="42" t="s">
        <v>656</v>
      </c>
      <c r="C26" s="43" t="s">
        <v>334</v>
      </c>
      <c r="D26" s="43" t="s">
        <v>826</v>
      </c>
      <c r="E26" s="43" t="s">
        <v>801</v>
      </c>
      <c r="F26" s="43" t="s">
        <v>802</v>
      </c>
      <c r="G26" s="43" t="s">
        <v>803</v>
      </c>
      <c r="H26" s="43" t="s">
        <v>829</v>
      </c>
    </row>
    <row r="27" spans="1:10">
      <c r="A27" s="20" t="s">
        <v>828</v>
      </c>
      <c r="B27" s="21">
        <v>15603</v>
      </c>
      <c r="C27" s="21">
        <v>16118</v>
      </c>
      <c r="D27" s="21">
        <v>16369</v>
      </c>
      <c r="E27" s="21">
        <v>15776</v>
      </c>
      <c r="F27" s="21">
        <v>16507</v>
      </c>
      <c r="G27" s="21">
        <v>17031</v>
      </c>
      <c r="H27" s="41">
        <f>(G27-B27)/B27/5</f>
        <v>1.8304172274562582E-2</v>
      </c>
    </row>
    <row r="28" spans="1:10">
      <c r="A28" s="20" t="s">
        <v>831</v>
      </c>
      <c r="B28" s="41">
        <f>(B27-15295)/15295</f>
        <v>2.0137299771167048E-2</v>
      </c>
      <c r="C28" s="41">
        <f>(C27-B27)/B27</f>
        <v>3.3006473114144716E-2</v>
      </c>
      <c r="D28" s="41">
        <f>(D27-C27)/C27</f>
        <v>1.5572651693758531E-2</v>
      </c>
      <c r="E28" s="41">
        <f>(E27-D27)/D27</f>
        <v>-3.6227014478587574E-2</v>
      </c>
      <c r="F28" s="41">
        <f>(F27-E27)/E27</f>
        <v>4.6336206896551727E-2</v>
      </c>
      <c r="G28" s="41">
        <f>(G27-F27)/F27</f>
        <v>3.1744108560004848E-2</v>
      </c>
      <c r="H28" s="20"/>
    </row>
  </sheetData>
  <mergeCells count="4">
    <mergeCell ref="I21:I22"/>
    <mergeCell ref="J21:J22"/>
    <mergeCell ref="I16:I17"/>
    <mergeCell ref="J16:J17"/>
  </mergeCells>
  <phoneticPr fontId="4"/>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E4BFA-0B43-4CA3-81A4-A3E9D1C4D9AC}">
  <dimension ref="A1:I393"/>
  <sheetViews>
    <sheetView tabSelected="1" zoomScale="91" zoomScaleNormal="91" workbookViewId="0">
      <pane xSplit="3" ySplit="1" topLeftCell="D355" activePane="bottomRight" state="frozen"/>
      <selection activeCell="E1" sqref="E1"/>
      <selection pane="topRight" activeCell="J1" sqref="J1"/>
      <selection pane="bottomLeft" activeCell="E2" sqref="E2"/>
      <selection pane="bottomRight" activeCell="O367" sqref="O367"/>
    </sheetView>
  </sheetViews>
  <sheetFormatPr defaultRowHeight="18.75"/>
  <cols>
    <col min="1" max="1" width="6.5" customWidth="1"/>
    <col min="2" max="2" width="13.25" customWidth="1"/>
    <col min="3" max="3" width="45" customWidth="1"/>
    <col min="4" max="4" width="10.375" customWidth="1"/>
    <col min="5" max="5" width="16.75" customWidth="1"/>
    <col min="6" max="6" width="12.875" customWidth="1"/>
    <col min="7" max="7" width="11.75" customWidth="1"/>
    <col min="8" max="8" width="18" customWidth="1"/>
    <col min="9" max="9" width="14.75" customWidth="1"/>
  </cols>
  <sheetData>
    <row r="1" spans="1:9" s="1" customFormat="1">
      <c r="A1" s="80" t="s">
        <v>898</v>
      </c>
      <c r="B1" s="80" t="s">
        <v>894</v>
      </c>
      <c r="C1" s="80" t="s">
        <v>0</v>
      </c>
      <c r="D1" s="79" t="s">
        <v>895</v>
      </c>
      <c r="E1" s="4" t="s">
        <v>2</v>
      </c>
      <c r="F1" s="4" t="s">
        <v>899</v>
      </c>
      <c r="G1" s="4" t="s">
        <v>900</v>
      </c>
      <c r="H1" s="4" t="s">
        <v>1</v>
      </c>
      <c r="I1" s="4" t="s">
        <v>896</v>
      </c>
    </row>
    <row r="2" spans="1:9" s="1" customFormat="1">
      <c r="A2" s="85"/>
      <c r="B2" s="85"/>
      <c r="C2" s="79" t="s">
        <v>897</v>
      </c>
      <c r="D2" s="78">
        <f>SUM(D3:D392)</f>
        <v>8334</v>
      </c>
      <c r="E2" s="78">
        <f t="shared" ref="E2:H2" si="0">SUM(E3:E392)</f>
        <v>1550908</v>
      </c>
      <c r="F2" s="78">
        <f t="shared" si="0"/>
        <v>99686</v>
      </c>
      <c r="G2" s="78">
        <f t="shared" si="0"/>
        <v>4523</v>
      </c>
      <c r="H2" s="78">
        <f t="shared" si="0"/>
        <v>1718949715</v>
      </c>
      <c r="I2" s="78">
        <v>24489</v>
      </c>
    </row>
    <row r="3" spans="1:9">
      <c r="A3" s="2">
        <v>4</v>
      </c>
      <c r="B3" s="2">
        <v>3411100419</v>
      </c>
      <c r="C3" s="2" t="s">
        <v>519</v>
      </c>
      <c r="D3" s="2">
        <v>20</v>
      </c>
      <c r="E3" s="3">
        <v>1852</v>
      </c>
      <c r="F3" s="3">
        <v>240</v>
      </c>
      <c r="G3" s="3">
        <v>12</v>
      </c>
      <c r="H3" s="3">
        <v>1894705</v>
      </c>
      <c r="I3" s="81">
        <v>20243</v>
      </c>
    </row>
    <row r="4" spans="1:9">
      <c r="A4" s="2">
        <v>5</v>
      </c>
      <c r="B4" s="2">
        <v>3411100427</v>
      </c>
      <c r="C4" s="2" t="s">
        <v>577</v>
      </c>
      <c r="D4" s="2">
        <v>20</v>
      </c>
      <c r="E4" s="3">
        <v>4006</v>
      </c>
      <c r="F4" s="3">
        <v>255</v>
      </c>
      <c r="G4" s="3">
        <v>12</v>
      </c>
      <c r="H4" s="3">
        <v>4217327</v>
      </c>
      <c r="I4" s="81">
        <v>22243</v>
      </c>
    </row>
    <row r="5" spans="1:9">
      <c r="A5" s="2">
        <v>6</v>
      </c>
      <c r="B5" s="2">
        <v>3413900030</v>
      </c>
      <c r="C5" s="2" t="s">
        <v>592</v>
      </c>
      <c r="D5" s="2">
        <v>10</v>
      </c>
      <c r="E5" s="3">
        <v>1851</v>
      </c>
      <c r="F5" s="3">
        <v>267</v>
      </c>
      <c r="G5" s="3">
        <v>12</v>
      </c>
      <c r="H5" s="3">
        <v>3328560</v>
      </c>
      <c r="I5" s="81">
        <v>39626</v>
      </c>
    </row>
    <row r="6" spans="1:9">
      <c r="A6" s="2">
        <v>8</v>
      </c>
      <c r="B6" s="2">
        <v>3410203909</v>
      </c>
      <c r="C6" s="2" t="s">
        <v>622</v>
      </c>
      <c r="D6" s="2">
        <v>20</v>
      </c>
      <c r="E6" s="3">
        <v>4220</v>
      </c>
      <c r="F6" s="3">
        <v>240</v>
      </c>
      <c r="G6" s="3">
        <v>12</v>
      </c>
      <c r="H6" s="3">
        <v>1671520</v>
      </c>
      <c r="I6" s="81">
        <v>7914</v>
      </c>
    </row>
    <row r="7" spans="1:9">
      <c r="A7" s="2">
        <v>9</v>
      </c>
      <c r="B7" s="2">
        <v>3410500619</v>
      </c>
      <c r="C7" s="2" t="s">
        <v>640</v>
      </c>
      <c r="D7" s="2">
        <v>18</v>
      </c>
      <c r="E7" s="3">
        <v>5893</v>
      </c>
      <c r="F7" s="3">
        <v>309</v>
      </c>
      <c r="G7" s="3">
        <v>12</v>
      </c>
      <c r="H7" s="3">
        <v>2275425</v>
      </c>
      <c r="I7" s="81">
        <v>9928</v>
      </c>
    </row>
    <row r="8" spans="1:9">
      <c r="A8" s="2">
        <v>10</v>
      </c>
      <c r="B8" s="2">
        <v>3410500627</v>
      </c>
      <c r="C8" s="2" t="s">
        <v>26</v>
      </c>
      <c r="D8" s="2">
        <v>27</v>
      </c>
      <c r="E8" s="3">
        <v>7016</v>
      </c>
      <c r="F8" s="3">
        <v>351</v>
      </c>
      <c r="G8" s="3">
        <v>12</v>
      </c>
      <c r="H8" s="3">
        <v>8300145</v>
      </c>
      <c r="I8" s="81">
        <v>34584</v>
      </c>
    </row>
    <row r="9" spans="1:9">
      <c r="A9" s="2">
        <v>11</v>
      </c>
      <c r="B9" s="2">
        <v>3410500635</v>
      </c>
      <c r="C9" s="2" t="s">
        <v>47</v>
      </c>
      <c r="D9" s="2">
        <v>40</v>
      </c>
      <c r="E9" s="3">
        <v>9545</v>
      </c>
      <c r="F9" s="3">
        <v>244</v>
      </c>
      <c r="G9" s="3">
        <v>12</v>
      </c>
      <c r="H9" s="3">
        <v>6587285</v>
      </c>
      <c r="I9" s="81">
        <v>14004</v>
      </c>
    </row>
    <row r="10" spans="1:9">
      <c r="A10" s="2">
        <v>12</v>
      </c>
      <c r="B10" s="2">
        <v>3410500643</v>
      </c>
      <c r="C10" s="2" t="s">
        <v>71</v>
      </c>
      <c r="D10" s="2">
        <v>20</v>
      </c>
      <c r="E10" s="3">
        <v>5915</v>
      </c>
      <c r="F10" s="3">
        <v>287</v>
      </c>
      <c r="G10" s="3">
        <v>12</v>
      </c>
      <c r="H10" s="3">
        <v>4342475</v>
      </c>
      <c r="I10" s="81">
        <v>17482</v>
      </c>
    </row>
    <row r="11" spans="1:9">
      <c r="A11" s="2">
        <v>13</v>
      </c>
      <c r="B11" s="2">
        <v>3410500650</v>
      </c>
      <c r="C11" s="2" t="s">
        <v>89</v>
      </c>
      <c r="D11" s="2">
        <v>20</v>
      </c>
      <c r="E11" s="3">
        <v>3931</v>
      </c>
      <c r="F11" s="3">
        <v>255</v>
      </c>
      <c r="G11" s="3">
        <v>12</v>
      </c>
      <c r="H11" s="3">
        <v>8414168</v>
      </c>
      <c r="I11" s="81">
        <v>45237</v>
      </c>
    </row>
    <row r="12" spans="1:9">
      <c r="A12" s="2">
        <v>14</v>
      </c>
      <c r="B12" s="2">
        <v>3410700094</v>
      </c>
      <c r="C12" s="2" t="s">
        <v>104</v>
      </c>
      <c r="D12" s="2">
        <v>20</v>
      </c>
      <c r="E12" s="3">
        <v>4517</v>
      </c>
      <c r="F12" s="3">
        <v>243</v>
      </c>
      <c r="G12" s="3">
        <v>12</v>
      </c>
      <c r="H12" s="3">
        <v>6243386</v>
      </c>
      <c r="I12" s="81">
        <v>27972</v>
      </c>
    </row>
    <row r="13" spans="1:9">
      <c r="A13" s="2">
        <v>15</v>
      </c>
      <c r="B13" s="2">
        <v>3410700102</v>
      </c>
      <c r="C13" s="2" t="s">
        <v>119</v>
      </c>
      <c r="D13" s="2">
        <v>30</v>
      </c>
      <c r="E13" s="3">
        <v>5265</v>
      </c>
      <c r="F13" s="3">
        <v>290</v>
      </c>
      <c r="G13" s="3">
        <v>12</v>
      </c>
      <c r="H13" s="3">
        <v>8863701</v>
      </c>
      <c r="I13" s="81">
        <v>40585</v>
      </c>
    </row>
    <row r="14" spans="1:9">
      <c r="A14" s="2">
        <v>16</v>
      </c>
      <c r="B14" s="2">
        <v>3410700110</v>
      </c>
      <c r="C14" s="2" t="s">
        <v>131</v>
      </c>
      <c r="D14" s="2">
        <v>24</v>
      </c>
      <c r="E14" s="3">
        <v>7096</v>
      </c>
      <c r="F14" s="3">
        <v>270</v>
      </c>
      <c r="G14" s="3">
        <v>12</v>
      </c>
      <c r="H14" s="3">
        <v>8958425</v>
      </c>
      <c r="I14" s="81">
        <v>28385</v>
      </c>
    </row>
    <row r="15" spans="1:9">
      <c r="A15" s="2">
        <v>17</v>
      </c>
      <c r="B15" s="2">
        <v>3410900363</v>
      </c>
      <c r="C15" s="2" t="s">
        <v>144</v>
      </c>
      <c r="D15" s="2">
        <v>20</v>
      </c>
      <c r="E15" s="3">
        <v>4968</v>
      </c>
      <c r="F15" s="3">
        <v>270</v>
      </c>
      <c r="G15" s="3">
        <v>12</v>
      </c>
      <c r="H15" s="3">
        <v>6045265</v>
      </c>
      <c r="I15" s="81">
        <v>27379</v>
      </c>
    </row>
    <row r="16" spans="1:9">
      <c r="A16" s="2">
        <v>18</v>
      </c>
      <c r="B16" s="2">
        <v>3410900371</v>
      </c>
      <c r="C16" s="2" t="s">
        <v>153</v>
      </c>
      <c r="D16" s="2">
        <v>30</v>
      </c>
      <c r="E16" s="3">
        <v>6672</v>
      </c>
      <c r="F16" s="3">
        <v>308</v>
      </c>
      <c r="G16" s="3">
        <v>12</v>
      </c>
      <c r="H16" s="3">
        <v>9658950</v>
      </c>
      <c r="I16" s="81">
        <v>37093</v>
      </c>
    </row>
    <row r="17" spans="1:9">
      <c r="A17" s="2">
        <v>19</v>
      </c>
      <c r="B17" s="2">
        <v>3411100435</v>
      </c>
      <c r="C17" s="2" t="s">
        <v>161</v>
      </c>
      <c r="D17" s="2">
        <v>20</v>
      </c>
      <c r="E17" s="3">
        <v>4635</v>
      </c>
      <c r="F17" s="3">
        <v>292</v>
      </c>
      <c r="G17" s="3">
        <v>12</v>
      </c>
      <c r="H17" s="3">
        <v>4205663</v>
      </c>
      <c r="I17" s="81">
        <v>22042</v>
      </c>
    </row>
    <row r="18" spans="1:9">
      <c r="A18" s="2">
        <v>23</v>
      </c>
      <c r="B18" s="2">
        <v>3411500402</v>
      </c>
      <c r="C18" s="2" t="s">
        <v>211</v>
      </c>
      <c r="D18" s="2">
        <v>23</v>
      </c>
      <c r="E18" s="3">
        <v>7092</v>
      </c>
      <c r="F18" s="3">
        <v>305</v>
      </c>
      <c r="G18" s="3">
        <v>12</v>
      </c>
      <c r="H18" s="3">
        <v>4815770</v>
      </c>
      <c r="I18" s="81">
        <v>17224</v>
      </c>
    </row>
    <row r="19" spans="1:9">
      <c r="A19" s="2">
        <v>24</v>
      </c>
      <c r="B19" s="2">
        <v>3411500436</v>
      </c>
      <c r="C19" s="2" t="s">
        <v>222</v>
      </c>
      <c r="D19" s="2">
        <v>18</v>
      </c>
      <c r="E19" s="3">
        <v>3799</v>
      </c>
      <c r="F19" s="3">
        <v>303</v>
      </c>
      <c r="G19" s="3">
        <v>12</v>
      </c>
      <c r="H19" s="3">
        <v>3035490</v>
      </c>
      <c r="I19" s="81">
        <v>20076</v>
      </c>
    </row>
    <row r="20" spans="1:9">
      <c r="A20" s="2">
        <v>26</v>
      </c>
      <c r="B20" s="2">
        <v>3411501095</v>
      </c>
      <c r="C20" s="2" t="s">
        <v>239</v>
      </c>
      <c r="D20" s="2">
        <v>20</v>
      </c>
      <c r="E20" s="3">
        <v>4327</v>
      </c>
      <c r="F20" s="3">
        <v>260</v>
      </c>
      <c r="G20" s="3">
        <v>12</v>
      </c>
      <c r="H20" s="3">
        <v>2527402</v>
      </c>
      <c r="I20" s="81">
        <v>12612</v>
      </c>
    </row>
    <row r="21" spans="1:9">
      <c r="A21" s="2">
        <v>28</v>
      </c>
      <c r="B21" s="2">
        <v>3411700143</v>
      </c>
      <c r="C21" s="2" t="s">
        <v>270</v>
      </c>
      <c r="D21" s="2">
        <v>20</v>
      </c>
      <c r="E21" s="3">
        <v>3979</v>
      </c>
      <c r="F21" s="3">
        <v>264</v>
      </c>
      <c r="G21" s="3">
        <v>12</v>
      </c>
      <c r="H21" s="3">
        <v>6057132</v>
      </c>
      <c r="I21" s="81">
        <v>33428</v>
      </c>
    </row>
    <row r="22" spans="1:9">
      <c r="A22" s="2">
        <v>29</v>
      </c>
      <c r="B22" s="2">
        <v>3412500203</v>
      </c>
      <c r="C22" s="2" t="s">
        <v>277</v>
      </c>
      <c r="D22" s="2">
        <v>34</v>
      </c>
      <c r="E22" s="3">
        <v>9894</v>
      </c>
      <c r="F22" s="3">
        <v>256</v>
      </c>
      <c r="G22" s="3">
        <v>12</v>
      </c>
      <c r="H22" s="3">
        <v>9933237</v>
      </c>
      <c r="I22" s="81">
        <v>21389</v>
      </c>
    </row>
    <row r="23" spans="1:9">
      <c r="A23" s="2">
        <v>30</v>
      </c>
      <c r="B23" s="2">
        <v>3412500450</v>
      </c>
      <c r="C23" s="2" t="s">
        <v>283</v>
      </c>
      <c r="D23" s="2">
        <v>23</v>
      </c>
      <c r="E23" s="3">
        <v>4296</v>
      </c>
      <c r="F23" s="3">
        <v>242</v>
      </c>
      <c r="G23" s="3">
        <v>12</v>
      </c>
      <c r="H23" s="3">
        <v>4347059</v>
      </c>
      <c r="I23" s="81">
        <v>20351</v>
      </c>
    </row>
    <row r="24" spans="1:9">
      <c r="A24" s="2">
        <v>31</v>
      </c>
      <c r="B24" s="2">
        <v>3412500468</v>
      </c>
      <c r="C24" s="2" t="s">
        <v>289</v>
      </c>
      <c r="D24" s="2">
        <v>30</v>
      </c>
      <c r="E24" s="3">
        <v>5304</v>
      </c>
      <c r="F24" s="3">
        <v>241</v>
      </c>
      <c r="G24" s="3">
        <v>12</v>
      </c>
      <c r="H24" s="3">
        <v>4364800</v>
      </c>
      <c r="I24" s="81">
        <v>16459</v>
      </c>
    </row>
    <row r="25" spans="1:9">
      <c r="A25" s="2">
        <v>32</v>
      </c>
      <c r="B25" s="2">
        <v>3412700308</v>
      </c>
      <c r="C25" s="2" t="s">
        <v>302</v>
      </c>
      <c r="D25" s="2">
        <v>15</v>
      </c>
      <c r="E25" s="3">
        <v>3336</v>
      </c>
      <c r="F25" s="3">
        <v>252</v>
      </c>
      <c r="G25" s="3">
        <v>12</v>
      </c>
      <c r="H25" s="3">
        <v>1167640</v>
      </c>
      <c r="I25" s="81">
        <v>7316</v>
      </c>
    </row>
    <row r="26" spans="1:9">
      <c r="A26" s="2">
        <v>34</v>
      </c>
      <c r="B26" s="2">
        <v>3413500046</v>
      </c>
      <c r="C26" s="10" t="s">
        <v>321</v>
      </c>
      <c r="D26" s="2">
        <v>14</v>
      </c>
      <c r="E26" s="3">
        <v>2716</v>
      </c>
      <c r="F26" s="3">
        <v>246</v>
      </c>
      <c r="G26" s="3">
        <v>12</v>
      </c>
      <c r="H26" s="3">
        <v>3491402</v>
      </c>
      <c r="I26" s="81">
        <v>26212</v>
      </c>
    </row>
    <row r="27" spans="1:9">
      <c r="A27" s="2">
        <v>35</v>
      </c>
      <c r="B27" s="2">
        <v>3413505037</v>
      </c>
      <c r="C27" s="2" t="s">
        <v>330</v>
      </c>
      <c r="D27" s="2">
        <v>35</v>
      </c>
      <c r="E27" s="3">
        <v>5620</v>
      </c>
      <c r="F27" s="3">
        <v>261</v>
      </c>
      <c r="G27" s="3">
        <v>12</v>
      </c>
      <c r="H27" s="3">
        <v>1071800</v>
      </c>
      <c r="I27" s="81">
        <v>4135</v>
      </c>
    </row>
    <row r="28" spans="1:9">
      <c r="A28" s="2">
        <v>36</v>
      </c>
      <c r="B28" s="2">
        <v>3412700084</v>
      </c>
      <c r="C28" s="2" t="s">
        <v>344</v>
      </c>
      <c r="D28" s="2">
        <v>20</v>
      </c>
      <c r="E28" s="3">
        <v>3415</v>
      </c>
      <c r="F28" s="3">
        <v>270</v>
      </c>
      <c r="G28" s="3">
        <v>12</v>
      </c>
      <c r="H28" s="3">
        <v>5437576</v>
      </c>
      <c r="I28" s="81">
        <v>35680</v>
      </c>
    </row>
    <row r="29" spans="1:9">
      <c r="A29" s="2">
        <v>37</v>
      </c>
      <c r="B29" s="2">
        <v>3410203974</v>
      </c>
      <c r="C29" s="2" t="s">
        <v>353</v>
      </c>
      <c r="D29" s="2">
        <v>40</v>
      </c>
      <c r="E29" s="3">
        <v>7263</v>
      </c>
      <c r="F29" s="3">
        <v>262</v>
      </c>
      <c r="G29" s="3">
        <v>12</v>
      </c>
      <c r="H29" s="3">
        <v>11100000</v>
      </c>
      <c r="I29" s="81">
        <v>33273</v>
      </c>
    </row>
    <row r="30" spans="1:9">
      <c r="A30" s="2">
        <v>39</v>
      </c>
      <c r="B30" s="2">
        <v>3411700069</v>
      </c>
      <c r="C30" s="2" t="s">
        <v>372</v>
      </c>
      <c r="D30" s="2">
        <v>20</v>
      </c>
      <c r="E30" s="3">
        <v>3309</v>
      </c>
      <c r="F30" s="3">
        <v>270</v>
      </c>
      <c r="G30" s="3">
        <v>12</v>
      </c>
      <c r="H30" s="3">
        <v>3105275</v>
      </c>
      <c r="I30" s="81">
        <v>21038</v>
      </c>
    </row>
    <row r="31" spans="1:9">
      <c r="A31" s="2">
        <v>40</v>
      </c>
      <c r="B31" s="2">
        <v>3410203677</v>
      </c>
      <c r="C31" s="2" t="s">
        <v>389</v>
      </c>
      <c r="D31" s="2">
        <v>15</v>
      </c>
      <c r="E31" s="3">
        <v>3024</v>
      </c>
      <c r="F31" s="3">
        <v>253</v>
      </c>
      <c r="G31" s="3">
        <v>12</v>
      </c>
      <c r="H31" s="3">
        <v>862020</v>
      </c>
      <c r="I31" s="81">
        <v>5986</v>
      </c>
    </row>
    <row r="32" spans="1:9">
      <c r="A32" s="2">
        <v>41</v>
      </c>
      <c r="B32" s="2">
        <v>3410500593</v>
      </c>
      <c r="C32" s="2" t="s">
        <v>403</v>
      </c>
      <c r="D32" s="2">
        <v>40</v>
      </c>
      <c r="E32" s="3">
        <v>5954</v>
      </c>
      <c r="F32" s="3">
        <v>295</v>
      </c>
      <c r="G32" s="3">
        <v>12</v>
      </c>
      <c r="H32" s="3">
        <v>4129434</v>
      </c>
      <c r="I32" s="81">
        <v>17036</v>
      </c>
    </row>
    <row r="33" spans="1:9">
      <c r="A33" s="2">
        <v>42</v>
      </c>
      <c r="B33" s="2">
        <v>3410700086</v>
      </c>
      <c r="C33" s="2" t="s">
        <v>424</v>
      </c>
      <c r="D33" s="2">
        <v>40</v>
      </c>
      <c r="E33" s="3">
        <v>10725</v>
      </c>
      <c r="F33" s="3">
        <v>270</v>
      </c>
      <c r="G33" s="3">
        <v>12</v>
      </c>
      <c r="H33" s="3">
        <v>9981700</v>
      </c>
      <c r="I33" s="81">
        <v>20900</v>
      </c>
    </row>
    <row r="34" spans="1:9">
      <c r="A34" s="2">
        <v>43</v>
      </c>
      <c r="B34" s="2">
        <v>3410900397</v>
      </c>
      <c r="C34" s="2" t="s">
        <v>441</v>
      </c>
      <c r="D34" s="2">
        <v>20</v>
      </c>
      <c r="E34" s="3">
        <v>3254</v>
      </c>
      <c r="F34" s="3">
        <v>254</v>
      </c>
      <c r="G34" s="3">
        <v>12</v>
      </c>
      <c r="H34" s="3">
        <v>5067321</v>
      </c>
      <c r="I34" s="81">
        <v>32735</v>
      </c>
    </row>
    <row r="35" spans="1:9">
      <c r="A35" s="2">
        <v>45</v>
      </c>
      <c r="B35" s="2">
        <v>3411100518</v>
      </c>
      <c r="C35" s="2" t="s">
        <v>467</v>
      </c>
      <c r="D35" s="2">
        <v>35</v>
      </c>
      <c r="E35" s="3">
        <v>7311</v>
      </c>
      <c r="F35" s="3">
        <v>261</v>
      </c>
      <c r="G35" s="3">
        <v>12</v>
      </c>
      <c r="H35" s="3">
        <v>9604896</v>
      </c>
      <c r="I35" s="81">
        <v>28484</v>
      </c>
    </row>
    <row r="36" spans="1:9">
      <c r="A36" s="2">
        <v>46</v>
      </c>
      <c r="B36" s="2">
        <v>3411500345</v>
      </c>
      <c r="C36" s="2" t="s">
        <v>479</v>
      </c>
      <c r="D36" s="2">
        <v>20</v>
      </c>
      <c r="E36" s="3">
        <v>6253</v>
      </c>
      <c r="F36" s="3">
        <v>310</v>
      </c>
      <c r="G36" s="3">
        <v>12</v>
      </c>
      <c r="H36" s="3">
        <v>6087110</v>
      </c>
      <c r="I36" s="81">
        <v>25112</v>
      </c>
    </row>
    <row r="37" spans="1:9">
      <c r="A37" s="2">
        <v>48</v>
      </c>
      <c r="B37" s="2">
        <v>3411501285</v>
      </c>
      <c r="C37" s="2" t="s">
        <v>504</v>
      </c>
      <c r="D37" s="2">
        <v>14</v>
      </c>
      <c r="E37" s="3">
        <v>3802</v>
      </c>
      <c r="F37" s="3">
        <v>258</v>
      </c>
      <c r="G37" s="3">
        <v>12</v>
      </c>
      <c r="H37" s="3">
        <v>2972219</v>
      </c>
      <c r="I37" s="81">
        <v>16735</v>
      </c>
    </row>
    <row r="38" spans="1:9">
      <c r="A38" s="2">
        <v>49</v>
      </c>
      <c r="B38" s="2">
        <v>3412100103</v>
      </c>
      <c r="C38" s="2" t="s">
        <v>518</v>
      </c>
      <c r="D38" s="2">
        <v>30</v>
      </c>
      <c r="E38" s="3">
        <v>4857</v>
      </c>
      <c r="F38" s="3">
        <v>268</v>
      </c>
      <c r="G38" s="3">
        <v>12</v>
      </c>
      <c r="H38" s="3">
        <v>6461800</v>
      </c>
      <c r="I38" s="81">
        <v>29587</v>
      </c>
    </row>
    <row r="39" spans="1:9">
      <c r="A39" s="2">
        <v>51</v>
      </c>
      <c r="B39" s="2">
        <v>3413100052</v>
      </c>
      <c r="C39" s="2" t="s">
        <v>551</v>
      </c>
      <c r="D39" s="2">
        <v>20</v>
      </c>
      <c r="E39" s="3">
        <v>2288</v>
      </c>
      <c r="F39" s="3">
        <v>253</v>
      </c>
      <c r="G39" s="3">
        <v>12</v>
      </c>
      <c r="H39" s="3">
        <v>1641587</v>
      </c>
      <c r="I39" s="81">
        <v>15033</v>
      </c>
    </row>
    <row r="40" spans="1:9">
      <c r="A40" s="2">
        <v>52</v>
      </c>
      <c r="B40" s="2">
        <v>3413205034</v>
      </c>
      <c r="C40" s="2" t="s">
        <v>561</v>
      </c>
      <c r="D40" s="2">
        <v>20</v>
      </c>
      <c r="E40" s="3">
        <v>2824</v>
      </c>
      <c r="F40" s="3">
        <v>244</v>
      </c>
      <c r="G40" s="3">
        <v>12</v>
      </c>
      <c r="H40" s="3">
        <v>609050</v>
      </c>
      <c r="I40" s="81">
        <v>4375</v>
      </c>
    </row>
    <row r="41" spans="1:9">
      <c r="A41" s="2">
        <v>53</v>
      </c>
      <c r="B41" s="2">
        <v>3413300074</v>
      </c>
      <c r="C41" s="2" t="s">
        <v>568</v>
      </c>
      <c r="D41" s="2">
        <v>20</v>
      </c>
      <c r="E41" s="3">
        <v>5431</v>
      </c>
      <c r="F41" s="3">
        <v>265</v>
      </c>
      <c r="G41" s="3">
        <v>12</v>
      </c>
      <c r="H41" s="3">
        <v>5316685</v>
      </c>
      <c r="I41" s="81">
        <v>21613</v>
      </c>
    </row>
    <row r="42" spans="1:9">
      <c r="A42" s="2">
        <v>55</v>
      </c>
      <c r="B42" s="2">
        <v>3413600184</v>
      </c>
      <c r="C42" s="2" t="s">
        <v>854</v>
      </c>
      <c r="D42" s="2">
        <v>20</v>
      </c>
      <c r="E42" s="3">
        <v>4480</v>
      </c>
      <c r="F42" s="3">
        <v>240</v>
      </c>
      <c r="G42" s="3">
        <v>12</v>
      </c>
      <c r="H42" s="3">
        <v>5267964</v>
      </c>
      <c r="I42" s="81">
        <v>23476</v>
      </c>
    </row>
    <row r="43" spans="1:9">
      <c r="A43" s="2">
        <v>56</v>
      </c>
      <c r="B43" s="2">
        <v>3413600192</v>
      </c>
      <c r="C43" s="2" t="s">
        <v>571</v>
      </c>
      <c r="D43" s="2">
        <v>40</v>
      </c>
      <c r="E43" s="3">
        <v>9555</v>
      </c>
      <c r="F43" s="3">
        <v>283</v>
      </c>
      <c r="G43" s="3">
        <v>12</v>
      </c>
      <c r="H43" s="3">
        <v>23871597</v>
      </c>
      <c r="I43" s="81">
        <v>58855</v>
      </c>
    </row>
    <row r="44" spans="1:9">
      <c r="A44" s="2">
        <v>58</v>
      </c>
      <c r="B44" s="2">
        <v>3411100187</v>
      </c>
      <c r="C44" s="2" t="s">
        <v>572</v>
      </c>
      <c r="D44" s="2">
        <v>15</v>
      </c>
      <c r="E44" s="3">
        <v>3533</v>
      </c>
      <c r="F44" s="3">
        <v>240</v>
      </c>
      <c r="G44" s="3">
        <v>12</v>
      </c>
      <c r="H44" s="3">
        <v>4674862</v>
      </c>
      <c r="I44" s="81">
        <v>26322</v>
      </c>
    </row>
    <row r="45" spans="1:9">
      <c r="A45" s="2">
        <v>59</v>
      </c>
      <c r="B45" s="2">
        <v>3411500329</v>
      </c>
      <c r="C45" s="2" t="s">
        <v>574</v>
      </c>
      <c r="D45" s="2">
        <v>33</v>
      </c>
      <c r="E45" s="3">
        <v>8734</v>
      </c>
      <c r="F45" s="3">
        <v>270</v>
      </c>
      <c r="G45" s="3">
        <v>12</v>
      </c>
      <c r="H45" s="3">
        <v>13860674</v>
      </c>
      <c r="I45" s="81">
        <v>35650</v>
      </c>
    </row>
    <row r="46" spans="1:9">
      <c r="A46" s="2">
        <v>60</v>
      </c>
      <c r="B46" s="2">
        <v>3412700324</v>
      </c>
      <c r="C46" s="2" t="s">
        <v>578</v>
      </c>
      <c r="D46" s="2">
        <v>40</v>
      </c>
      <c r="E46" s="3">
        <v>7563</v>
      </c>
      <c r="F46" s="3">
        <v>261</v>
      </c>
      <c r="G46" s="3">
        <v>12</v>
      </c>
      <c r="H46" s="3">
        <v>5281979</v>
      </c>
      <c r="I46" s="81">
        <v>15178</v>
      </c>
    </row>
    <row r="47" spans="1:9">
      <c r="A47" s="2">
        <v>61</v>
      </c>
      <c r="B47" s="2">
        <v>3410104420</v>
      </c>
      <c r="C47" s="2" t="s">
        <v>579</v>
      </c>
      <c r="D47" s="2">
        <v>30</v>
      </c>
      <c r="E47" s="3">
        <v>3608</v>
      </c>
      <c r="F47" s="3">
        <v>321</v>
      </c>
      <c r="G47" s="3">
        <v>12</v>
      </c>
      <c r="H47" s="3">
        <v>5444460</v>
      </c>
      <c r="I47" s="81">
        <v>40151</v>
      </c>
    </row>
    <row r="48" spans="1:9">
      <c r="A48" s="2">
        <v>62</v>
      </c>
      <c r="B48" s="2">
        <v>3411100021</v>
      </c>
      <c r="C48" s="2" t="s">
        <v>581</v>
      </c>
      <c r="D48" s="2">
        <v>20</v>
      </c>
      <c r="E48" s="3">
        <v>5633</v>
      </c>
      <c r="F48" s="3">
        <v>269</v>
      </c>
      <c r="G48" s="3">
        <v>12</v>
      </c>
      <c r="H48" s="3">
        <v>6367390</v>
      </c>
      <c r="I48" s="81">
        <v>25267</v>
      </c>
    </row>
    <row r="49" spans="1:9">
      <c r="A49" s="2">
        <v>63</v>
      </c>
      <c r="B49" s="2">
        <v>3412100087</v>
      </c>
      <c r="C49" s="2" t="s">
        <v>584</v>
      </c>
      <c r="D49" s="2">
        <v>18</v>
      </c>
      <c r="E49" s="3">
        <v>3949</v>
      </c>
      <c r="F49" s="3">
        <v>270</v>
      </c>
      <c r="G49" s="3">
        <v>12</v>
      </c>
      <c r="H49" s="3">
        <v>4067397</v>
      </c>
      <c r="I49" s="81">
        <v>23058</v>
      </c>
    </row>
    <row r="50" spans="1:9">
      <c r="A50" s="2">
        <v>64</v>
      </c>
      <c r="B50" s="2">
        <v>3412100178</v>
      </c>
      <c r="C50" s="2" t="s">
        <v>585</v>
      </c>
      <c r="D50" s="2">
        <v>20</v>
      </c>
      <c r="E50" s="3">
        <v>4134</v>
      </c>
      <c r="F50" s="3">
        <v>270</v>
      </c>
      <c r="G50" s="3">
        <v>12</v>
      </c>
      <c r="H50" s="3">
        <v>3991819</v>
      </c>
      <c r="I50" s="81">
        <v>21601</v>
      </c>
    </row>
    <row r="51" spans="1:9">
      <c r="A51" s="2">
        <v>65</v>
      </c>
      <c r="B51" s="2">
        <v>3411901022</v>
      </c>
      <c r="C51" s="2" t="s">
        <v>586</v>
      </c>
      <c r="D51" s="2">
        <v>20</v>
      </c>
      <c r="E51" s="3">
        <v>3960</v>
      </c>
      <c r="F51" s="3">
        <v>240</v>
      </c>
      <c r="G51" s="3">
        <v>12</v>
      </c>
      <c r="H51" s="3">
        <v>7300000</v>
      </c>
      <c r="I51" s="81">
        <v>36869</v>
      </c>
    </row>
    <row r="52" spans="1:9">
      <c r="A52" s="2">
        <v>66</v>
      </c>
      <c r="B52" s="2">
        <v>3410102291</v>
      </c>
      <c r="C52" s="2" t="s">
        <v>588</v>
      </c>
      <c r="D52" s="2">
        <v>25</v>
      </c>
      <c r="E52" s="3">
        <v>5444</v>
      </c>
      <c r="F52" s="3">
        <v>239</v>
      </c>
      <c r="G52" s="3">
        <v>12</v>
      </c>
      <c r="H52" s="3">
        <v>4933140</v>
      </c>
      <c r="I52" s="81">
        <v>18030</v>
      </c>
    </row>
    <row r="53" spans="1:9">
      <c r="A53" s="2">
        <v>67</v>
      </c>
      <c r="B53" s="2">
        <v>3410201184</v>
      </c>
      <c r="C53" s="2" t="s">
        <v>589</v>
      </c>
      <c r="D53" s="2">
        <v>45</v>
      </c>
      <c r="E53" s="3">
        <v>9464</v>
      </c>
      <c r="F53" s="3">
        <v>245</v>
      </c>
      <c r="G53" s="3">
        <v>12</v>
      </c>
      <c r="H53" s="3">
        <v>7271021</v>
      </c>
      <c r="I53" s="81">
        <v>15657</v>
      </c>
    </row>
    <row r="54" spans="1:9">
      <c r="A54" s="2">
        <v>68</v>
      </c>
      <c r="B54" s="2">
        <v>3410204634</v>
      </c>
      <c r="C54" s="2" t="s">
        <v>590</v>
      </c>
      <c r="D54" s="2">
        <v>40</v>
      </c>
      <c r="E54" s="3">
        <v>6064</v>
      </c>
      <c r="F54" s="3">
        <v>243</v>
      </c>
      <c r="G54" s="3">
        <v>12</v>
      </c>
      <c r="H54" s="3">
        <v>4034311</v>
      </c>
      <c r="I54" s="81">
        <v>13448</v>
      </c>
    </row>
    <row r="55" spans="1:9">
      <c r="A55" s="2">
        <v>69</v>
      </c>
      <c r="B55" s="2">
        <v>3410500742</v>
      </c>
      <c r="C55" s="2" t="s">
        <v>358</v>
      </c>
      <c r="D55" s="2">
        <v>20</v>
      </c>
      <c r="E55" s="3">
        <v>4911</v>
      </c>
      <c r="F55" s="3">
        <v>255</v>
      </c>
      <c r="G55" s="3">
        <v>12</v>
      </c>
      <c r="H55" s="3">
        <v>6319173</v>
      </c>
      <c r="I55" s="81">
        <v>27285</v>
      </c>
    </row>
    <row r="56" spans="1:9">
      <c r="A56" s="2">
        <v>70</v>
      </c>
      <c r="B56" s="2">
        <v>3410900140</v>
      </c>
      <c r="C56" s="2" t="s">
        <v>593</v>
      </c>
      <c r="D56" s="2">
        <v>30</v>
      </c>
      <c r="E56" s="3">
        <v>8456</v>
      </c>
      <c r="F56" s="3">
        <v>270</v>
      </c>
      <c r="G56" s="3">
        <v>12</v>
      </c>
      <c r="H56" s="3">
        <v>8358755</v>
      </c>
      <c r="I56" s="81">
        <v>22184</v>
      </c>
    </row>
    <row r="57" spans="1:9">
      <c r="A57" s="2">
        <v>72</v>
      </c>
      <c r="B57" s="2">
        <v>3411100443</v>
      </c>
      <c r="C57" s="2" t="s">
        <v>594</v>
      </c>
      <c r="D57" s="2">
        <v>34</v>
      </c>
      <c r="E57" s="3">
        <v>8824</v>
      </c>
      <c r="F57" s="3">
        <v>256</v>
      </c>
      <c r="G57" s="3">
        <v>12</v>
      </c>
      <c r="H57" s="3">
        <v>21239017</v>
      </c>
      <c r="I57" s="81">
        <v>51302</v>
      </c>
    </row>
    <row r="58" spans="1:9">
      <c r="A58" s="2">
        <v>74</v>
      </c>
      <c r="B58" s="2">
        <v>3411501350</v>
      </c>
      <c r="C58" s="2" t="s">
        <v>598</v>
      </c>
      <c r="D58" s="2">
        <v>20</v>
      </c>
      <c r="E58" s="3">
        <v>4793</v>
      </c>
      <c r="F58" s="3">
        <v>241</v>
      </c>
      <c r="G58" s="3">
        <v>12</v>
      </c>
      <c r="H58" s="3">
        <v>4098661</v>
      </c>
      <c r="I58" s="81">
        <v>17164</v>
      </c>
    </row>
    <row r="59" spans="1:9">
      <c r="A59" s="2">
        <v>75</v>
      </c>
      <c r="B59" s="2">
        <v>3411501368</v>
      </c>
      <c r="C59" s="2" t="s">
        <v>599</v>
      </c>
      <c r="D59" s="2">
        <v>20</v>
      </c>
      <c r="E59" s="3">
        <v>6965</v>
      </c>
      <c r="F59" s="3">
        <v>331</v>
      </c>
      <c r="G59" s="3">
        <v>12</v>
      </c>
      <c r="H59" s="3">
        <v>21542084</v>
      </c>
      <c r="I59" s="81">
        <v>85079</v>
      </c>
    </row>
    <row r="60" spans="1:9">
      <c r="A60" s="2">
        <v>76</v>
      </c>
      <c r="B60" s="2">
        <v>3412500260</v>
      </c>
      <c r="C60" s="2" t="s">
        <v>601</v>
      </c>
      <c r="D60" s="2">
        <v>20</v>
      </c>
      <c r="E60" s="3">
        <v>7584</v>
      </c>
      <c r="F60" s="3">
        <v>270</v>
      </c>
      <c r="G60" s="3">
        <v>12</v>
      </c>
      <c r="H60" s="3">
        <v>10815503</v>
      </c>
      <c r="I60" s="81">
        <v>32074</v>
      </c>
    </row>
    <row r="61" spans="1:9">
      <c r="A61" s="2">
        <v>78</v>
      </c>
      <c r="B61" s="2">
        <v>3413600218</v>
      </c>
      <c r="C61" s="2" t="s">
        <v>603</v>
      </c>
      <c r="D61" s="2">
        <v>20</v>
      </c>
      <c r="E61" s="3">
        <v>5127</v>
      </c>
      <c r="F61" s="3">
        <v>254</v>
      </c>
      <c r="G61" s="3">
        <v>12</v>
      </c>
      <c r="H61" s="3">
        <v>4056834</v>
      </c>
      <c r="I61" s="81">
        <v>16736</v>
      </c>
    </row>
    <row r="62" spans="1:9">
      <c r="A62" s="2">
        <v>79</v>
      </c>
      <c r="B62" s="2">
        <v>3413600226</v>
      </c>
      <c r="C62" s="2" t="s">
        <v>606</v>
      </c>
      <c r="D62" s="2">
        <v>15</v>
      </c>
      <c r="E62" s="3">
        <v>2708</v>
      </c>
      <c r="F62" s="3">
        <v>255</v>
      </c>
      <c r="G62" s="3">
        <v>12</v>
      </c>
      <c r="H62" s="3">
        <v>2202379</v>
      </c>
      <c r="I62" s="81">
        <v>17152</v>
      </c>
    </row>
    <row r="63" spans="1:9">
      <c r="A63" s="2">
        <v>81</v>
      </c>
      <c r="B63" s="2">
        <v>3410104768</v>
      </c>
      <c r="C63" s="2" t="s">
        <v>607</v>
      </c>
      <c r="D63" s="2">
        <v>10</v>
      </c>
      <c r="E63" s="3">
        <v>2410</v>
      </c>
      <c r="F63" s="3">
        <v>237</v>
      </c>
      <c r="G63" s="3">
        <v>12</v>
      </c>
      <c r="H63" s="3">
        <v>1702769</v>
      </c>
      <c r="I63" s="81">
        <v>13912</v>
      </c>
    </row>
    <row r="64" spans="1:9">
      <c r="A64" s="2">
        <v>82</v>
      </c>
      <c r="B64" s="2">
        <v>3414200018</v>
      </c>
      <c r="C64" s="2" t="s">
        <v>609</v>
      </c>
      <c r="D64" s="2">
        <v>20</v>
      </c>
      <c r="E64" s="3">
        <v>5747</v>
      </c>
      <c r="F64" s="3">
        <v>276</v>
      </c>
      <c r="G64" s="3">
        <v>12</v>
      </c>
      <c r="H64" s="3">
        <v>5759722</v>
      </c>
      <c r="I64" s="81">
        <v>22965</v>
      </c>
    </row>
    <row r="65" spans="1:9">
      <c r="A65" s="2">
        <v>83</v>
      </c>
      <c r="B65" s="2">
        <v>3411500626</v>
      </c>
      <c r="C65" s="2" t="s">
        <v>612</v>
      </c>
      <c r="D65" s="2">
        <v>10</v>
      </c>
      <c r="E65" s="3">
        <v>1680</v>
      </c>
      <c r="F65" s="3">
        <v>265</v>
      </c>
      <c r="G65" s="3">
        <v>12</v>
      </c>
      <c r="H65" s="3">
        <v>513910</v>
      </c>
      <c r="I65" s="81">
        <v>6692</v>
      </c>
    </row>
    <row r="66" spans="1:9">
      <c r="A66" s="2">
        <v>85</v>
      </c>
      <c r="B66" s="2">
        <v>3410500759</v>
      </c>
      <c r="C66" s="2" t="s">
        <v>613</v>
      </c>
      <c r="D66" s="2">
        <v>20</v>
      </c>
      <c r="E66" s="3">
        <v>4519</v>
      </c>
      <c r="F66" s="3">
        <v>292</v>
      </c>
      <c r="G66" s="3">
        <v>12</v>
      </c>
      <c r="H66" s="3">
        <v>4763320</v>
      </c>
      <c r="I66" s="81">
        <v>25609</v>
      </c>
    </row>
    <row r="67" spans="1:9">
      <c r="A67" s="2">
        <v>86</v>
      </c>
      <c r="B67" s="2">
        <v>3412500211</v>
      </c>
      <c r="C67" s="2" t="s">
        <v>615</v>
      </c>
      <c r="D67" s="2">
        <v>30</v>
      </c>
      <c r="E67" s="3">
        <v>4251</v>
      </c>
      <c r="F67" s="3">
        <v>241</v>
      </c>
      <c r="G67" s="3">
        <v>12</v>
      </c>
      <c r="H67" s="3">
        <v>2534200</v>
      </c>
      <c r="I67" s="81">
        <v>11931</v>
      </c>
    </row>
    <row r="68" spans="1:9">
      <c r="A68" s="2">
        <v>87</v>
      </c>
      <c r="B68" s="2">
        <v>3410105005</v>
      </c>
      <c r="C68" s="2" t="s">
        <v>618</v>
      </c>
      <c r="D68" s="2">
        <v>20</v>
      </c>
      <c r="E68" s="3">
        <v>4535</v>
      </c>
      <c r="F68" s="3">
        <v>247</v>
      </c>
      <c r="G68" s="3">
        <v>12</v>
      </c>
      <c r="H68" s="3">
        <v>4073740</v>
      </c>
      <c r="I68" s="81">
        <v>18450</v>
      </c>
    </row>
    <row r="69" spans="1:9">
      <c r="A69" s="2">
        <v>88</v>
      </c>
      <c r="B69" s="2">
        <v>3410105013</v>
      </c>
      <c r="C69" s="2" t="s">
        <v>619</v>
      </c>
      <c r="D69" s="2">
        <v>14</v>
      </c>
      <c r="E69" s="3">
        <v>3242</v>
      </c>
      <c r="F69" s="3">
        <v>309</v>
      </c>
      <c r="G69" s="3">
        <v>12</v>
      </c>
      <c r="H69" s="3">
        <v>3995960</v>
      </c>
      <c r="I69" s="81">
        <v>31714</v>
      </c>
    </row>
    <row r="70" spans="1:9" ht="16.899999999999999" customHeight="1">
      <c r="A70" s="2">
        <v>89</v>
      </c>
      <c r="B70" s="2">
        <v>3411100146</v>
      </c>
      <c r="C70" s="2" t="s">
        <v>620</v>
      </c>
      <c r="D70" s="2">
        <v>20</v>
      </c>
      <c r="E70" s="3">
        <v>5163</v>
      </c>
      <c r="F70" s="3">
        <v>257</v>
      </c>
      <c r="G70" s="3">
        <v>12</v>
      </c>
      <c r="H70" s="3">
        <v>12244071</v>
      </c>
      <c r="I70" s="81">
        <v>50763</v>
      </c>
    </row>
    <row r="71" spans="1:9">
      <c r="A71" s="2">
        <v>91</v>
      </c>
      <c r="B71" s="2">
        <v>3411501483</v>
      </c>
      <c r="C71" s="2" t="s">
        <v>623</v>
      </c>
      <c r="D71" s="2">
        <v>10</v>
      </c>
      <c r="E71" s="3">
        <v>1195</v>
      </c>
      <c r="F71" s="3">
        <v>264</v>
      </c>
      <c r="G71" s="3">
        <v>12</v>
      </c>
      <c r="H71" s="3">
        <v>584500</v>
      </c>
      <c r="I71" s="81">
        <v>10589</v>
      </c>
    </row>
    <row r="72" spans="1:9">
      <c r="A72" s="2">
        <v>92</v>
      </c>
      <c r="B72" s="2">
        <v>3411900032</v>
      </c>
      <c r="C72" s="2" t="s">
        <v>625</v>
      </c>
      <c r="D72" s="2">
        <v>34</v>
      </c>
      <c r="E72" s="3">
        <v>7466</v>
      </c>
      <c r="F72" s="3">
        <v>266</v>
      </c>
      <c r="G72" s="3">
        <v>12</v>
      </c>
      <c r="H72" s="3">
        <v>18264296</v>
      </c>
      <c r="I72" s="81">
        <v>54165</v>
      </c>
    </row>
    <row r="73" spans="1:9">
      <c r="A73" s="2">
        <v>93</v>
      </c>
      <c r="B73" s="2">
        <v>3411901014</v>
      </c>
      <c r="C73" s="2" t="s">
        <v>629</v>
      </c>
      <c r="D73" s="2">
        <v>20</v>
      </c>
      <c r="E73" s="3">
        <v>5205</v>
      </c>
      <c r="F73" s="3">
        <v>255</v>
      </c>
      <c r="G73" s="3">
        <v>12</v>
      </c>
      <c r="H73" s="3">
        <v>6375750</v>
      </c>
      <c r="I73" s="81">
        <v>25918</v>
      </c>
    </row>
    <row r="74" spans="1:9">
      <c r="A74" s="2">
        <v>94</v>
      </c>
      <c r="B74" s="2">
        <v>3413300041</v>
      </c>
      <c r="C74" s="2" t="s">
        <v>632</v>
      </c>
      <c r="D74" s="2">
        <v>10</v>
      </c>
      <c r="E74" s="3">
        <v>1992</v>
      </c>
      <c r="F74" s="3">
        <v>244</v>
      </c>
      <c r="G74" s="3">
        <v>12</v>
      </c>
      <c r="H74" s="3">
        <v>1634419</v>
      </c>
      <c r="I74" s="81">
        <v>16610</v>
      </c>
    </row>
    <row r="75" spans="1:9">
      <c r="A75" s="2">
        <v>95</v>
      </c>
      <c r="B75" s="2">
        <v>3413300066</v>
      </c>
      <c r="C75" s="2" t="s">
        <v>634</v>
      </c>
      <c r="D75" s="2">
        <v>15</v>
      </c>
      <c r="E75" s="3">
        <v>3238</v>
      </c>
      <c r="F75" s="3">
        <v>240</v>
      </c>
      <c r="G75" s="3">
        <v>12</v>
      </c>
      <c r="H75" s="3">
        <v>1931417</v>
      </c>
      <c r="I75" s="81">
        <v>11922</v>
      </c>
    </row>
    <row r="76" spans="1:9">
      <c r="A76" s="2">
        <v>98</v>
      </c>
      <c r="B76" s="2">
        <v>3411501541</v>
      </c>
      <c r="C76" s="10" t="s">
        <v>636</v>
      </c>
      <c r="D76" s="2">
        <v>40</v>
      </c>
      <c r="E76" s="3">
        <v>9537</v>
      </c>
      <c r="F76" s="3">
        <v>260</v>
      </c>
      <c r="G76" s="3">
        <v>12</v>
      </c>
      <c r="H76" s="3">
        <v>11493484</v>
      </c>
      <c r="I76" s="81">
        <v>26098</v>
      </c>
    </row>
    <row r="77" spans="1:9">
      <c r="A77" s="2">
        <v>99</v>
      </c>
      <c r="B77" s="2">
        <v>3411700176</v>
      </c>
      <c r="C77" s="2" t="s">
        <v>637</v>
      </c>
      <c r="D77" s="2">
        <v>10</v>
      </c>
      <c r="E77" s="3">
        <v>2735</v>
      </c>
      <c r="F77" s="3">
        <v>271</v>
      </c>
      <c r="G77" s="3">
        <v>12</v>
      </c>
      <c r="H77" s="3">
        <v>1515850</v>
      </c>
      <c r="I77" s="81">
        <v>12507</v>
      </c>
    </row>
    <row r="78" spans="1:9">
      <c r="A78" s="2">
        <v>100</v>
      </c>
      <c r="B78" s="2">
        <v>3411501558</v>
      </c>
      <c r="C78" s="2" t="s">
        <v>9</v>
      </c>
      <c r="D78" s="2">
        <v>20</v>
      </c>
      <c r="E78" s="3">
        <v>2316</v>
      </c>
      <c r="F78" s="3">
        <v>241</v>
      </c>
      <c r="G78" s="3">
        <v>12</v>
      </c>
      <c r="H78" s="3">
        <v>1714738</v>
      </c>
      <c r="I78" s="81">
        <v>14731</v>
      </c>
    </row>
    <row r="79" spans="1:9">
      <c r="A79" s="2">
        <v>102</v>
      </c>
      <c r="B79" s="2">
        <v>3411700184</v>
      </c>
      <c r="C79" s="2" t="s">
        <v>17</v>
      </c>
      <c r="D79" s="2">
        <v>10</v>
      </c>
      <c r="E79" s="3">
        <v>2132</v>
      </c>
      <c r="F79" s="3">
        <v>269</v>
      </c>
      <c r="G79" s="3">
        <v>12</v>
      </c>
      <c r="H79" s="3">
        <v>2154581</v>
      </c>
      <c r="I79" s="81">
        <v>22444</v>
      </c>
    </row>
    <row r="80" spans="1:9">
      <c r="A80" s="2">
        <v>104</v>
      </c>
      <c r="B80" s="2">
        <v>3410205292</v>
      </c>
      <c r="C80" s="2" t="s">
        <v>20</v>
      </c>
      <c r="D80" s="2">
        <v>52</v>
      </c>
      <c r="E80" s="3">
        <v>9798</v>
      </c>
      <c r="F80" s="3">
        <v>243</v>
      </c>
      <c r="G80" s="3">
        <v>12</v>
      </c>
      <c r="H80" s="3">
        <v>8418406</v>
      </c>
      <c r="I80" s="81">
        <v>17365</v>
      </c>
    </row>
    <row r="81" spans="1:9">
      <c r="A81" s="2">
        <v>106</v>
      </c>
      <c r="B81" s="2">
        <v>3410900413</v>
      </c>
      <c r="C81" s="2" t="s">
        <v>23</v>
      </c>
      <c r="D81" s="2">
        <v>20</v>
      </c>
      <c r="E81" s="3">
        <v>1431</v>
      </c>
      <c r="F81" s="3">
        <v>269</v>
      </c>
      <c r="G81" s="3">
        <v>12</v>
      </c>
      <c r="H81" s="3">
        <v>556750</v>
      </c>
      <c r="I81" s="81">
        <v>8592</v>
      </c>
    </row>
    <row r="82" spans="1:9">
      <c r="A82" s="2">
        <v>107</v>
      </c>
      <c r="B82" s="2">
        <v>3413600093</v>
      </c>
      <c r="C82" s="2" t="s">
        <v>25</v>
      </c>
      <c r="D82" s="2">
        <v>50</v>
      </c>
      <c r="E82" s="3">
        <v>11970</v>
      </c>
      <c r="F82" s="3">
        <v>282</v>
      </c>
      <c r="G82" s="3">
        <v>12</v>
      </c>
      <c r="H82" s="3">
        <v>17925876</v>
      </c>
      <c r="I82" s="81">
        <v>35149</v>
      </c>
    </row>
    <row r="83" spans="1:9">
      <c r="A83" s="2">
        <v>112</v>
      </c>
      <c r="B83" s="2">
        <v>3410205391</v>
      </c>
      <c r="C83" s="2" t="s">
        <v>29</v>
      </c>
      <c r="D83" s="2">
        <v>25</v>
      </c>
      <c r="E83" s="3">
        <v>6111</v>
      </c>
      <c r="F83" s="3">
        <v>245</v>
      </c>
      <c r="G83" s="3">
        <v>12</v>
      </c>
      <c r="H83" s="3">
        <v>5978210</v>
      </c>
      <c r="I83" s="81">
        <v>19927</v>
      </c>
    </row>
    <row r="84" spans="1:9">
      <c r="A84" s="2">
        <v>113</v>
      </c>
      <c r="B84" s="2">
        <v>3410205417</v>
      </c>
      <c r="C84" s="2" t="s">
        <v>31</v>
      </c>
      <c r="D84" s="2">
        <v>20</v>
      </c>
      <c r="E84" s="3">
        <v>3844</v>
      </c>
      <c r="F84" s="3">
        <v>253</v>
      </c>
      <c r="G84" s="3">
        <v>12</v>
      </c>
      <c r="H84" s="3">
        <v>1562300</v>
      </c>
      <c r="I84" s="81">
        <v>8565</v>
      </c>
    </row>
    <row r="85" spans="1:9">
      <c r="A85" s="2">
        <v>114</v>
      </c>
      <c r="B85" s="2">
        <v>3410900421</v>
      </c>
      <c r="C85" s="2" t="s">
        <v>34</v>
      </c>
      <c r="D85" s="2">
        <v>24</v>
      </c>
      <c r="E85" s="3">
        <v>6283</v>
      </c>
      <c r="F85" s="3">
        <v>295</v>
      </c>
      <c r="G85" s="3">
        <v>12</v>
      </c>
      <c r="H85" s="3">
        <v>7172837</v>
      </c>
      <c r="I85" s="81">
        <v>28063</v>
      </c>
    </row>
    <row r="86" spans="1:9">
      <c r="A86" s="2">
        <v>115</v>
      </c>
      <c r="B86" s="2">
        <v>3411100260</v>
      </c>
      <c r="C86" s="2" t="s">
        <v>37</v>
      </c>
      <c r="D86" s="2">
        <v>20</v>
      </c>
      <c r="E86" s="3">
        <v>4272</v>
      </c>
      <c r="F86" s="3">
        <v>288</v>
      </c>
      <c r="G86" s="3">
        <v>12</v>
      </c>
      <c r="H86" s="3">
        <v>5277000</v>
      </c>
      <c r="I86" s="81">
        <v>29513</v>
      </c>
    </row>
    <row r="87" spans="1:9">
      <c r="A87" s="2">
        <v>116</v>
      </c>
      <c r="B87" s="2">
        <v>3411100534</v>
      </c>
      <c r="C87" s="2" t="s">
        <v>39</v>
      </c>
      <c r="D87" s="2">
        <v>20</v>
      </c>
      <c r="E87" s="3">
        <v>3834</v>
      </c>
      <c r="F87" s="3">
        <v>282</v>
      </c>
      <c r="G87" s="3">
        <v>12</v>
      </c>
      <c r="H87" s="3">
        <v>4183000</v>
      </c>
      <c r="I87" s="81">
        <v>25631</v>
      </c>
    </row>
    <row r="88" spans="1:9">
      <c r="A88" s="2">
        <v>117</v>
      </c>
      <c r="B88" s="2">
        <v>3411500600</v>
      </c>
      <c r="C88" s="2" t="s">
        <v>41</v>
      </c>
      <c r="D88" s="2">
        <v>40</v>
      </c>
      <c r="E88" s="3">
        <v>10176</v>
      </c>
      <c r="F88" s="3">
        <v>269</v>
      </c>
      <c r="G88" s="3">
        <v>12</v>
      </c>
      <c r="H88" s="3">
        <v>6867270</v>
      </c>
      <c r="I88" s="81">
        <v>15100</v>
      </c>
    </row>
    <row r="89" spans="1:9">
      <c r="A89" s="2">
        <v>118</v>
      </c>
      <c r="B89" s="2">
        <v>3411500964</v>
      </c>
      <c r="C89" s="2" t="s">
        <v>43</v>
      </c>
      <c r="D89" s="2">
        <v>23</v>
      </c>
      <c r="E89" s="3">
        <v>5564</v>
      </c>
      <c r="F89" s="3">
        <v>272</v>
      </c>
      <c r="G89" s="3">
        <v>12</v>
      </c>
      <c r="H89" s="3">
        <v>7873579</v>
      </c>
      <c r="I89" s="81">
        <v>32006</v>
      </c>
    </row>
    <row r="90" spans="1:9">
      <c r="A90" s="2">
        <v>119</v>
      </c>
      <c r="B90" s="2">
        <v>3411501590</v>
      </c>
      <c r="C90" s="2" t="s">
        <v>45</v>
      </c>
      <c r="D90" s="2">
        <v>20</v>
      </c>
      <c r="E90" s="3">
        <v>1939</v>
      </c>
      <c r="F90" s="3">
        <v>258</v>
      </c>
      <c r="G90" s="3">
        <v>12</v>
      </c>
      <c r="H90" s="3">
        <v>4172824</v>
      </c>
      <c r="I90" s="81">
        <v>45755</v>
      </c>
    </row>
    <row r="91" spans="1:9">
      <c r="A91" s="2">
        <v>120</v>
      </c>
      <c r="B91" s="2">
        <v>3411501608</v>
      </c>
      <c r="C91" s="2" t="s">
        <v>50</v>
      </c>
      <c r="D91" s="2">
        <v>20</v>
      </c>
      <c r="E91" s="3">
        <v>5429</v>
      </c>
      <c r="F91" s="3">
        <v>246</v>
      </c>
      <c r="G91" s="3">
        <v>12</v>
      </c>
      <c r="H91" s="3">
        <v>5387339</v>
      </c>
      <c r="I91" s="81">
        <v>20314</v>
      </c>
    </row>
    <row r="92" spans="1:9">
      <c r="A92" s="2">
        <v>121</v>
      </c>
      <c r="B92" s="2">
        <v>3411501616</v>
      </c>
      <c r="C92" s="2" t="s">
        <v>52</v>
      </c>
      <c r="D92" s="2">
        <v>20</v>
      </c>
      <c r="E92" s="3">
        <v>4820</v>
      </c>
      <c r="F92" s="3">
        <v>270</v>
      </c>
      <c r="G92" s="3">
        <v>12</v>
      </c>
      <c r="H92" s="3">
        <v>3763110</v>
      </c>
      <c r="I92" s="81">
        <v>17519</v>
      </c>
    </row>
    <row r="93" spans="1:9">
      <c r="A93" s="2">
        <v>122</v>
      </c>
      <c r="B93" s="2">
        <v>3412100186</v>
      </c>
      <c r="C93" s="2" t="s">
        <v>55</v>
      </c>
      <c r="D93" s="2">
        <v>20</v>
      </c>
      <c r="E93" s="3">
        <v>3965</v>
      </c>
      <c r="F93" s="3">
        <v>247</v>
      </c>
      <c r="G93" s="3">
        <v>12</v>
      </c>
      <c r="H93" s="3">
        <v>4244500</v>
      </c>
      <c r="I93" s="81">
        <v>21969</v>
      </c>
    </row>
    <row r="94" spans="1:9">
      <c r="A94" s="2">
        <v>123</v>
      </c>
      <c r="B94" s="2">
        <v>3412500559</v>
      </c>
      <c r="C94" s="2" t="s">
        <v>59</v>
      </c>
      <c r="D94" s="2">
        <v>20</v>
      </c>
      <c r="E94" s="3">
        <v>3831</v>
      </c>
      <c r="F94" s="3">
        <v>270</v>
      </c>
      <c r="G94" s="3">
        <v>12</v>
      </c>
      <c r="H94" s="3">
        <v>3874340</v>
      </c>
      <c r="I94" s="81">
        <v>22737</v>
      </c>
    </row>
    <row r="95" spans="1:9">
      <c r="A95" s="2">
        <v>124</v>
      </c>
      <c r="B95" s="2">
        <v>3412700332</v>
      </c>
      <c r="C95" s="2" t="s">
        <v>60</v>
      </c>
      <c r="D95" s="2">
        <v>20</v>
      </c>
      <c r="E95" s="3">
        <v>2213</v>
      </c>
      <c r="F95" s="3">
        <v>259</v>
      </c>
      <c r="G95" s="3">
        <v>12</v>
      </c>
      <c r="H95" s="3">
        <v>3671858</v>
      </c>
      <c r="I95" s="81">
        <v>35580</v>
      </c>
    </row>
    <row r="96" spans="1:9">
      <c r="A96" s="2">
        <v>126</v>
      </c>
      <c r="B96" s="2">
        <v>3413200084</v>
      </c>
      <c r="C96" s="2" t="s">
        <v>63</v>
      </c>
      <c r="D96" s="2">
        <v>15</v>
      </c>
      <c r="E96" s="3">
        <v>3512</v>
      </c>
      <c r="F96" s="3">
        <v>255</v>
      </c>
      <c r="G96" s="3">
        <v>12</v>
      </c>
      <c r="H96" s="3">
        <v>2291080</v>
      </c>
      <c r="I96" s="81">
        <v>13835</v>
      </c>
    </row>
    <row r="97" spans="1:9">
      <c r="A97" s="2">
        <v>127</v>
      </c>
      <c r="B97" s="2">
        <v>3410900439</v>
      </c>
      <c r="C97" s="2" t="s">
        <v>66</v>
      </c>
      <c r="D97" s="2">
        <v>20</v>
      </c>
      <c r="E97" s="3">
        <v>2822</v>
      </c>
      <c r="F97" s="3">
        <v>264</v>
      </c>
      <c r="G97" s="3">
        <v>12</v>
      </c>
      <c r="H97" s="3">
        <v>2091668</v>
      </c>
      <c r="I97" s="81">
        <v>16290</v>
      </c>
    </row>
    <row r="98" spans="1:9">
      <c r="A98" s="2">
        <v>129</v>
      </c>
      <c r="B98" s="2">
        <v>3410205680</v>
      </c>
      <c r="C98" s="2" t="s">
        <v>70</v>
      </c>
      <c r="D98" s="2">
        <v>20</v>
      </c>
      <c r="E98" s="3">
        <v>4476</v>
      </c>
      <c r="F98" s="3">
        <v>306</v>
      </c>
      <c r="G98" s="3">
        <v>12</v>
      </c>
      <c r="H98" s="3">
        <v>2754237</v>
      </c>
      <c r="I98" s="81">
        <v>15614</v>
      </c>
    </row>
    <row r="99" spans="1:9">
      <c r="A99" s="2">
        <v>130</v>
      </c>
      <c r="B99" s="2">
        <v>3410900256</v>
      </c>
      <c r="C99" s="2" t="s">
        <v>74</v>
      </c>
      <c r="D99" s="2">
        <v>34</v>
      </c>
      <c r="E99" s="3">
        <v>6595</v>
      </c>
      <c r="F99" s="3">
        <v>263</v>
      </c>
      <c r="G99" s="3">
        <v>12</v>
      </c>
      <c r="H99" s="3">
        <v>2477630</v>
      </c>
      <c r="I99" s="81">
        <v>8226</v>
      </c>
    </row>
    <row r="100" spans="1:9">
      <c r="A100" s="2">
        <v>131</v>
      </c>
      <c r="B100" s="2">
        <v>3411501103</v>
      </c>
      <c r="C100" s="2" t="s">
        <v>76</v>
      </c>
      <c r="D100" s="2">
        <v>20</v>
      </c>
      <c r="E100" s="3">
        <v>6345</v>
      </c>
      <c r="F100" s="3">
        <v>262</v>
      </c>
      <c r="G100" s="3">
        <v>12</v>
      </c>
      <c r="H100" s="3">
        <v>5737235</v>
      </c>
      <c r="I100" s="81">
        <v>19675</v>
      </c>
    </row>
    <row r="101" spans="1:9">
      <c r="A101" s="2">
        <v>132</v>
      </c>
      <c r="B101" s="2">
        <v>3410500817</v>
      </c>
      <c r="C101" s="2" t="s">
        <v>77</v>
      </c>
      <c r="D101" s="2">
        <v>10</v>
      </c>
      <c r="E101" s="3">
        <v>1493</v>
      </c>
      <c r="F101" s="3">
        <v>257</v>
      </c>
      <c r="G101" s="3">
        <v>12</v>
      </c>
      <c r="H101" s="3">
        <v>545000</v>
      </c>
      <c r="I101" s="81">
        <v>7698</v>
      </c>
    </row>
    <row r="102" spans="1:9">
      <c r="A102" s="2">
        <v>133</v>
      </c>
      <c r="B102" s="2">
        <v>3411501145</v>
      </c>
      <c r="C102" s="2" t="s">
        <v>80</v>
      </c>
      <c r="D102" s="2">
        <v>16</v>
      </c>
      <c r="E102" s="3">
        <v>3490</v>
      </c>
      <c r="F102" s="3">
        <v>242</v>
      </c>
      <c r="G102" s="3">
        <v>12</v>
      </c>
      <c r="H102" s="3">
        <v>3485070</v>
      </c>
      <c r="I102" s="81">
        <v>20029</v>
      </c>
    </row>
    <row r="103" spans="1:9">
      <c r="A103" s="2">
        <v>134</v>
      </c>
      <c r="B103" s="2">
        <v>3411501657</v>
      </c>
      <c r="C103" s="2" t="s">
        <v>81</v>
      </c>
      <c r="D103" s="2">
        <v>20</v>
      </c>
      <c r="E103" s="3">
        <v>6366</v>
      </c>
      <c r="F103" s="3">
        <v>312</v>
      </c>
      <c r="G103" s="3">
        <v>12</v>
      </c>
      <c r="H103" s="3">
        <v>5215720</v>
      </c>
      <c r="I103" s="81">
        <v>21202</v>
      </c>
    </row>
    <row r="104" spans="1:9">
      <c r="A104" s="2">
        <v>135</v>
      </c>
      <c r="B104" s="2">
        <v>3411901048</v>
      </c>
      <c r="C104" s="2" t="s">
        <v>85</v>
      </c>
      <c r="D104" s="2">
        <v>20</v>
      </c>
      <c r="E104" s="3">
        <v>5410</v>
      </c>
      <c r="F104" s="3">
        <v>362</v>
      </c>
      <c r="G104" s="3">
        <v>12</v>
      </c>
      <c r="H104" s="3">
        <v>7870980</v>
      </c>
      <c r="I104" s="81">
        <v>43728</v>
      </c>
    </row>
    <row r="105" spans="1:9">
      <c r="A105" s="2">
        <v>137</v>
      </c>
      <c r="B105" s="2">
        <v>3411100179</v>
      </c>
      <c r="C105" s="2" t="s">
        <v>86</v>
      </c>
      <c r="D105" s="2">
        <v>15</v>
      </c>
      <c r="E105" s="3">
        <v>5028</v>
      </c>
      <c r="F105" s="3">
        <v>309</v>
      </c>
      <c r="G105" s="3">
        <v>12</v>
      </c>
      <c r="H105" s="3">
        <v>5925471</v>
      </c>
      <c r="I105" s="81">
        <v>30294</v>
      </c>
    </row>
    <row r="106" spans="1:9">
      <c r="A106" s="2">
        <v>138</v>
      </c>
      <c r="B106" s="2">
        <v>3412500575</v>
      </c>
      <c r="C106" s="2" t="s">
        <v>87</v>
      </c>
      <c r="D106" s="2">
        <v>20</v>
      </c>
      <c r="E106" s="3">
        <v>2372</v>
      </c>
      <c r="F106" s="3">
        <v>243</v>
      </c>
      <c r="G106" s="3">
        <v>12</v>
      </c>
      <c r="H106" s="3">
        <v>1192950</v>
      </c>
      <c r="I106" s="81">
        <v>10144</v>
      </c>
    </row>
    <row r="107" spans="1:9">
      <c r="A107" s="2">
        <v>139</v>
      </c>
      <c r="B107" s="2">
        <v>3413600119</v>
      </c>
      <c r="C107" s="2" t="s">
        <v>88</v>
      </c>
      <c r="D107" s="2">
        <v>49</v>
      </c>
      <c r="E107" s="3">
        <v>12711</v>
      </c>
      <c r="F107" s="3">
        <v>282</v>
      </c>
      <c r="G107" s="3">
        <v>12</v>
      </c>
      <c r="H107" s="3">
        <v>19112383</v>
      </c>
      <c r="I107" s="81">
        <v>35315</v>
      </c>
    </row>
    <row r="108" spans="1:9">
      <c r="A108" s="2">
        <v>140</v>
      </c>
      <c r="B108" s="2">
        <v>3413600135</v>
      </c>
      <c r="C108" s="2" t="s">
        <v>92</v>
      </c>
      <c r="D108" s="2">
        <v>30</v>
      </c>
      <c r="E108" s="3">
        <v>6749</v>
      </c>
      <c r="F108" s="3">
        <v>283</v>
      </c>
      <c r="G108" s="3">
        <v>12</v>
      </c>
      <c r="H108" s="3">
        <v>11720306</v>
      </c>
      <c r="I108" s="81">
        <v>40866</v>
      </c>
    </row>
    <row r="109" spans="1:9">
      <c r="A109" s="2">
        <v>141</v>
      </c>
      <c r="B109" s="2">
        <v>3410101004</v>
      </c>
      <c r="C109" s="2" t="s">
        <v>94</v>
      </c>
      <c r="D109" s="2">
        <v>57</v>
      </c>
      <c r="E109" s="3">
        <v>12210</v>
      </c>
      <c r="F109" s="3">
        <v>265</v>
      </c>
      <c r="G109" s="3">
        <v>12</v>
      </c>
      <c r="H109" s="3">
        <v>8251826</v>
      </c>
      <c r="I109" s="81">
        <v>14917</v>
      </c>
    </row>
    <row r="110" spans="1:9">
      <c r="A110" s="2">
        <v>142</v>
      </c>
      <c r="B110" s="2">
        <v>3410101244</v>
      </c>
      <c r="C110" s="2" t="s">
        <v>95</v>
      </c>
      <c r="D110" s="2">
        <v>40</v>
      </c>
      <c r="E110" s="3">
        <v>9113</v>
      </c>
      <c r="F110" s="3">
        <v>251</v>
      </c>
      <c r="G110" s="3">
        <v>12</v>
      </c>
      <c r="H110" s="3">
        <v>11905810</v>
      </c>
      <c r="I110" s="81">
        <v>27257</v>
      </c>
    </row>
    <row r="111" spans="1:9">
      <c r="A111" s="2">
        <v>143</v>
      </c>
      <c r="B111" s="2">
        <v>3410101905</v>
      </c>
      <c r="C111" s="2" t="s">
        <v>97</v>
      </c>
      <c r="D111" s="2">
        <v>10</v>
      </c>
      <c r="E111" s="3">
        <v>1786</v>
      </c>
      <c r="F111" s="3">
        <v>250</v>
      </c>
      <c r="G111" s="3">
        <v>12</v>
      </c>
      <c r="H111" s="3">
        <v>1860516</v>
      </c>
      <c r="I111" s="81">
        <v>21534</v>
      </c>
    </row>
    <row r="112" spans="1:9">
      <c r="A112" s="2">
        <v>144</v>
      </c>
      <c r="B112" s="2">
        <v>3410103000</v>
      </c>
      <c r="C112" s="2" t="s">
        <v>98</v>
      </c>
      <c r="D112" s="2">
        <v>30</v>
      </c>
      <c r="E112" s="3">
        <v>6580</v>
      </c>
      <c r="F112" s="3">
        <v>247</v>
      </c>
      <c r="G112" s="3">
        <v>12</v>
      </c>
      <c r="H112" s="3">
        <v>6297289</v>
      </c>
      <c r="I112" s="81">
        <v>19654</v>
      </c>
    </row>
    <row r="113" spans="1:9">
      <c r="A113" s="2">
        <v>146</v>
      </c>
      <c r="B113" s="2">
        <v>3410106284</v>
      </c>
      <c r="C113" s="2" t="s">
        <v>892</v>
      </c>
      <c r="D113" s="2">
        <v>20</v>
      </c>
      <c r="E113" s="3">
        <v>4167</v>
      </c>
      <c r="F113" s="3">
        <v>244</v>
      </c>
      <c r="G113" s="3">
        <v>12</v>
      </c>
      <c r="H113" s="3">
        <v>4361860</v>
      </c>
      <c r="I113" s="81">
        <v>21257</v>
      </c>
    </row>
    <row r="114" spans="1:9">
      <c r="A114" s="2">
        <v>147</v>
      </c>
      <c r="B114" s="2">
        <v>3410106318</v>
      </c>
      <c r="C114" s="2" t="s">
        <v>99</v>
      </c>
      <c r="D114" s="2">
        <v>30</v>
      </c>
      <c r="E114" s="3">
        <v>4678</v>
      </c>
      <c r="F114" s="3">
        <v>245</v>
      </c>
      <c r="G114" s="3">
        <v>12</v>
      </c>
      <c r="H114" s="3">
        <v>3822816</v>
      </c>
      <c r="I114" s="81">
        <v>16679</v>
      </c>
    </row>
    <row r="115" spans="1:9">
      <c r="A115" s="2">
        <v>148</v>
      </c>
      <c r="B115" s="2">
        <v>3410206191</v>
      </c>
      <c r="C115" s="2" t="s">
        <v>101</v>
      </c>
      <c r="D115" s="2">
        <v>20</v>
      </c>
      <c r="E115" s="3">
        <v>4717</v>
      </c>
      <c r="F115" s="3">
        <v>264</v>
      </c>
      <c r="G115" s="3">
        <v>12</v>
      </c>
      <c r="H115" s="3">
        <v>1315360</v>
      </c>
      <c r="I115" s="81">
        <v>6124</v>
      </c>
    </row>
    <row r="116" spans="1:9">
      <c r="A116" s="2">
        <v>149</v>
      </c>
      <c r="B116" s="2">
        <v>3410206217</v>
      </c>
      <c r="C116" s="2" t="s">
        <v>103</v>
      </c>
      <c r="D116" s="2">
        <v>20</v>
      </c>
      <c r="E116" s="3">
        <v>2348</v>
      </c>
      <c r="F116" s="3">
        <v>249</v>
      </c>
      <c r="G116" s="3">
        <v>12</v>
      </c>
      <c r="H116" s="3">
        <v>1986702</v>
      </c>
      <c r="I116" s="81">
        <v>17427</v>
      </c>
    </row>
    <row r="117" spans="1:9">
      <c r="A117" s="2">
        <v>150</v>
      </c>
      <c r="B117" s="2">
        <v>3410206225</v>
      </c>
      <c r="C117" s="2" t="s">
        <v>105</v>
      </c>
      <c r="D117" s="2">
        <v>10</v>
      </c>
      <c r="E117" s="3">
        <v>1981</v>
      </c>
      <c r="F117" s="3">
        <v>243</v>
      </c>
      <c r="G117" s="3">
        <v>12</v>
      </c>
      <c r="H117" s="3">
        <v>1839090</v>
      </c>
      <c r="I117" s="81">
        <v>18690</v>
      </c>
    </row>
    <row r="118" spans="1:9">
      <c r="A118" s="2">
        <v>151</v>
      </c>
      <c r="B118" s="2">
        <v>3410206233</v>
      </c>
      <c r="C118" s="2" t="s">
        <v>106</v>
      </c>
      <c r="D118" s="2">
        <v>20</v>
      </c>
      <c r="E118" s="3">
        <v>2096</v>
      </c>
      <c r="F118" s="3">
        <v>253</v>
      </c>
      <c r="G118" s="3">
        <v>12</v>
      </c>
      <c r="H118" s="3">
        <v>2801448</v>
      </c>
      <c r="I118" s="81">
        <v>28127</v>
      </c>
    </row>
    <row r="119" spans="1:9">
      <c r="A119" s="2">
        <v>152</v>
      </c>
      <c r="B119" s="2">
        <v>3410206258</v>
      </c>
      <c r="C119" s="2" t="s">
        <v>107</v>
      </c>
      <c r="D119" s="2">
        <v>20</v>
      </c>
      <c r="E119" s="3">
        <v>2022</v>
      </c>
      <c r="F119" s="3">
        <v>312</v>
      </c>
      <c r="G119" s="3">
        <v>12</v>
      </c>
      <c r="H119" s="3">
        <v>1423196</v>
      </c>
      <c r="I119" s="81">
        <v>18246</v>
      </c>
    </row>
    <row r="120" spans="1:9">
      <c r="A120" s="2">
        <v>153</v>
      </c>
      <c r="B120" s="2">
        <v>3410206274</v>
      </c>
      <c r="C120" s="10" t="s">
        <v>108</v>
      </c>
      <c r="D120" s="2">
        <v>60</v>
      </c>
      <c r="E120" s="3">
        <v>13973</v>
      </c>
      <c r="F120" s="3">
        <v>251</v>
      </c>
      <c r="G120" s="3">
        <v>12</v>
      </c>
      <c r="H120" s="3">
        <v>12731111</v>
      </c>
      <c r="I120" s="81">
        <v>19047</v>
      </c>
    </row>
    <row r="121" spans="1:9">
      <c r="A121" s="2">
        <v>154</v>
      </c>
      <c r="B121" s="2">
        <v>3410500239</v>
      </c>
      <c r="C121" s="2" t="s">
        <v>111</v>
      </c>
      <c r="D121" s="2">
        <v>27</v>
      </c>
      <c r="E121" s="3">
        <v>5012</v>
      </c>
      <c r="F121" s="3">
        <v>296</v>
      </c>
      <c r="G121" s="3">
        <v>12</v>
      </c>
      <c r="H121" s="3">
        <v>2742390</v>
      </c>
      <c r="I121" s="81">
        <v>13443</v>
      </c>
    </row>
    <row r="122" spans="1:9">
      <c r="A122" s="2">
        <v>155</v>
      </c>
      <c r="B122" s="2">
        <v>3410500247</v>
      </c>
      <c r="C122" s="2" t="s">
        <v>112</v>
      </c>
      <c r="D122" s="2">
        <v>27</v>
      </c>
      <c r="E122" s="3">
        <v>5732</v>
      </c>
      <c r="F122" s="3">
        <v>293</v>
      </c>
      <c r="G122" s="3">
        <v>12</v>
      </c>
      <c r="H122" s="3">
        <v>3608321</v>
      </c>
      <c r="I122" s="81">
        <v>15342</v>
      </c>
    </row>
    <row r="123" spans="1:9">
      <c r="A123" s="2">
        <v>156</v>
      </c>
      <c r="B123" s="2">
        <v>3410500353</v>
      </c>
      <c r="C123" s="2" t="s">
        <v>113</v>
      </c>
      <c r="D123" s="2">
        <v>52</v>
      </c>
      <c r="E123" s="3">
        <v>3611</v>
      </c>
      <c r="F123" s="3">
        <v>242</v>
      </c>
      <c r="G123" s="3">
        <v>12</v>
      </c>
      <c r="H123" s="3">
        <v>2483108</v>
      </c>
      <c r="I123" s="81">
        <v>13795</v>
      </c>
    </row>
    <row r="124" spans="1:9">
      <c r="A124" s="2">
        <v>157</v>
      </c>
      <c r="B124" s="2">
        <v>3410500825</v>
      </c>
      <c r="C124" s="2" t="s">
        <v>114</v>
      </c>
      <c r="D124" s="2">
        <v>40</v>
      </c>
      <c r="E124" s="3">
        <v>6676</v>
      </c>
      <c r="F124" s="3">
        <v>260</v>
      </c>
      <c r="G124" s="3">
        <v>12</v>
      </c>
      <c r="H124" s="3">
        <v>12604508</v>
      </c>
      <c r="I124" s="81">
        <v>40871</v>
      </c>
    </row>
    <row r="125" spans="1:9">
      <c r="A125" s="2">
        <v>158</v>
      </c>
      <c r="B125" s="2">
        <v>3410500833</v>
      </c>
      <c r="C125" s="2" t="s">
        <v>115</v>
      </c>
      <c r="D125" s="2">
        <v>14</v>
      </c>
      <c r="E125" s="3">
        <v>2956</v>
      </c>
      <c r="F125" s="3">
        <v>289</v>
      </c>
      <c r="G125" s="3">
        <v>12</v>
      </c>
      <c r="H125" s="3">
        <v>4297950</v>
      </c>
      <c r="I125" s="81">
        <v>34773</v>
      </c>
    </row>
    <row r="126" spans="1:9">
      <c r="A126" s="2">
        <v>159</v>
      </c>
      <c r="B126" s="2">
        <v>3410500841</v>
      </c>
      <c r="C126" s="2" t="s">
        <v>118</v>
      </c>
      <c r="D126" s="2">
        <v>17</v>
      </c>
      <c r="E126" s="3">
        <v>1979</v>
      </c>
      <c r="F126" s="3">
        <v>270</v>
      </c>
      <c r="G126" s="3">
        <v>12</v>
      </c>
      <c r="H126" s="3">
        <v>3906718</v>
      </c>
      <c r="I126" s="81">
        <v>43995</v>
      </c>
    </row>
    <row r="127" spans="1:9">
      <c r="A127" s="2">
        <v>160</v>
      </c>
      <c r="B127" s="2">
        <v>3410700185</v>
      </c>
      <c r="C127" s="2" t="s">
        <v>120</v>
      </c>
      <c r="D127" s="2">
        <v>20</v>
      </c>
      <c r="E127" s="3">
        <v>3513</v>
      </c>
      <c r="F127" s="3">
        <v>270</v>
      </c>
      <c r="G127" s="3">
        <v>12</v>
      </c>
      <c r="H127" s="3">
        <v>4323667</v>
      </c>
      <c r="I127" s="81">
        <v>27504</v>
      </c>
    </row>
    <row r="128" spans="1:9">
      <c r="A128" s="2">
        <v>162</v>
      </c>
      <c r="B128" s="2">
        <v>3411501780</v>
      </c>
      <c r="C128" s="2" t="s">
        <v>121</v>
      </c>
      <c r="D128" s="2">
        <v>40</v>
      </c>
      <c r="E128" s="3">
        <v>3373</v>
      </c>
      <c r="F128" s="3">
        <v>235</v>
      </c>
      <c r="G128" s="3">
        <v>12</v>
      </c>
      <c r="H128" s="3">
        <v>2602530</v>
      </c>
      <c r="I128" s="81">
        <v>15061</v>
      </c>
    </row>
    <row r="129" spans="1:9">
      <c r="A129" s="2">
        <v>164</v>
      </c>
      <c r="B129" s="2">
        <v>3411501814</v>
      </c>
      <c r="C129" s="2" t="s">
        <v>122</v>
      </c>
      <c r="D129" s="2">
        <v>20</v>
      </c>
      <c r="E129" s="3">
        <v>5323</v>
      </c>
      <c r="F129" s="3">
        <v>272</v>
      </c>
      <c r="G129" s="3">
        <v>12</v>
      </c>
      <c r="H129" s="3">
        <v>8338082</v>
      </c>
      <c r="I129" s="81">
        <v>35451</v>
      </c>
    </row>
    <row r="130" spans="1:9">
      <c r="A130" s="2">
        <v>165</v>
      </c>
      <c r="B130" s="2">
        <v>3411501822</v>
      </c>
      <c r="C130" s="2" t="s">
        <v>123</v>
      </c>
      <c r="D130" s="2">
        <v>20</v>
      </c>
      <c r="E130" s="3">
        <v>4053</v>
      </c>
      <c r="F130" s="3">
        <v>308</v>
      </c>
      <c r="G130" s="3">
        <v>12</v>
      </c>
      <c r="H130" s="3">
        <v>3569178</v>
      </c>
      <c r="I130" s="81">
        <v>22533</v>
      </c>
    </row>
    <row r="131" spans="1:9">
      <c r="A131" s="2">
        <v>166</v>
      </c>
      <c r="B131" s="2">
        <v>3412700365</v>
      </c>
      <c r="C131" s="2" t="s">
        <v>126</v>
      </c>
      <c r="D131" s="2">
        <v>30</v>
      </c>
      <c r="E131" s="3">
        <v>5659</v>
      </c>
      <c r="F131" s="3">
        <v>243</v>
      </c>
      <c r="G131" s="3">
        <v>12</v>
      </c>
      <c r="H131" s="3">
        <v>4398593</v>
      </c>
      <c r="I131" s="81">
        <v>15732</v>
      </c>
    </row>
    <row r="132" spans="1:9">
      <c r="A132" s="2">
        <v>167</v>
      </c>
      <c r="B132" s="2">
        <v>3413200092</v>
      </c>
      <c r="C132" s="2" t="s">
        <v>128</v>
      </c>
      <c r="D132" s="2">
        <v>20</v>
      </c>
      <c r="E132" s="3">
        <v>2507</v>
      </c>
      <c r="F132" s="3">
        <v>252</v>
      </c>
      <c r="G132" s="3">
        <v>12</v>
      </c>
      <c r="H132" s="3">
        <v>1403710</v>
      </c>
      <c r="I132" s="81">
        <v>11698</v>
      </c>
    </row>
    <row r="133" spans="1:9">
      <c r="A133" s="2">
        <v>169</v>
      </c>
      <c r="B133" s="2">
        <v>3413600101</v>
      </c>
      <c r="C133" s="2" t="s">
        <v>130</v>
      </c>
      <c r="D133" s="2">
        <v>30</v>
      </c>
      <c r="E133" s="3">
        <v>6587</v>
      </c>
      <c r="F133" s="3">
        <v>283</v>
      </c>
      <c r="G133" s="3">
        <v>12</v>
      </c>
      <c r="H133" s="3">
        <v>13386496</v>
      </c>
      <c r="I133" s="81">
        <v>47877</v>
      </c>
    </row>
    <row r="134" spans="1:9">
      <c r="A134" s="2">
        <v>171</v>
      </c>
      <c r="B134" s="2">
        <v>3413900055</v>
      </c>
      <c r="C134" s="2" t="s">
        <v>133</v>
      </c>
      <c r="D134" s="2">
        <v>20</v>
      </c>
      <c r="E134" s="3">
        <v>5468</v>
      </c>
      <c r="F134" s="3">
        <v>270</v>
      </c>
      <c r="G134" s="3">
        <v>12</v>
      </c>
      <c r="H134" s="3">
        <v>7051750</v>
      </c>
      <c r="I134" s="81">
        <v>28948</v>
      </c>
    </row>
    <row r="135" spans="1:9">
      <c r="A135" s="2">
        <v>172</v>
      </c>
      <c r="B135" s="2">
        <v>3410207140</v>
      </c>
      <c r="C135" s="2" t="s">
        <v>136</v>
      </c>
      <c r="D135" s="2">
        <v>20</v>
      </c>
      <c r="E135" s="3">
        <v>4957</v>
      </c>
      <c r="F135" s="3">
        <v>271</v>
      </c>
      <c r="G135" s="3">
        <v>12</v>
      </c>
      <c r="H135" s="3">
        <v>1337250</v>
      </c>
      <c r="I135" s="81">
        <v>6089</v>
      </c>
    </row>
    <row r="136" spans="1:9">
      <c r="A136" s="2">
        <v>173</v>
      </c>
      <c r="B136" s="2">
        <v>3410900462</v>
      </c>
      <c r="C136" s="2" t="s">
        <v>137</v>
      </c>
      <c r="D136" s="2">
        <v>20</v>
      </c>
      <c r="E136" s="3">
        <v>4139</v>
      </c>
      <c r="F136" s="3">
        <v>270</v>
      </c>
      <c r="G136" s="3">
        <v>12</v>
      </c>
      <c r="H136" s="3">
        <v>4152284</v>
      </c>
      <c r="I136" s="81">
        <v>22469</v>
      </c>
    </row>
    <row r="137" spans="1:9">
      <c r="A137" s="2">
        <v>175</v>
      </c>
      <c r="B137" s="2">
        <v>3413205075</v>
      </c>
      <c r="C137" s="2" t="s">
        <v>139</v>
      </c>
      <c r="D137" s="2">
        <v>20</v>
      </c>
      <c r="E137" s="3">
        <v>4895</v>
      </c>
      <c r="F137" s="3">
        <v>270</v>
      </c>
      <c r="G137" s="3">
        <v>12</v>
      </c>
      <c r="H137" s="3">
        <v>7991254</v>
      </c>
      <c r="I137" s="81">
        <v>36590</v>
      </c>
    </row>
    <row r="138" spans="1:9">
      <c r="A138" s="2">
        <v>177</v>
      </c>
      <c r="B138" s="2">
        <v>3411501947</v>
      </c>
      <c r="C138" s="2" t="s">
        <v>140</v>
      </c>
      <c r="D138" s="2">
        <v>20</v>
      </c>
      <c r="E138" s="3">
        <v>4964</v>
      </c>
      <c r="F138" s="3">
        <v>290</v>
      </c>
      <c r="G138" s="3">
        <v>12</v>
      </c>
      <c r="H138" s="3">
        <v>4111390</v>
      </c>
      <c r="I138" s="81">
        <v>19920</v>
      </c>
    </row>
    <row r="139" spans="1:9">
      <c r="A139" s="2">
        <v>178</v>
      </c>
      <c r="B139" s="2">
        <v>3411501954</v>
      </c>
      <c r="C139" s="2" t="s">
        <v>142</v>
      </c>
      <c r="D139" s="2">
        <v>20</v>
      </c>
      <c r="E139" s="3">
        <v>4966</v>
      </c>
      <c r="F139" s="3">
        <v>291</v>
      </c>
      <c r="G139" s="3">
        <v>12</v>
      </c>
      <c r="H139" s="3">
        <v>7701384</v>
      </c>
      <c r="I139" s="81">
        <v>37531</v>
      </c>
    </row>
    <row r="140" spans="1:9">
      <c r="A140" s="2">
        <v>179</v>
      </c>
      <c r="B140" s="2">
        <v>3410107282</v>
      </c>
      <c r="C140" s="2" t="s">
        <v>143</v>
      </c>
      <c r="D140" s="2">
        <v>20</v>
      </c>
      <c r="E140" s="3">
        <v>3431</v>
      </c>
      <c r="F140" s="3">
        <v>243</v>
      </c>
      <c r="G140" s="3">
        <v>12</v>
      </c>
      <c r="H140" s="3">
        <v>3079628</v>
      </c>
      <c r="I140" s="81">
        <v>18073</v>
      </c>
    </row>
    <row r="141" spans="1:9">
      <c r="A141" s="2">
        <v>180</v>
      </c>
      <c r="B141" s="2">
        <v>3411700168</v>
      </c>
      <c r="C141" s="2" t="s">
        <v>145</v>
      </c>
      <c r="D141" s="2">
        <v>14</v>
      </c>
      <c r="E141" s="3">
        <v>4716</v>
      </c>
      <c r="F141" s="3">
        <v>270</v>
      </c>
      <c r="G141" s="3">
        <v>12</v>
      </c>
      <c r="H141" s="3">
        <v>3711495</v>
      </c>
      <c r="I141" s="81">
        <v>17674</v>
      </c>
    </row>
    <row r="142" spans="1:9">
      <c r="A142" s="2">
        <v>181</v>
      </c>
      <c r="B142" s="2">
        <v>3410107472</v>
      </c>
      <c r="C142" s="2" t="s">
        <v>146</v>
      </c>
      <c r="D142" s="2">
        <v>20</v>
      </c>
      <c r="E142" s="3">
        <v>3497</v>
      </c>
      <c r="F142" s="3">
        <v>269</v>
      </c>
      <c r="G142" s="3">
        <v>12</v>
      </c>
      <c r="H142" s="3">
        <v>3917000</v>
      </c>
      <c r="I142" s="81">
        <v>25109</v>
      </c>
    </row>
    <row r="143" spans="1:9">
      <c r="A143" s="2">
        <v>183</v>
      </c>
      <c r="B143" s="2">
        <v>3411100567</v>
      </c>
      <c r="C143" s="2" t="s">
        <v>147</v>
      </c>
      <c r="D143" s="2">
        <v>20</v>
      </c>
      <c r="E143" s="3">
        <v>5328</v>
      </c>
      <c r="F143" s="3">
        <v>365</v>
      </c>
      <c r="G143" s="3">
        <v>12</v>
      </c>
      <c r="H143" s="3">
        <v>11123399</v>
      </c>
      <c r="I143" s="81">
        <v>63490</v>
      </c>
    </row>
    <row r="144" spans="1:9">
      <c r="A144" s="2">
        <v>184</v>
      </c>
      <c r="B144" s="2">
        <v>3411501988</v>
      </c>
      <c r="C144" s="2" t="s">
        <v>148</v>
      </c>
      <c r="D144" s="2">
        <v>20</v>
      </c>
      <c r="E144" s="3">
        <v>3868</v>
      </c>
      <c r="F144" s="3">
        <v>242</v>
      </c>
      <c r="G144" s="3">
        <v>12</v>
      </c>
      <c r="H144" s="3">
        <v>6033404</v>
      </c>
      <c r="I144" s="81">
        <v>31424</v>
      </c>
    </row>
    <row r="145" spans="1:9">
      <c r="A145" s="2">
        <v>185</v>
      </c>
      <c r="B145" s="2">
        <v>3411501996</v>
      </c>
      <c r="C145" s="2" t="s">
        <v>149</v>
      </c>
      <c r="D145" s="2">
        <v>15</v>
      </c>
      <c r="E145" s="3">
        <v>4123</v>
      </c>
      <c r="F145" s="3">
        <v>267</v>
      </c>
      <c r="G145" s="3">
        <v>12</v>
      </c>
      <c r="H145" s="3">
        <v>2233259</v>
      </c>
      <c r="I145" s="81">
        <v>12007</v>
      </c>
    </row>
    <row r="146" spans="1:9">
      <c r="A146" s="2">
        <v>187</v>
      </c>
      <c r="B146" s="2">
        <v>3411901030</v>
      </c>
      <c r="C146" s="2" t="s">
        <v>151</v>
      </c>
      <c r="D146" s="2">
        <v>40</v>
      </c>
      <c r="E146" s="3">
        <v>8665</v>
      </c>
      <c r="F146" s="3">
        <v>256</v>
      </c>
      <c r="G146" s="3">
        <v>12</v>
      </c>
      <c r="H146" s="3">
        <v>5550052</v>
      </c>
      <c r="I146" s="81">
        <v>13643</v>
      </c>
    </row>
    <row r="147" spans="1:9">
      <c r="A147" s="2">
        <v>188</v>
      </c>
      <c r="B147" s="2">
        <v>3410107688</v>
      </c>
      <c r="C147" s="2" t="s">
        <v>152</v>
      </c>
      <c r="D147" s="2">
        <v>20</v>
      </c>
      <c r="E147" s="3">
        <v>3176</v>
      </c>
      <c r="F147" s="3">
        <v>265</v>
      </c>
      <c r="G147" s="3">
        <v>12</v>
      </c>
      <c r="H147" s="3">
        <v>1896204</v>
      </c>
      <c r="I147" s="81">
        <v>13168</v>
      </c>
    </row>
    <row r="148" spans="1:9">
      <c r="A148" s="2">
        <v>191</v>
      </c>
      <c r="B148" s="2">
        <v>3411501582</v>
      </c>
      <c r="C148" s="2" t="s">
        <v>154</v>
      </c>
      <c r="D148" s="2">
        <v>20</v>
      </c>
      <c r="E148" s="3">
        <v>5734</v>
      </c>
      <c r="F148" s="3">
        <v>262</v>
      </c>
      <c r="G148" s="3">
        <v>12</v>
      </c>
      <c r="H148" s="3">
        <v>1977001</v>
      </c>
      <c r="I148" s="81">
        <v>7523</v>
      </c>
    </row>
    <row r="149" spans="1:9">
      <c r="A149" s="2">
        <v>193</v>
      </c>
      <c r="B149" s="2">
        <v>3413505094</v>
      </c>
      <c r="C149" s="2" t="s">
        <v>155</v>
      </c>
      <c r="D149" s="2">
        <v>20</v>
      </c>
      <c r="E149" s="3">
        <v>4733</v>
      </c>
      <c r="F149" s="3">
        <v>287</v>
      </c>
      <c r="G149" s="3">
        <v>12</v>
      </c>
      <c r="H149" s="3">
        <v>7047972</v>
      </c>
      <c r="I149" s="81">
        <v>35596</v>
      </c>
    </row>
    <row r="150" spans="1:9">
      <c r="A150" s="2">
        <v>195</v>
      </c>
      <c r="B150" s="2">
        <v>3410107944</v>
      </c>
      <c r="C150" s="2" t="s">
        <v>156</v>
      </c>
      <c r="D150" s="2">
        <v>10</v>
      </c>
      <c r="E150" s="3">
        <v>1248</v>
      </c>
      <c r="F150" s="3">
        <v>272</v>
      </c>
      <c r="G150" s="3">
        <v>12</v>
      </c>
      <c r="H150" s="3">
        <v>1672270</v>
      </c>
      <c r="I150" s="81">
        <v>30295</v>
      </c>
    </row>
    <row r="151" spans="1:9">
      <c r="A151" s="2">
        <v>197</v>
      </c>
      <c r="B151" s="2">
        <v>3410500882</v>
      </c>
      <c r="C151" s="2" t="s">
        <v>157</v>
      </c>
      <c r="D151" s="2">
        <v>20</v>
      </c>
      <c r="E151" s="3">
        <v>2463</v>
      </c>
      <c r="F151" s="3">
        <v>298</v>
      </c>
      <c r="G151" s="3">
        <v>12</v>
      </c>
      <c r="H151" s="3">
        <v>4758741</v>
      </c>
      <c r="I151" s="81">
        <v>47779</v>
      </c>
    </row>
    <row r="152" spans="1:9">
      <c r="A152" s="2">
        <v>199</v>
      </c>
      <c r="B152" s="2">
        <v>3411502044</v>
      </c>
      <c r="C152" s="2" t="s">
        <v>158</v>
      </c>
      <c r="D152" s="2">
        <v>20</v>
      </c>
      <c r="E152" s="3">
        <v>4840</v>
      </c>
      <c r="F152" s="3">
        <v>257</v>
      </c>
      <c r="G152" s="3">
        <v>12</v>
      </c>
      <c r="H152" s="3">
        <v>3165850</v>
      </c>
      <c r="I152" s="81">
        <v>13959</v>
      </c>
    </row>
    <row r="153" spans="1:9">
      <c r="A153" s="2">
        <v>200</v>
      </c>
      <c r="B153" s="2">
        <v>3411502051</v>
      </c>
      <c r="C153" s="2" t="s">
        <v>163</v>
      </c>
      <c r="D153" s="2">
        <v>34</v>
      </c>
      <c r="E153" s="3">
        <v>2798</v>
      </c>
      <c r="F153" s="3">
        <v>241</v>
      </c>
      <c r="G153" s="3">
        <v>12</v>
      </c>
      <c r="H153" s="3">
        <v>3559349</v>
      </c>
      <c r="I153" s="81">
        <v>25351</v>
      </c>
    </row>
    <row r="154" spans="1:9">
      <c r="A154" s="2">
        <v>201</v>
      </c>
      <c r="B154" s="2">
        <v>3412700373</v>
      </c>
      <c r="C154" s="2" t="s">
        <v>165</v>
      </c>
      <c r="D154" s="2">
        <v>20</v>
      </c>
      <c r="E154" s="3">
        <v>5691</v>
      </c>
      <c r="F154" s="3">
        <v>269</v>
      </c>
      <c r="G154" s="3">
        <v>12</v>
      </c>
      <c r="H154" s="3">
        <v>7513000</v>
      </c>
      <c r="I154" s="81">
        <v>29532</v>
      </c>
    </row>
    <row r="155" spans="1:9">
      <c r="A155" s="2">
        <v>202</v>
      </c>
      <c r="B155" s="2">
        <v>3410207892</v>
      </c>
      <c r="C155" s="2" t="s">
        <v>168</v>
      </c>
      <c r="D155" s="2">
        <v>20</v>
      </c>
      <c r="E155" s="3">
        <v>3094</v>
      </c>
      <c r="F155" s="3">
        <v>259</v>
      </c>
      <c r="G155" s="3">
        <v>12</v>
      </c>
      <c r="H155" s="3">
        <v>2179635</v>
      </c>
      <c r="I155" s="81">
        <v>15136</v>
      </c>
    </row>
    <row r="156" spans="1:9">
      <c r="A156" s="2">
        <v>203</v>
      </c>
      <c r="B156" s="2">
        <v>3410207991</v>
      </c>
      <c r="C156" s="2" t="s">
        <v>169</v>
      </c>
      <c r="D156" s="2">
        <v>20</v>
      </c>
      <c r="E156" s="3">
        <v>2690</v>
      </c>
      <c r="F156" s="3">
        <v>270</v>
      </c>
      <c r="G156" s="3">
        <v>12</v>
      </c>
      <c r="H156" s="3">
        <v>545653</v>
      </c>
      <c r="I156" s="81">
        <v>4547</v>
      </c>
    </row>
    <row r="157" spans="1:9">
      <c r="A157" s="2">
        <v>206</v>
      </c>
      <c r="B157" s="2">
        <v>3410108082</v>
      </c>
      <c r="C157" s="2" t="s">
        <v>170</v>
      </c>
      <c r="D157" s="2">
        <v>25</v>
      </c>
      <c r="E157" s="3">
        <v>4511</v>
      </c>
      <c r="F157" s="3">
        <v>269</v>
      </c>
      <c r="G157" s="3">
        <v>12</v>
      </c>
      <c r="H157" s="3">
        <v>3826400</v>
      </c>
      <c r="I157" s="81">
        <v>18980</v>
      </c>
    </row>
    <row r="158" spans="1:9">
      <c r="A158" s="2">
        <v>207</v>
      </c>
      <c r="B158" s="2">
        <v>3410208262</v>
      </c>
      <c r="C158" s="2" t="s">
        <v>171</v>
      </c>
      <c r="D158" s="2">
        <v>20</v>
      </c>
      <c r="E158" s="3">
        <v>3442</v>
      </c>
      <c r="F158" s="3">
        <v>237</v>
      </c>
      <c r="G158" s="3">
        <v>12</v>
      </c>
      <c r="H158" s="3">
        <v>826640</v>
      </c>
      <c r="I158" s="81">
        <v>4718</v>
      </c>
    </row>
    <row r="159" spans="1:9">
      <c r="A159" s="2">
        <v>208</v>
      </c>
      <c r="B159" s="2">
        <v>3410500890</v>
      </c>
      <c r="C159" s="2" t="s">
        <v>173</v>
      </c>
      <c r="D159" s="2">
        <v>18</v>
      </c>
      <c r="E159" s="3">
        <v>4736</v>
      </c>
      <c r="F159" s="3">
        <v>295</v>
      </c>
      <c r="G159" s="3">
        <v>12</v>
      </c>
      <c r="H159" s="3">
        <v>5019002</v>
      </c>
      <c r="I159" s="81">
        <v>25978</v>
      </c>
    </row>
    <row r="160" spans="1:9">
      <c r="A160" s="2">
        <v>209</v>
      </c>
      <c r="B160" s="2">
        <v>3411100591</v>
      </c>
      <c r="C160" s="2" t="s">
        <v>177</v>
      </c>
      <c r="D160" s="2">
        <v>30</v>
      </c>
      <c r="E160" s="3">
        <v>5160</v>
      </c>
      <c r="F160" s="3">
        <v>356</v>
      </c>
      <c r="G160" s="3">
        <v>12</v>
      </c>
      <c r="H160" s="3">
        <v>7647901</v>
      </c>
      <c r="I160" s="81">
        <v>43953</v>
      </c>
    </row>
    <row r="161" spans="1:9">
      <c r="A161" s="2">
        <v>210</v>
      </c>
      <c r="B161" s="2">
        <v>3412100194</v>
      </c>
      <c r="C161" s="2" t="s">
        <v>178</v>
      </c>
      <c r="D161" s="2">
        <v>24</v>
      </c>
      <c r="E161" s="3">
        <v>6463</v>
      </c>
      <c r="F161" s="3">
        <v>267</v>
      </c>
      <c r="G161" s="3">
        <v>12</v>
      </c>
      <c r="H161" s="3">
        <v>5394268</v>
      </c>
      <c r="I161" s="81">
        <v>18499</v>
      </c>
    </row>
    <row r="162" spans="1:9">
      <c r="A162" s="2">
        <v>211</v>
      </c>
      <c r="B162" s="2">
        <v>3410900496</v>
      </c>
      <c r="C162" s="2" t="s">
        <v>179</v>
      </c>
      <c r="D162" s="2">
        <v>10</v>
      </c>
      <c r="E162" s="3">
        <v>2787</v>
      </c>
      <c r="F162" s="3">
        <v>305</v>
      </c>
      <c r="G162" s="3">
        <v>12</v>
      </c>
      <c r="H162" s="3">
        <v>4154631</v>
      </c>
      <c r="I162" s="81">
        <v>37633</v>
      </c>
    </row>
    <row r="163" spans="1:9">
      <c r="A163" s="2">
        <v>212</v>
      </c>
      <c r="B163" s="2">
        <v>3411700226</v>
      </c>
      <c r="C163" s="10" t="s">
        <v>180</v>
      </c>
      <c r="D163" s="2">
        <v>20</v>
      </c>
      <c r="E163" s="3">
        <v>4567</v>
      </c>
      <c r="F163" s="3">
        <v>269</v>
      </c>
      <c r="G163" s="3">
        <v>12</v>
      </c>
      <c r="H163" s="3">
        <v>6331864</v>
      </c>
      <c r="I163" s="81">
        <v>31039</v>
      </c>
    </row>
    <row r="164" spans="1:9">
      <c r="A164" s="2">
        <v>214</v>
      </c>
      <c r="B164" s="2">
        <v>3413600234</v>
      </c>
      <c r="C164" s="2" t="s">
        <v>184</v>
      </c>
      <c r="D164" s="2">
        <v>34</v>
      </c>
      <c r="E164" s="3">
        <v>8970</v>
      </c>
      <c r="F164" s="3">
        <v>283</v>
      </c>
      <c r="G164" s="3">
        <v>12</v>
      </c>
      <c r="H164" s="3">
        <v>17997068</v>
      </c>
      <c r="I164" s="81">
        <v>47311</v>
      </c>
    </row>
    <row r="165" spans="1:9">
      <c r="A165" s="2">
        <v>216</v>
      </c>
      <c r="B165" s="2">
        <v>3412500682</v>
      </c>
      <c r="C165" s="2" t="s">
        <v>185</v>
      </c>
      <c r="D165" s="2">
        <v>20</v>
      </c>
      <c r="E165" s="3">
        <v>2983</v>
      </c>
      <c r="F165" s="3">
        <v>257</v>
      </c>
      <c r="G165" s="3">
        <v>12</v>
      </c>
      <c r="H165" s="3">
        <v>1508344</v>
      </c>
      <c r="I165" s="81">
        <v>10743</v>
      </c>
    </row>
    <row r="166" spans="1:9">
      <c r="A166" s="2">
        <v>219</v>
      </c>
      <c r="B166" s="2">
        <v>3411502127</v>
      </c>
      <c r="C166" s="2" t="s">
        <v>188</v>
      </c>
      <c r="D166" s="2">
        <v>20</v>
      </c>
      <c r="E166" s="3">
        <v>4815</v>
      </c>
      <c r="F166" s="3">
        <v>269</v>
      </c>
      <c r="G166" s="3">
        <v>12</v>
      </c>
      <c r="H166" s="3">
        <v>3614176</v>
      </c>
      <c r="I166" s="81">
        <v>16826</v>
      </c>
    </row>
    <row r="167" spans="1:9">
      <c r="A167" s="2">
        <v>220</v>
      </c>
      <c r="B167" s="2">
        <v>3411502135</v>
      </c>
      <c r="C167" s="2" t="s">
        <v>189</v>
      </c>
      <c r="D167" s="2">
        <v>20</v>
      </c>
      <c r="E167" s="3">
        <v>4631</v>
      </c>
      <c r="F167" s="3">
        <v>267</v>
      </c>
      <c r="G167" s="3">
        <v>12</v>
      </c>
      <c r="H167" s="3">
        <v>5498100</v>
      </c>
      <c r="I167" s="81">
        <v>26332</v>
      </c>
    </row>
    <row r="168" spans="1:9">
      <c r="A168" s="2">
        <v>223</v>
      </c>
      <c r="B168" s="2">
        <v>3411100195</v>
      </c>
      <c r="C168" s="2" t="s">
        <v>190</v>
      </c>
      <c r="D168" s="2">
        <v>15</v>
      </c>
      <c r="E168" s="3">
        <v>3910</v>
      </c>
      <c r="F168" s="3">
        <v>248</v>
      </c>
      <c r="G168" s="3">
        <v>12</v>
      </c>
      <c r="H168" s="3">
        <v>3605192</v>
      </c>
      <c r="I168" s="81">
        <v>19015</v>
      </c>
    </row>
    <row r="169" spans="1:9">
      <c r="A169" s="2">
        <v>225</v>
      </c>
      <c r="B169" s="2">
        <v>3410108850</v>
      </c>
      <c r="C169" s="2" t="s">
        <v>193</v>
      </c>
      <c r="D169" s="2">
        <v>20</v>
      </c>
      <c r="E169" s="3">
        <v>4441</v>
      </c>
      <c r="F169" s="3">
        <v>242</v>
      </c>
      <c r="G169" s="3">
        <v>12</v>
      </c>
      <c r="H169" s="3">
        <v>3341100</v>
      </c>
      <c r="I169" s="81">
        <v>15132</v>
      </c>
    </row>
    <row r="170" spans="1:9">
      <c r="A170" s="2">
        <v>226</v>
      </c>
      <c r="B170" s="2">
        <v>3410108868</v>
      </c>
      <c r="C170" s="2" t="s">
        <v>194</v>
      </c>
      <c r="D170" s="2">
        <v>40</v>
      </c>
      <c r="E170" s="3">
        <v>4291</v>
      </c>
      <c r="F170" s="3">
        <v>248</v>
      </c>
      <c r="G170" s="3">
        <v>12</v>
      </c>
      <c r="H170" s="3">
        <v>3331325</v>
      </c>
      <c r="I170" s="81">
        <v>15955</v>
      </c>
    </row>
    <row r="171" spans="1:9">
      <c r="A171" s="2">
        <v>228</v>
      </c>
      <c r="B171" s="2">
        <v>3410208882</v>
      </c>
      <c r="C171" s="2" t="s">
        <v>195</v>
      </c>
      <c r="D171" s="2">
        <v>20</v>
      </c>
      <c r="E171" s="3">
        <v>3252</v>
      </c>
      <c r="F171" s="3">
        <v>258</v>
      </c>
      <c r="G171" s="3">
        <v>12</v>
      </c>
      <c r="H171" s="3">
        <v>4639650</v>
      </c>
      <c r="I171" s="81">
        <v>30444</v>
      </c>
    </row>
    <row r="172" spans="1:9">
      <c r="A172" s="2">
        <v>229</v>
      </c>
      <c r="B172" s="2">
        <v>3410208890</v>
      </c>
      <c r="C172" s="2" t="s">
        <v>197</v>
      </c>
      <c r="D172" s="2">
        <v>20</v>
      </c>
      <c r="E172" s="3">
        <v>2284</v>
      </c>
      <c r="F172" s="3">
        <v>254</v>
      </c>
      <c r="G172" s="3">
        <v>12</v>
      </c>
      <c r="H172" s="3">
        <v>1217993</v>
      </c>
      <c r="I172" s="81">
        <v>11278</v>
      </c>
    </row>
    <row r="173" spans="1:9">
      <c r="A173" s="2">
        <v>230</v>
      </c>
      <c r="B173" s="2">
        <v>3410208916</v>
      </c>
      <c r="C173" s="2" t="s">
        <v>198</v>
      </c>
      <c r="D173" s="2">
        <v>20</v>
      </c>
      <c r="E173" s="3">
        <v>3082</v>
      </c>
      <c r="F173" s="3">
        <v>242</v>
      </c>
      <c r="G173" s="3">
        <v>12</v>
      </c>
      <c r="H173" s="3">
        <v>2815200</v>
      </c>
      <c r="I173" s="81">
        <v>18328</v>
      </c>
    </row>
    <row r="174" spans="1:9">
      <c r="A174" s="2">
        <v>231</v>
      </c>
      <c r="B174" s="2">
        <v>3410900504</v>
      </c>
      <c r="C174" s="2" t="s">
        <v>199</v>
      </c>
      <c r="D174" s="2">
        <v>10</v>
      </c>
      <c r="E174" s="3">
        <v>1970</v>
      </c>
      <c r="F174" s="3">
        <v>270</v>
      </c>
      <c r="G174" s="3">
        <v>12</v>
      </c>
      <c r="H174" s="3">
        <v>1352000</v>
      </c>
      <c r="I174" s="81">
        <v>15434</v>
      </c>
    </row>
    <row r="175" spans="1:9">
      <c r="A175" s="2">
        <v>233</v>
      </c>
      <c r="B175" s="2">
        <v>3411501830</v>
      </c>
      <c r="C175" s="2" t="s">
        <v>201</v>
      </c>
      <c r="D175" s="2">
        <v>13</v>
      </c>
      <c r="E175" s="3">
        <v>3483</v>
      </c>
      <c r="F175" s="3">
        <v>269</v>
      </c>
      <c r="G175" s="3">
        <v>12</v>
      </c>
      <c r="H175" s="3">
        <v>2597050</v>
      </c>
      <c r="I175" s="81">
        <v>16648</v>
      </c>
    </row>
    <row r="176" spans="1:9">
      <c r="A176" s="2">
        <v>234</v>
      </c>
      <c r="B176" s="2">
        <v>3411502150</v>
      </c>
      <c r="C176" s="2" t="s">
        <v>204</v>
      </c>
      <c r="D176" s="2">
        <v>20</v>
      </c>
      <c r="E176" s="3">
        <v>4670</v>
      </c>
      <c r="F176" s="3">
        <v>287</v>
      </c>
      <c r="G176" s="3">
        <v>12</v>
      </c>
      <c r="H176" s="3">
        <v>3460910</v>
      </c>
      <c r="I176" s="81">
        <v>17694</v>
      </c>
    </row>
    <row r="177" spans="1:9">
      <c r="A177" s="2">
        <v>235</v>
      </c>
      <c r="B177" s="2">
        <v>3410109031</v>
      </c>
      <c r="C177" s="2" t="s">
        <v>205</v>
      </c>
      <c r="D177" s="2">
        <v>20</v>
      </c>
      <c r="E177" s="3">
        <v>2927</v>
      </c>
      <c r="F177" s="3">
        <v>270</v>
      </c>
      <c r="G177" s="3">
        <v>12</v>
      </c>
      <c r="H177" s="3">
        <v>1973800</v>
      </c>
      <c r="I177" s="81">
        <v>15090</v>
      </c>
    </row>
    <row r="178" spans="1:9">
      <c r="A178" s="2">
        <v>236</v>
      </c>
      <c r="B178" s="2">
        <v>3410109106</v>
      </c>
      <c r="C178" s="2" t="s">
        <v>206</v>
      </c>
      <c r="D178" s="2">
        <v>20</v>
      </c>
      <c r="E178" s="3">
        <v>2376</v>
      </c>
      <c r="F178" s="3">
        <v>238</v>
      </c>
      <c r="G178" s="3">
        <v>12</v>
      </c>
      <c r="H178" s="3">
        <v>4003450</v>
      </c>
      <c r="I178" s="81">
        <v>33362</v>
      </c>
    </row>
    <row r="179" spans="1:9">
      <c r="A179" s="2">
        <v>237</v>
      </c>
      <c r="B179" s="2">
        <v>3410209070</v>
      </c>
      <c r="C179" s="2" t="s">
        <v>208</v>
      </c>
      <c r="D179" s="2">
        <v>20</v>
      </c>
      <c r="E179" s="3">
        <v>2650</v>
      </c>
      <c r="F179" s="3">
        <v>240</v>
      </c>
      <c r="G179" s="3">
        <v>12</v>
      </c>
      <c r="H179" s="3">
        <v>2394121</v>
      </c>
      <c r="I179" s="81">
        <v>17974</v>
      </c>
    </row>
    <row r="180" spans="1:9">
      <c r="A180" s="2">
        <v>238</v>
      </c>
      <c r="B180" s="2">
        <v>3410209120</v>
      </c>
      <c r="C180" s="2" t="s">
        <v>209</v>
      </c>
      <c r="D180" s="2">
        <v>20</v>
      </c>
      <c r="E180" s="3">
        <v>2706</v>
      </c>
      <c r="F180" s="3">
        <v>260</v>
      </c>
      <c r="G180" s="3">
        <v>12</v>
      </c>
      <c r="H180" s="3">
        <v>3793400</v>
      </c>
      <c r="I180" s="81">
        <v>30106</v>
      </c>
    </row>
    <row r="181" spans="1:9">
      <c r="A181" s="2">
        <v>239</v>
      </c>
      <c r="B181" s="2">
        <v>3412700415</v>
      </c>
      <c r="C181" s="2" t="s">
        <v>210</v>
      </c>
      <c r="D181" s="2">
        <v>20</v>
      </c>
      <c r="E181" s="3">
        <v>4076</v>
      </c>
      <c r="F181" s="3">
        <v>268</v>
      </c>
      <c r="G181" s="3">
        <v>12</v>
      </c>
      <c r="H181" s="3">
        <v>1573647</v>
      </c>
      <c r="I181" s="81">
        <v>8571</v>
      </c>
    </row>
    <row r="182" spans="1:9">
      <c r="A182" s="2">
        <v>242</v>
      </c>
      <c r="B182" s="2">
        <v>3410108900</v>
      </c>
      <c r="C182" s="2" t="s">
        <v>212</v>
      </c>
      <c r="D182" s="2">
        <v>20</v>
      </c>
      <c r="E182" s="3">
        <v>2370</v>
      </c>
      <c r="F182" s="3">
        <v>241</v>
      </c>
      <c r="G182" s="3">
        <v>12</v>
      </c>
      <c r="H182" s="3">
        <v>3073121</v>
      </c>
      <c r="I182" s="81">
        <v>25868</v>
      </c>
    </row>
    <row r="183" spans="1:9">
      <c r="A183" s="2">
        <v>243</v>
      </c>
      <c r="B183" s="2">
        <v>3411502192</v>
      </c>
      <c r="C183" s="2" t="s">
        <v>214</v>
      </c>
      <c r="D183" s="2">
        <v>20</v>
      </c>
      <c r="E183" s="3">
        <v>3626</v>
      </c>
      <c r="F183" s="3">
        <v>353</v>
      </c>
      <c r="G183" s="3">
        <v>12</v>
      </c>
      <c r="H183" s="3">
        <v>3526710</v>
      </c>
      <c r="I183" s="81">
        <v>28533</v>
      </c>
    </row>
    <row r="184" spans="1:9">
      <c r="A184" s="2">
        <v>245</v>
      </c>
      <c r="B184" s="2">
        <v>3411100625</v>
      </c>
      <c r="C184" s="2" t="s">
        <v>215</v>
      </c>
      <c r="D184" s="2">
        <v>20</v>
      </c>
      <c r="E184" s="3">
        <v>3538</v>
      </c>
      <c r="F184" s="3">
        <v>242</v>
      </c>
      <c r="G184" s="3">
        <v>12</v>
      </c>
      <c r="H184" s="3">
        <v>6628403</v>
      </c>
      <c r="I184" s="81">
        <v>37576</v>
      </c>
    </row>
    <row r="185" spans="1:9">
      <c r="A185" s="2">
        <v>246</v>
      </c>
      <c r="B185" s="2">
        <v>3411502234</v>
      </c>
      <c r="C185" s="2" t="s">
        <v>216</v>
      </c>
      <c r="D185" s="2">
        <v>20</v>
      </c>
      <c r="E185" s="3">
        <v>4848</v>
      </c>
      <c r="F185" s="3">
        <v>271</v>
      </c>
      <c r="G185" s="3">
        <v>12</v>
      </c>
      <c r="H185" s="3">
        <v>5213300</v>
      </c>
      <c r="I185" s="81">
        <v>24270</v>
      </c>
    </row>
    <row r="186" spans="1:9">
      <c r="A186" s="2">
        <v>247</v>
      </c>
      <c r="B186" s="2">
        <v>3411502242</v>
      </c>
      <c r="C186" s="2" t="s">
        <v>220</v>
      </c>
      <c r="D186" s="2">
        <v>30</v>
      </c>
      <c r="E186" s="3">
        <v>6334</v>
      </c>
      <c r="F186" s="3">
        <v>269</v>
      </c>
      <c r="G186" s="3">
        <v>12</v>
      </c>
      <c r="H186" s="3">
        <v>10096560</v>
      </c>
      <c r="I186" s="81">
        <v>35652</v>
      </c>
    </row>
    <row r="187" spans="1:9">
      <c r="A187" s="2">
        <v>249</v>
      </c>
      <c r="B187" s="2">
        <v>3410209393</v>
      </c>
      <c r="C187" s="2" t="s">
        <v>221</v>
      </c>
      <c r="D187" s="2">
        <v>20</v>
      </c>
      <c r="E187" s="3">
        <v>5559</v>
      </c>
      <c r="F187" s="3">
        <v>271</v>
      </c>
      <c r="G187" s="3">
        <v>12</v>
      </c>
      <c r="H187" s="3">
        <v>1748400</v>
      </c>
      <c r="I187" s="81">
        <v>7073</v>
      </c>
    </row>
    <row r="188" spans="1:9">
      <c r="A188" s="2">
        <v>250</v>
      </c>
      <c r="B188" s="2">
        <v>3410209468</v>
      </c>
      <c r="C188" s="2" t="s">
        <v>225</v>
      </c>
      <c r="D188" s="2">
        <v>20</v>
      </c>
      <c r="E188" s="3">
        <v>3624</v>
      </c>
      <c r="F188" s="3">
        <v>293</v>
      </c>
      <c r="G188" s="3">
        <v>12</v>
      </c>
      <c r="H188" s="3">
        <v>1296700</v>
      </c>
      <c r="I188" s="81">
        <v>8714</v>
      </c>
    </row>
    <row r="189" spans="1:9">
      <c r="A189" s="2">
        <v>251</v>
      </c>
      <c r="B189" s="2">
        <v>3411100633</v>
      </c>
      <c r="C189" s="2" t="s">
        <v>226</v>
      </c>
      <c r="D189" s="2">
        <v>10</v>
      </c>
      <c r="E189" s="3">
        <v>1208</v>
      </c>
      <c r="F189" s="3">
        <v>292</v>
      </c>
      <c r="G189" s="3">
        <v>12</v>
      </c>
      <c r="H189" s="3">
        <v>2217436</v>
      </c>
      <c r="I189" s="81">
        <v>43997</v>
      </c>
    </row>
    <row r="190" spans="1:9">
      <c r="A190" s="2">
        <v>253</v>
      </c>
      <c r="B190" s="2">
        <v>3411502291</v>
      </c>
      <c r="C190" s="2" t="s">
        <v>227</v>
      </c>
      <c r="D190" s="2">
        <v>20</v>
      </c>
      <c r="E190" s="3">
        <v>2506</v>
      </c>
      <c r="F190" s="3">
        <v>252</v>
      </c>
      <c r="G190" s="3">
        <v>12</v>
      </c>
      <c r="H190" s="3">
        <v>1691430</v>
      </c>
      <c r="I190" s="81">
        <v>14095</v>
      </c>
    </row>
    <row r="191" spans="1:9">
      <c r="A191" s="2">
        <v>256</v>
      </c>
      <c r="B191" s="2">
        <v>3411100658</v>
      </c>
      <c r="C191" s="2" t="s">
        <v>228</v>
      </c>
      <c r="D191" s="2">
        <v>20</v>
      </c>
      <c r="E191" s="3">
        <v>2964</v>
      </c>
      <c r="F191" s="3">
        <v>270</v>
      </c>
      <c r="G191" s="3">
        <v>12</v>
      </c>
      <c r="H191" s="3">
        <v>3188500</v>
      </c>
      <c r="I191" s="81">
        <v>24155</v>
      </c>
    </row>
    <row r="192" spans="1:9">
      <c r="A192" s="2">
        <v>260</v>
      </c>
      <c r="B192" s="2">
        <v>3410209856</v>
      </c>
      <c r="C192" s="2" t="s">
        <v>229</v>
      </c>
      <c r="D192" s="2">
        <v>10</v>
      </c>
      <c r="E192" s="3">
        <v>1016</v>
      </c>
      <c r="F192" s="3">
        <v>259</v>
      </c>
      <c r="G192" s="3">
        <v>12</v>
      </c>
      <c r="H192" s="3">
        <v>293900</v>
      </c>
      <c r="I192" s="81">
        <v>6123</v>
      </c>
    </row>
    <row r="193" spans="1:9">
      <c r="A193" s="2">
        <v>261</v>
      </c>
      <c r="B193" s="2">
        <v>3411502358</v>
      </c>
      <c r="C193" s="2" t="s">
        <v>231</v>
      </c>
      <c r="D193" s="2">
        <v>20</v>
      </c>
      <c r="E193" s="3">
        <v>2668</v>
      </c>
      <c r="F193" s="3">
        <v>246</v>
      </c>
      <c r="G193" s="3">
        <v>12</v>
      </c>
      <c r="H193" s="3">
        <v>2097060</v>
      </c>
      <c r="I193" s="81">
        <v>16033</v>
      </c>
    </row>
    <row r="194" spans="1:9">
      <c r="A194" s="2">
        <v>262</v>
      </c>
      <c r="B194" s="2">
        <v>3411901006</v>
      </c>
      <c r="C194" s="2" t="s">
        <v>232</v>
      </c>
      <c r="D194" s="2">
        <v>20</v>
      </c>
      <c r="E194" s="3">
        <v>4330</v>
      </c>
      <c r="F194" s="3">
        <v>270</v>
      </c>
      <c r="G194" s="3">
        <v>12</v>
      </c>
      <c r="H194" s="3">
        <v>8390923</v>
      </c>
      <c r="I194" s="81">
        <v>43431</v>
      </c>
    </row>
    <row r="195" spans="1:9">
      <c r="A195" s="2">
        <v>264</v>
      </c>
      <c r="B195" s="2">
        <v>3410110237</v>
      </c>
      <c r="C195" s="2" t="s">
        <v>233</v>
      </c>
      <c r="D195" s="2">
        <v>60</v>
      </c>
      <c r="E195" s="3">
        <v>13053</v>
      </c>
      <c r="F195" s="3">
        <v>236</v>
      </c>
      <c r="G195" s="3">
        <v>12</v>
      </c>
      <c r="H195" s="3">
        <v>8615724</v>
      </c>
      <c r="I195" s="81">
        <v>12960</v>
      </c>
    </row>
    <row r="196" spans="1:9">
      <c r="A196" s="2">
        <v>266</v>
      </c>
      <c r="B196" s="2">
        <v>3410210268</v>
      </c>
      <c r="C196" s="2" t="s">
        <v>236</v>
      </c>
      <c r="D196" s="2">
        <v>20</v>
      </c>
      <c r="E196" s="3">
        <v>2771</v>
      </c>
      <c r="F196" s="3">
        <v>242</v>
      </c>
      <c r="G196" s="3">
        <v>12</v>
      </c>
      <c r="H196" s="3">
        <v>1561020</v>
      </c>
      <c r="I196" s="81">
        <v>11312</v>
      </c>
    </row>
    <row r="197" spans="1:9">
      <c r="A197" s="2">
        <v>269</v>
      </c>
      <c r="B197" s="2">
        <v>3412500716</v>
      </c>
      <c r="C197" s="2" t="s">
        <v>238</v>
      </c>
      <c r="D197" s="2">
        <v>20</v>
      </c>
      <c r="E197" s="3">
        <v>3526</v>
      </c>
      <c r="F197" s="3">
        <v>269</v>
      </c>
      <c r="G197" s="3">
        <v>12</v>
      </c>
      <c r="H197" s="3">
        <v>1807460</v>
      </c>
      <c r="I197" s="81">
        <v>11411</v>
      </c>
    </row>
    <row r="198" spans="1:9">
      <c r="A198" s="2">
        <v>270</v>
      </c>
      <c r="B198" s="2">
        <v>3412550026</v>
      </c>
      <c r="C198" s="2" t="s">
        <v>240</v>
      </c>
      <c r="D198" s="2">
        <v>10</v>
      </c>
      <c r="E198" s="3">
        <v>1208</v>
      </c>
      <c r="F198" s="3">
        <v>271</v>
      </c>
      <c r="G198" s="3">
        <v>12</v>
      </c>
      <c r="H198" s="3">
        <v>1088880</v>
      </c>
      <c r="I198" s="81">
        <v>20164</v>
      </c>
    </row>
    <row r="199" spans="1:9">
      <c r="A199" s="2">
        <v>271</v>
      </c>
      <c r="B199" s="2">
        <v>3410500932</v>
      </c>
      <c r="C199" s="2" t="s">
        <v>30</v>
      </c>
      <c r="D199" s="2">
        <v>20</v>
      </c>
      <c r="E199" s="3">
        <v>5669</v>
      </c>
      <c r="F199" s="3">
        <v>308</v>
      </c>
      <c r="G199" s="3">
        <v>12</v>
      </c>
      <c r="H199" s="3">
        <v>3634750</v>
      </c>
      <c r="I199" s="81">
        <v>16373</v>
      </c>
    </row>
    <row r="200" spans="1:9">
      <c r="A200" s="2">
        <v>272</v>
      </c>
      <c r="B200" s="2">
        <v>3411502416</v>
      </c>
      <c r="C200" s="10" t="s">
        <v>243</v>
      </c>
      <c r="D200" s="2">
        <v>20</v>
      </c>
      <c r="E200" s="3">
        <v>3190</v>
      </c>
      <c r="F200" s="3">
        <v>265</v>
      </c>
      <c r="G200" s="3">
        <v>12</v>
      </c>
      <c r="H200" s="3">
        <v>2447742</v>
      </c>
      <c r="I200" s="81">
        <v>16858</v>
      </c>
    </row>
    <row r="201" spans="1:9">
      <c r="A201" s="2">
        <v>273</v>
      </c>
      <c r="B201" s="2">
        <v>3413100102</v>
      </c>
      <c r="C201" s="2" t="s">
        <v>244</v>
      </c>
      <c r="D201" s="2">
        <v>20</v>
      </c>
      <c r="E201" s="3">
        <v>3976</v>
      </c>
      <c r="F201" s="3">
        <v>254</v>
      </c>
      <c r="G201" s="3">
        <v>12</v>
      </c>
      <c r="H201" s="3">
        <v>4613190</v>
      </c>
      <c r="I201" s="81">
        <v>24486</v>
      </c>
    </row>
    <row r="202" spans="1:9">
      <c r="A202" s="2">
        <v>275</v>
      </c>
      <c r="B202" s="2">
        <v>3410210664</v>
      </c>
      <c r="C202" s="2" t="s">
        <v>247</v>
      </c>
      <c r="D202" s="2">
        <v>20</v>
      </c>
      <c r="E202" s="3">
        <v>2290</v>
      </c>
      <c r="F202" s="3">
        <v>240</v>
      </c>
      <c r="G202" s="3">
        <v>12</v>
      </c>
      <c r="H202" s="3">
        <v>1192550</v>
      </c>
      <c r="I202" s="81">
        <v>10352</v>
      </c>
    </row>
    <row r="203" spans="1:9">
      <c r="A203" s="2">
        <v>276</v>
      </c>
      <c r="B203" s="2">
        <v>3410110807</v>
      </c>
      <c r="C203" s="2" t="s">
        <v>893</v>
      </c>
      <c r="D203" s="2">
        <v>20</v>
      </c>
      <c r="E203" s="3">
        <v>3420</v>
      </c>
      <c r="F203" s="3">
        <v>241</v>
      </c>
      <c r="G203" s="3">
        <v>12</v>
      </c>
      <c r="H203" s="3">
        <v>2885209</v>
      </c>
      <c r="I203" s="81">
        <v>16932</v>
      </c>
    </row>
    <row r="204" spans="1:9">
      <c r="A204" s="2">
        <v>277</v>
      </c>
      <c r="B204" s="2">
        <v>3410201192</v>
      </c>
      <c r="C204" s="2" t="s">
        <v>249</v>
      </c>
      <c r="D204" s="2">
        <v>30</v>
      </c>
      <c r="E204" s="3">
        <v>3912</v>
      </c>
      <c r="F204" s="3">
        <v>270</v>
      </c>
      <c r="G204" s="3">
        <v>12</v>
      </c>
      <c r="H204" s="3">
        <v>1500000</v>
      </c>
      <c r="I204" s="81">
        <v>8621</v>
      </c>
    </row>
    <row r="205" spans="1:9">
      <c r="A205" s="2">
        <v>279</v>
      </c>
      <c r="B205" s="2">
        <v>3411100674</v>
      </c>
      <c r="C205" s="2" t="s">
        <v>251</v>
      </c>
      <c r="D205" s="2">
        <v>20</v>
      </c>
      <c r="E205" s="3">
        <v>3121</v>
      </c>
      <c r="F205" s="3">
        <v>298</v>
      </c>
      <c r="G205" s="3">
        <v>12</v>
      </c>
      <c r="H205" s="3">
        <v>3925436</v>
      </c>
      <c r="I205" s="81">
        <v>31154</v>
      </c>
    </row>
    <row r="206" spans="1:9">
      <c r="A206" s="2">
        <v>280</v>
      </c>
      <c r="B206" s="2">
        <v>3412700423</v>
      </c>
      <c r="C206" s="2" t="s">
        <v>254</v>
      </c>
      <c r="D206" s="2">
        <v>20</v>
      </c>
      <c r="E206" s="3">
        <v>3541</v>
      </c>
      <c r="F206" s="3">
        <v>260</v>
      </c>
      <c r="G206" s="3">
        <v>12</v>
      </c>
      <c r="H206" s="3">
        <v>4361945</v>
      </c>
      <c r="I206" s="81">
        <v>26533</v>
      </c>
    </row>
    <row r="207" spans="1:9">
      <c r="A207" s="2">
        <v>281</v>
      </c>
      <c r="B207" s="2">
        <v>3410110906</v>
      </c>
      <c r="C207" s="2" t="s">
        <v>257</v>
      </c>
      <c r="D207" s="2">
        <v>20</v>
      </c>
      <c r="E207" s="3">
        <v>3109</v>
      </c>
      <c r="F207" s="3">
        <v>240</v>
      </c>
      <c r="G207" s="3">
        <v>12</v>
      </c>
      <c r="H207" s="3">
        <v>3346000</v>
      </c>
      <c r="I207" s="81">
        <v>21449</v>
      </c>
    </row>
    <row r="208" spans="1:9">
      <c r="A208" s="2">
        <v>283</v>
      </c>
      <c r="B208" s="2">
        <v>3410210896</v>
      </c>
      <c r="C208" s="2" t="s">
        <v>259</v>
      </c>
      <c r="D208" s="2">
        <v>20</v>
      </c>
      <c r="E208" s="3">
        <v>3723</v>
      </c>
      <c r="F208" s="3">
        <v>245</v>
      </c>
      <c r="G208" s="3">
        <v>12</v>
      </c>
      <c r="H208" s="3">
        <v>2864755</v>
      </c>
      <c r="I208" s="81">
        <v>15706</v>
      </c>
    </row>
    <row r="209" spans="1:9">
      <c r="A209" s="2">
        <v>284</v>
      </c>
      <c r="B209" s="2">
        <v>3413300082</v>
      </c>
      <c r="C209" s="2" t="s">
        <v>262</v>
      </c>
      <c r="D209" s="2">
        <v>20</v>
      </c>
      <c r="E209" s="3">
        <v>2263</v>
      </c>
      <c r="F209" s="3">
        <v>241</v>
      </c>
      <c r="G209" s="3">
        <v>12</v>
      </c>
      <c r="H209" s="3">
        <v>1139290</v>
      </c>
      <c r="I209" s="81">
        <v>10100</v>
      </c>
    </row>
    <row r="210" spans="1:9">
      <c r="A210" s="2">
        <v>286</v>
      </c>
      <c r="B210" s="2">
        <v>3410211019</v>
      </c>
      <c r="C210" s="10" t="s">
        <v>263</v>
      </c>
      <c r="D210" s="2">
        <v>20</v>
      </c>
      <c r="E210" s="3">
        <v>4283</v>
      </c>
      <c r="F210" s="3">
        <v>260</v>
      </c>
      <c r="G210" s="3">
        <v>12</v>
      </c>
      <c r="H210" s="3">
        <v>2185000</v>
      </c>
      <c r="I210" s="81">
        <v>11035</v>
      </c>
    </row>
    <row r="211" spans="1:9">
      <c r="A211" s="2">
        <v>287</v>
      </c>
      <c r="B211" s="2">
        <v>3411100682</v>
      </c>
      <c r="C211" s="2" t="s">
        <v>264</v>
      </c>
      <c r="D211" s="2">
        <v>20</v>
      </c>
      <c r="E211" s="3">
        <v>2885</v>
      </c>
      <c r="F211" s="3">
        <v>270</v>
      </c>
      <c r="G211" s="3">
        <v>12</v>
      </c>
      <c r="H211" s="3">
        <v>2981950</v>
      </c>
      <c r="I211" s="81">
        <v>23224</v>
      </c>
    </row>
    <row r="212" spans="1:9">
      <c r="A212" s="2">
        <v>288</v>
      </c>
      <c r="B212" s="2">
        <v>3410211050</v>
      </c>
      <c r="C212" s="2" t="s">
        <v>267</v>
      </c>
      <c r="D212" s="2">
        <v>20</v>
      </c>
      <c r="E212" s="3">
        <v>5460</v>
      </c>
      <c r="F212" s="3">
        <v>247</v>
      </c>
      <c r="G212" s="3">
        <v>12</v>
      </c>
      <c r="H212" s="3">
        <v>8360018</v>
      </c>
      <c r="I212" s="81">
        <v>31381</v>
      </c>
    </row>
    <row r="213" spans="1:9">
      <c r="A213" s="2">
        <v>289</v>
      </c>
      <c r="B213" s="2">
        <v>3411502507</v>
      </c>
      <c r="C213" s="2" t="s">
        <v>268</v>
      </c>
      <c r="D213" s="2">
        <v>20</v>
      </c>
      <c r="E213" s="3">
        <v>1726</v>
      </c>
      <c r="F213" s="3">
        <v>268</v>
      </c>
      <c r="G213" s="3">
        <v>12</v>
      </c>
      <c r="H213" s="3">
        <v>1336789</v>
      </c>
      <c r="I213" s="81">
        <v>17138</v>
      </c>
    </row>
    <row r="214" spans="1:9">
      <c r="A214" s="2">
        <v>290</v>
      </c>
      <c r="B214" s="2">
        <v>3411700267</v>
      </c>
      <c r="C214" s="2" t="s">
        <v>271</v>
      </c>
      <c r="D214" s="2">
        <v>10</v>
      </c>
      <c r="E214" s="3">
        <v>17</v>
      </c>
      <c r="F214" s="3">
        <v>244</v>
      </c>
      <c r="G214" s="3">
        <v>12</v>
      </c>
      <c r="H214" s="3">
        <v>14000</v>
      </c>
      <c r="I214" s="81">
        <v>11667</v>
      </c>
    </row>
    <row r="215" spans="1:9">
      <c r="A215" s="2">
        <v>294</v>
      </c>
      <c r="B215" s="2">
        <v>3410500957</v>
      </c>
      <c r="C215" s="2" t="s">
        <v>274</v>
      </c>
      <c r="D215" s="2">
        <v>20</v>
      </c>
      <c r="E215" s="3">
        <v>2467</v>
      </c>
      <c r="F215" s="3">
        <v>241</v>
      </c>
      <c r="G215" s="3">
        <v>12</v>
      </c>
      <c r="H215" s="3">
        <v>1299745</v>
      </c>
      <c r="I215" s="81">
        <v>10516</v>
      </c>
    </row>
    <row r="216" spans="1:9">
      <c r="A216" s="2">
        <v>296</v>
      </c>
      <c r="B216" s="2">
        <v>3410211233</v>
      </c>
      <c r="C216" s="2" t="s">
        <v>275</v>
      </c>
      <c r="D216" s="2">
        <v>20</v>
      </c>
      <c r="E216" s="3">
        <v>3592</v>
      </c>
      <c r="F216" s="3">
        <v>253</v>
      </c>
      <c r="G216" s="3">
        <v>12</v>
      </c>
      <c r="H216" s="3">
        <v>1632292</v>
      </c>
      <c r="I216" s="81">
        <v>9579</v>
      </c>
    </row>
    <row r="217" spans="1:9">
      <c r="A217" s="2">
        <v>298</v>
      </c>
      <c r="B217" s="2">
        <v>3410900553</v>
      </c>
      <c r="C217" s="2" t="s">
        <v>276</v>
      </c>
      <c r="D217" s="2">
        <v>14</v>
      </c>
      <c r="E217" s="3">
        <v>3690</v>
      </c>
      <c r="F217" s="3">
        <v>242</v>
      </c>
      <c r="G217" s="3">
        <v>12</v>
      </c>
      <c r="H217" s="3">
        <v>4633348</v>
      </c>
      <c r="I217" s="81">
        <v>25236</v>
      </c>
    </row>
    <row r="218" spans="1:9">
      <c r="A218" s="2">
        <v>300</v>
      </c>
      <c r="B218" s="2">
        <v>3411502556</v>
      </c>
      <c r="C218" s="2" t="s">
        <v>278</v>
      </c>
      <c r="D218" s="2">
        <v>20</v>
      </c>
      <c r="E218" s="3">
        <v>4608</v>
      </c>
      <c r="F218" s="3">
        <v>255</v>
      </c>
      <c r="G218" s="3">
        <v>12</v>
      </c>
      <c r="H218" s="3">
        <v>2237433</v>
      </c>
      <c r="I218" s="81">
        <v>10301</v>
      </c>
    </row>
    <row r="219" spans="1:9">
      <c r="A219" s="2">
        <v>301</v>
      </c>
      <c r="B219" s="2">
        <v>3412100236</v>
      </c>
      <c r="C219" s="2" t="s">
        <v>279</v>
      </c>
      <c r="D219" s="2">
        <v>10</v>
      </c>
      <c r="E219" s="3">
        <v>2280</v>
      </c>
      <c r="F219" s="3">
        <v>270</v>
      </c>
      <c r="G219" s="3">
        <v>12</v>
      </c>
      <c r="H219" s="3">
        <v>1810350</v>
      </c>
      <c r="I219" s="81">
        <v>17749</v>
      </c>
    </row>
    <row r="220" spans="1:9">
      <c r="A220" s="2">
        <v>303</v>
      </c>
      <c r="B220" s="2">
        <v>3410550408</v>
      </c>
      <c r="C220" s="2" t="s">
        <v>281</v>
      </c>
      <c r="D220" s="2">
        <v>20</v>
      </c>
      <c r="E220" s="3">
        <v>5069</v>
      </c>
      <c r="F220" s="3">
        <v>270</v>
      </c>
      <c r="G220" s="3">
        <v>12</v>
      </c>
      <c r="H220" s="3">
        <v>8269479</v>
      </c>
      <c r="I220" s="81">
        <v>36655</v>
      </c>
    </row>
    <row r="221" spans="1:9">
      <c r="A221" s="2">
        <v>310</v>
      </c>
      <c r="B221" s="2">
        <v>3410211662</v>
      </c>
      <c r="C221" s="2" t="s">
        <v>285</v>
      </c>
      <c r="D221" s="2">
        <v>20</v>
      </c>
      <c r="E221" s="3">
        <v>3897</v>
      </c>
      <c r="F221" s="3">
        <v>270</v>
      </c>
      <c r="G221" s="3">
        <v>12</v>
      </c>
      <c r="H221" s="3">
        <v>2738804</v>
      </c>
      <c r="I221" s="81">
        <v>15740</v>
      </c>
    </row>
    <row r="222" spans="1:9">
      <c r="A222" s="2">
        <v>312</v>
      </c>
      <c r="B222" s="2">
        <v>3410550424</v>
      </c>
      <c r="C222" s="2" t="s">
        <v>286</v>
      </c>
      <c r="D222" s="2">
        <v>20</v>
      </c>
      <c r="E222" s="3">
        <v>3994</v>
      </c>
      <c r="F222" s="3">
        <v>294</v>
      </c>
      <c r="G222" s="3">
        <v>12</v>
      </c>
      <c r="H222" s="3">
        <v>3352601</v>
      </c>
      <c r="I222" s="81">
        <v>20543</v>
      </c>
    </row>
    <row r="223" spans="1:9">
      <c r="A223" s="2">
        <v>313</v>
      </c>
      <c r="B223" s="2">
        <v>3410111797</v>
      </c>
      <c r="C223" s="2" t="s">
        <v>287</v>
      </c>
      <c r="D223" s="2">
        <v>20</v>
      </c>
      <c r="E223" s="3">
        <v>5643</v>
      </c>
      <c r="F223" s="3">
        <v>255</v>
      </c>
      <c r="G223" s="3">
        <v>12</v>
      </c>
      <c r="H223" s="3">
        <v>3104700</v>
      </c>
      <c r="I223" s="81">
        <v>11654</v>
      </c>
    </row>
    <row r="224" spans="1:9">
      <c r="A224" s="2">
        <v>319</v>
      </c>
      <c r="B224" s="2">
        <v>3411502267</v>
      </c>
      <c r="C224" s="2" t="s">
        <v>288</v>
      </c>
      <c r="D224" s="2">
        <v>20</v>
      </c>
      <c r="E224" s="3">
        <v>3122</v>
      </c>
      <c r="F224" s="3">
        <v>270</v>
      </c>
      <c r="G224" s="3">
        <v>12</v>
      </c>
      <c r="H224" s="3">
        <v>3369272</v>
      </c>
      <c r="I224" s="81">
        <v>24205</v>
      </c>
    </row>
    <row r="225" spans="1:9">
      <c r="A225" s="2">
        <v>321</v>
      </c>
      <c r="B225" s="2">
        <v>3410112084</v>
      </c>
      <c r="C225" s="2" t="s">
        <v>291</v>
      </c>
      <c r="D225" s="2">
        <v>15</v>
      </c>
      <c r="E225" s="3">
        <v>2976</v>
      </c>
      <c r="F225" s="3">
        <v>267</v>
      </c>
      <c r="G225" s="3">
        <v>12</v>
      </c>
      <c r="H225" s="3">
        <v>2179208</v>
      </c>
      <c r="I225" s="81">
        <v>16214</v>
      </c>
    </row>
    <row r="226" spans="1:9">
      <c r="A226" s="2">
        <v>323</v>
      </c>
      <c r="B226" s="2">
        <v>3410550457</v>
      </c>
      <c r="C226" s="2" t="s">
        <v>294</v>
      </c>
      <c r="D226" s="2">
        <v>14</v>
      </c>
      <c r="E226" s="3">
        <v>4135</v>
      </c>
      <c r="F226" s="3">
        <v>284</v>
      </c>
      <c r="G226" s="3">
        <v>12</v>
      </c>
      <c r="H226" s="3">
        <v>1904644</v>
      </c>
      <c r="I226" s="81">
        <v>10871</v>
      </c>
    </row>
    <row r="227" spans="1:9">
      <c r="A227" s="2">
        <v>324</v>
      </c>
      <c r="B227" s="2">
        <v>3410550465</v>
      </c>
      <c r="C227" s="2" t="s">
        <v>295</v>
      </c>
      <c r="D227" s="2">
        <v>40</v>
      </c>
      <c r="E227" s="3">
        <v>1917</v>
      </c>
      <c r="F227" s="3">
        <v>253</v>
      </c>
      <c r="G227" s="3">
        <v>12</v>
      </c>
      <c r="H227" s="3">
        <v>3483926</v>
      </c>
      <c r="I227" s="81">
        <v>38201</v>
      </c>
    </row>
    <row r="228" spans="1:9">
      <c r="A228" s="2">
        <v>325</v>
      </c>
      <c r="B228" s="2">
        <v>3412300075</v>
      </c>
      <c r="C228" s="2" t="s">
        <v>298</v>
      </c>
      <c r="D228" s="2">
        <v>40</v>
      </c>
      <c r="E228" s="3">
        <v>7712</v>
      </c>
      <c r="F228" s="3">
        <v>243</v>
      </c>
      <c r="G228" s="3">
        <v>12</v>
      </c>
      <c r="H228" s="3">
        <v>5734540</v>
      </c>
      <c r="I228" s="81">
        <v>15028</v>
      </c>
    </row>
    <row r="229" spans="1:9">
      <c r="A229" s="2">
        <v>326</v>
      </c>
      <c r="B229" s="2">
        <v>3410212264</v>
      </c>
      <c r="C229" s="2" t="s">
        <v>300</v>
      </c>
      <c r="D229" s="2">
        <v>20</v>
      </c>
      <c r="E229" s="3">
        <v>3558</v>
      </c>
      <c r="F229" s="3">
        <v>253</v>
      </c>
      <c r="G229" s="3">
        <v>12</v>
      </c>
      <c r="H229" s="3">
        <v>4103610</v>
      </c>
      <c r="I229" s="81">
        <v>24253</v>
      </c>
    </row>
    <row r="230" spans="1:9">
      <c r="A230" s="2">
        <v>329</v>
      </c>
      <c r="B230" s="2">
        <v>3412500757</v>
      </c>
      <c r="C230" s="2" t="s">
        <v>301</v>
      </c>
      <c r="D230" s="2">
        <v>20</v>
      </c>
      <c r="E230" s="3">
        <v>1829</v>
      </c>
      <c r="F230" s="3">
        <v>266</v>
      </c>
      <c r="G230" s="3">
        <v>12</v>
      </c>
      <c r="H230" s="3">
        <v>1051152</v>
      </c>
      <c r="I230" s="81">
        <v>12695</v>
      </c>
    </row>
    <row r="231" spans="1:9">
      <c r="A231" s="2">
        <v>330</v>
      </c>
      <c r="B231" s="2">
        <v>3410112423</v>
      </c>
      <c r="C231" s="2" t="s">
        <v>303</v>
      </c>
      <c r="D231" s="2">
        <v>14</v>
      </c>
      <c r="E231" s="3">
        <v>1197</v>
      </c>
      <c r="F231" s="3">
        <v>257</v>
      </c>
      <c r="G231" s="3">
        <v>12</v>
      </c>
      <c r="H231" s="3">
        <v>272980</v>
      </c>
      <c r="I231" s="81">
        <v>4840</v>
      </c>
    </row>
    <row r="232" spans="1:9">
      <c r="A232" s="2">
        <v>331</v>
      </c>
      <c r="B232" s="2">
        <v>3410112431</v>
      </c>
      <c r="C232" s="2" t="s">
        <v>304</v>
      </c>
      <c r="D232" s="2">
        <v>20</v>
      </c>
      <c r="E232" s="3">
        <v>4342</v>
      </c>
      <c r="F232" s="3">
        <v>240</v>
      </c>
      <c r="G232" s="3">
        <v>12</v>
      </c>
      <c r="H232" s="3">
        <v>3138500</v>
      </c>
      <c r="I232" s="81">
        <v>14450</v>
      </c>
    </row>
    <row r="233" spans="1:9">
      <c r="A233" s="2">
        <v>332</v>
      </c>
      <c r="B233" s="2">
        <v>3410212462</v>
      </c>
      <c r="C233" s="2" t="s">
        <v>305</v>
      </c>
      <c r="D233" s="2">
        <v>30</v>
      </c>
      <c r="E233" s="3">
        <v>6395</v>
      </c>
      <c r="F233" s="3">
        <v>274</v>
      </c>
      <c r="G233" s="3">
        <v>12</v>
      </c>
      <c r="H233" s="3">
        <v>2414791</v>
      </c>
      <c r="I233" s="81">
        <v>8600</v>
      </c>
    </row>
    <row r="234" spans="1:9">
      <c r="A234" s="2">
        <v>333</v>
      </c>
      <c r="B234" s="2">
        <v>3410112563</v>
      </c>
      <c r="C234" s="2" t="s">
        <v>306</v>
      </c>
      <c r="D234" s="2">
        <v>27</v>
      </c>
      <c r="E234" s="3">
        <v>5985</v>
      </c>
      <c r="F234" s="3">
        <v>246</v>
      </c>
      <c r="G234" s="3">
        <v>12</v>
      </c>
      <c r="H234" s="3">
        <v>6504877</v>
      </c>
      <c r="I234" s="81">
        <v>22216</v>
      </c>
    </row>
    <row r="235" spans="1:9">
      <c r="A235" s="2">
        <v>334</v>
      </c>
      <c r="B235" s="2">
        <v>3410112597</v>
      </c>
      <c r="C235" s="2" t="s">
        <v>307</v>
      </c>
      <c r="D235" s="2">
        <v>20</v>
      </c>
      <c r="E235" s="3">
        <v>5243</v>
      </c>
      <c r="F235" s="3">
        <v>270</v>
      </c>
      <c r="G235" s="3">
        <v>12</v>
      </c>
      <c r="H235" s="3">
        <v>8183900</v>
      </c>
      <c r="I235" s="81">
        <v>34974</v>
      </c>
    </row>
    <row r="236" spans="1:9">
      <c r="A236" s="2">
        <v>335</v>
      </c>
      <c r="B236" s="2">
        <v>3410212538</v>
      </c>
      <c r="C236" s="2" t="s">
        <v>308</v>
      </c>
      <c r="D236" s="2">
        <v>20</v>
      </c>
      <c r="E236" s="3">
        <v>4793</v>
      </c>
      <c r="F236" s="3">
        <v>270</v>
      </c>
      <c r="G236" s="3">
        <v>12</v>
      </c>
      <c r="H236" s="3">
        <v>1682980</v>
      </c>
      <c r="I236" s="81">
        <v>7879</v>
      </c>
    </row>
    <row r="237" spans="1:9">
      <c r="A237" s="2">
        <v>336</v>
      </c>
      <c r="B237" s="2">
        <v>3410212587</v>
      </c>
      <c r="C237" s="2" t="s">
        <v>309</v>
      </c>
      <c r="D237" s="2">
        <v>12</v>
      </c>
      <c r="E237" s="3">
        <v>3260</v>
      </c>
      <c r="F237" s="3">
        <v>259</v>
      </c>
      <c r="G237" s="3">
        <v>12</v>
      </c>
      <c r="H237" s="3">
        <v>5412604</v>
      </c>
      <c r="I237" s="81">
        <v>35798</v>
      </c>
    </row>
    <row r="238" spans="1:9">
      <c r="A238" s="2">
        <v>339</v>
      </c>
      <c r="B238" s="2">
        <v>3410212652</v>
      </c>
      <c r="C238" s="2" t="s">
        <v>310</v>
      </c>
      <c r="D238" s="2">
        <v>20</v>
      </c>
      <c r="E238" s="3">
        <v>2032</v>
      </c>
      <c r="F238" s="3">
        <v>260</v>
      </c>
      <c r="G238" s="3">
        <v>12</v>
      </c>
      <c r="H238" s="3">
        <v>3778790</v>
      </c>
      <c r="I238" s="81">
        <v>39861</v>
      </c>
    </row>
    <row r="239" spans="1:9">
      <c r="A239" s="2">
        <v>340</v>
      </c>
      <c r="B239" s="2">
        <v>3410212660</v>
      </c>
      <c r="C239" s="2" t="s">
        <v>313</v>
      </c>
      <c r="D239" s="2">
        <v>20</v>
      </c>
      <c r="E239" s="3">
        <v>4666</v>
      </c>
      <c r="F239" s="3">
        <v>309</v>
      </c>
      <c r="G239" s="3">
        <v>12</v>
      </c>
      <c r="H239" s="3">
        <v>2993225</v>
      </c>
      <c r="I239" s="81">
        <v>16410</v>
      </c>
    </row>
    <row r="240" spans="1:9">
      <c r="A240" s="2">
        <v>342</v>
      </c>
      <c r="B240" s="2">
        <v>3410212710</v>
      </c>
      <c r="C240" s="2" t="s">
        <v>314</v>
      </c>
      <c r="D240" s="2">
        <v>20</v>
      </c>
      <c r="E240" s="3">
        <v>7227</v>
      </c>
      <c r="F240" s="3">
        <v>270</v>
      </c>
      <c r="G240" s="3">
        <v>12</v>
      </c>
      <c r="H240" s="3">
        <v>14635900</v>
      </c>
      <c r="I240" s="81">
        <v>45510</v>
      </c>
    </row>
    <row r="241" spans="1:9">
      <c r="A241" s="2">
        <v>344</v>
      </c>
      <c r="B241" s="2">
        <v>3410112746</v>
      </c>
      <c r="C241" s="2" t="s">
        <v>315</v>
      </c>
      <c r="D241" s="2">
        <v>20</v>
      </c>
      <c r="E241" s="3">
        <v>2695</v>
      </c>
      <c r="F241" s="3">
        <v>241</v>
      </c>
      <c r="G241" s="3">
        <v>12</v>
      </c>
      <c r="H241" s="3">
        <v>1350094</v>
      </c>
      <c r="I241" s="81">
        <v>10045</v>
      </c>
    </row>
    <row r="242" spans="1:9">
      <c r="A242" s="2">
        <v>347</v>
      </c>
      <c r="B242" s="2">
        <v>3411502689</v>
      </c>
      <c r="C242" s="2" t="s">
        <v>316</v>
      </c>
      <c r="D242" s="2">
        <v>34</v>
      </c>
      <c r="E242" s="3">
        <v>5790</v>
      </c>
      <c r="F242" s="3">
        <v>257</v>
      </c>
      <c r="G242" s="3">
        <v>12</v>
      </c>
      <c r="H242" s="3">
        <v>7270907</v>
      </c>
      <c r="I242" s="81">
        <v>26810</v>
      </c>
    </row>
    <row r="243" spans="1:9">
      <c r="A243" s="2">
        <v>348</v>
      </c>
      <c r="B243" s="2">
        <v>3411700309</v>
      </c>
      <c r="C243" s="2" t="s">
        <v>317</v>
      </c>
      <c r="D243" s="2">
        <v>20</v>
      </c>
      <c r="E243" s="3">
        <v>2702</v>
      </c>
      <c r="F243" s="3">
        <v>287</v>
      </c>
      <c r="G243" s="3">
        <v>12</v>
      </c>
      <c r="H243" s="3">
        <v>1622810</v>
      </c>
      <c r="I243" s="81">
        <v>14235</v>
      </c>
    </row>
    <row r="244" spans="1:9">
      <c r="A244" s="2">
        <v>349</v>
      </c>
      <c r="B244" s="2">
        <v>3411502614</v>
      </c>
      <c r="C244" s="2" t="s">
        <v>318</v>
      </c>
      <c r="D244" s="2">
        <v>10</v>
      </c>
      <c r="E244" s="3">
        <v>1506</v>
      </c>
      <c r="F244" s="3">
        <v>270</v>
      </c>
      <c r="G244" s="3">
        <v>12</v>
      </c>
      <c r="H244" s="3">
        <v>386874</v>
      </c>
      <c r="I244" s="81">
        <v>5757</v>
      </c>
    </row>
    <row r="245" spans="1:9">
      <c r="A245" s="2">
        <v>352</v>
      </c>
      <c r="B245" s="2">
        <v>3410112902</v>
      </c>
      <c r="C245" s="2" t="s">
        <v>322</v>
      </c>
      <c r="D245" s="2">
        <v>20</v>
      </c>
      <c r="E245" s="3">
        <v>3438</v>
      </c>
      <c r="F245" s="3">
        <v>262</v>
      </c>
      <c r="G245" s="3">
        <v>12</v>
      </c>
      <c r="H245" s="3">
        <v>3899445</v>
      </c>
      <c r="I245" s="81">
        <v>24618</v>
      </c>
    </row>
    <row r="246" spans="1:9">
      <c r="A246" s="2">
        <v>354</v>
      </c>
      <c r="B246" s="2">
        <v>3411100716</v>
      </c>
      <c r="C246" s="2" t="s">
        <v>324</v>
      </c>
      <c r="D246" s="2">
        <v>20</v>
      </c>
      <c r="E246" s="3">
        <v>1078</v>
      </c>
      <c r="F246" s="3">
        <v>243</v>
      </c>
      <c r="G246" s="3">
        <v>12</v>
      </c>
      <c r="H246" s="3">
        <v>1832050</v>
      </c>
      <c r="I246" s="81">
        <v>33927</v>
      </c>
    </row>
    <row r="247" spans="1:9">
      <c r="A247" s="2">
        <v>355</v>
      </c>
      <c r="B247" s="2">
        <v>3410113264</v>
      </c>
      <c r="C247" s="2" t="s">
        <v>325</v>
      </c>
      <c r="D247" s="2">
        <v>20</v>
      </c>
      <c r="E247" s="3">
        <v>2476</v>
      </c>
      <c r="F247" s="3">
        <v>252</v>
      </c>
      <c r="G247" s="3">
        <v>12</v>
      </c>
      <c r="H247" s="3">
        <v>707532</v>
      </c>
      <c r="I247" s="81">
        <v>5956</v>
      </c>
    </row>
    <row r="248" spans="1:9">
      <c r="A248" s="2">
        <v>357</v>
      </c>
      <c r="B248" s="2">
        <v>3410213163</v>
      </c>
      <c r="C248" s="2" t="s">
        <v>326</v>
      </c>
      <c r="D248" s="2">
        <v>10</v>
      </c>
      <c r="E248" s="3">
        <v>1247</v>
      </c>
      <c r="F248" s="3">
        <v>242</v>
      </c>
      <c r="G248" s="3">
        <v>12</v>
      </c>
      <c r="H248" s="3">
        <v>842680</v>
      </c>
      <c r="I248" s="81">
        <v>13504</v>
      </c>
    </row>
    <row r="249" spans="1:9">
      <c r="A249" s="2">
        <v>358</v>
      </c>
      <c r="B249" s="2">
        <v>3410213197</v>
      </c>
      <c r="C249" s="2" t="s">
        <v>327</v>
      </c>
      <c r="D249" s="2">
        <v>45</v>
      </c>
      <c r="E249" s="3">
        <v>3996</v>
      </c>
      <c r="F249" s="3">
        <v>261</v>
      </c>
      <c r="G249" s="3">
        <v>12</v>
      </c>
      <c r="H249" s="3">
        <v>3032110</v>
      </c>
      <c r="I249" s="81">
        <v>16408</v>
      </c>
    </row>
    <row r="250" spans="1:9">
      <c r="A250" s="2">
        <v>361</v>
      </c>
      <c r="B250" s="2">
        <v>3410113173</v>
      </c>
      <c r="C250" s="2" t="s">
        <v>331</v>
      </c>
      <c r="D250" s="2">
        <v>20</v>
      </c>
      <c r="E250" s="3">
        <v>4008</v>
      </c>
      <c r="F250" s="3">
        <v>264</v>
      </c>
      <c r="G250" s="3">
        <v>12</v>
      </c>
      <c r="H250" s="3">
        <v>5672377</v>
      </c>
      <c r="I250" s="81">
        <v>31099</v>
      </c>
    </row>
    <row r="251" spans="1:9">
      <c r="A251" s="2">
        <v>362</v>
      </c>
      <c r="B251" s="2">
        <v>3412700472</v>
      </c>
      <c r="C251" s="2" t="s">
        <v>332</v>
      </c>
      <c r="D251" s="2">
        <v>14</v>
      </c>
      <c r="E251" s="3">
        <v>1334</v>
      </c>
      <c r="F251" s="3">
        <v>267</v>
      </c>
      <c r="G251" s="3">
        <v>12</v>
      </c>
      <c r="H251" s="3">
        <v>791750</v>
      </c>
      <c r="I251" s="81">
        <v>13196</v>
      </c>
    </row>
    <row r="252" spans="1:9">
      <c r="A252" s="2">
        <v>363</v>
      </c>
      <c r="B252" s="2">
        <v>3412500807</v>
      </c>
      <c r="C252" s="2" t="s">
        <v>333</v>
      </c>
      <c r="D252" s="2">
        <v>20</v>
      </c>
      <c r="E252" s="3">
        <v>2387</v>
      </c>
      <c r="F252" s="3">
        <v>284</v>
      </c>
      <c r="G252" s="3">
        <v>12</v>
      </c>
      <c r="H252" s="3">
        <v>3045225</v>
      </c>
      <c r="I252" s="81">
        <v>29855</v>
      </c>
    </row>
    <row r="253" spans="1:9">
      <c r="A253" s="2">
        <v>364</v>
      </c>
      <c r="B253" s="2">
        <v>3411901105</v>
      </c>
      <c r="C253" s="2" t="s">
        <v>335</v>
      </c>
      <c r="D253" s="2">
        <v>20</v>
      </c>
      <c r="E253" s="3">
        <v>2672</v>
      </c>
      <c r="F253" s="3">
        <v>262</v>
      </c>
      <c r="G253" s="3">
        <v>12</v>
      </c>
      <c r="H253" s="3">
        <v>3070061</v>
      </c>
      <c r="I253" s="81">
        <v>25082</v>
      </c>
    </row>
    <row r="254" spans="1:9">
      <c r="A254" s="2">
        <v>365</v>
      </c>
      <c r="B254" s="2">
        <v>3410550523</v>
      </c>
      <c r="C254" s="2" t="s">
        <v>336</v>
      </c>
      <c r="D254" s="2">
        <v>20</v>
      </c>
      <c r="E254" s="3">
        <v>3993</v>
      </c>
      <c r="F254" s="3">
        <v>297</v>
      </c>
      <c r="G254" s="3">
        <v>12</v>
      </c>
      <c r="H254" s="3">
        <v>3164600</v>
      </c>
      <c r="I254" s="81">
        <v>19535</v>
      </c>
    </row>
    <row r="255" spans="1:9">
      <c r="A255" s="2">
        <v>366</v>
      </c>
      <c r="B255" s="2">
        <v>3410213502</v>
      </c>
      <c r="C255" s="2" t="s">
        <v>339</v>
      </c>
      <c r="D255" s="2">
        <v>20</v>
      </c>
      <c r="E255" s="3">
        <v>3080</v>
      </c>
      <c r="F255" s="3">
        <v>241</v>
      </c>
      <c r="G255" s="3">
        <v>12</v>
      </c>
      <c r="H255" s="3">
        <v>6013230</v>
      </c>
      <c r="I255" s="81">
        <v>39149</v>
      </c>
    </row>
    <row r="256" spans="1:9">
      <c r="A256" s="2">
        <v>367</v>
      </c>
      <c r="B256" s="2">
        <v>3410550556</v>
      </c>
      <c r="C256" s="2" t="s">
        <v>340</v>
      </c>
      <c r="D256" s="2">
        <v>20</v>
      </c>
      <c r="E256" s="3">
        <v>3051</v>
      </c>
      <c r="F256" s="3">
        <v>308</v>
      </c>
      <c r="G256" s="3">
        <v>12</v>
      </c>
      <c r="H256" s="3">
        <v>1606464</v>
      </c>
      <c r="I256" s="81">
        <v>13387</v>
      </c>
    </row>
    <row r="257" spans="1:9">
      <c r="A257" s="2">
        <v>368</v>
      </c>
      <c r="B257" s="2">
        <v>3410213338</v>
      </c>
      <c r="C257" s="2" t="s">
        <v>341</v>
      </c>
      <c r="D257" s="2">
        <v>20</v>
      </c>
      <c r="E257" s="3">
        <v>5909</v>
      </c>
      <c r="F257" s="3">
        <v>269</v>
      </c>
      <c r="G257" s="3">
        <v>12</v>
      </c>
      <c r="H257" s="3">
        <v>8651040</v>
      </c>
      <c r="I257" s="81">
        <v>32769</v>
      </c>
    </row>
    <row r="258" spans="1:9">
      <c r="A258" s="2">
        <v>369</v>
      </c>
      <c r="B258" s="2">
        <v>3410214005</v>
      </c>
      <c r="C258" s="2" t="s">
        <v>342</v>
      </c>
      <c r="D258" s="2">
        <v>40</v>
      </c>
      <c r="E258" s="3">
        <v>9120</v>
      </c>
      <c r="F258" s="3">
        <v>310</v>
      </c>
      <c r="G258" s="3">
        <v>12</v>
      </c>
      <c r="H258" s="3">
        <v>15901553</v>
      </c>
      <c r="I258" s="81">
        <v>44920</v>
      </c>
    </row>
    <row r="259" spans="1:9">
      <c r="A259" s="2">
        <v>373</v>
      </c>
      <c r="B259" s="2">
        <v>3412700498</v>
      </c>
      <c r="C259" s="2" t="s">
        <v>347</v>
      </c>
      <c r="D259" s="2">
        <v>20</v>
      </c>
      <c r="E259" s="3">
        <v>3407</v>
      </c>
      <c r="F259" s="3">
        <v>264</v>
      </c>
      <c r="G259" s="3">
        <v>12</v>
      </c>
      <c r="H259" s="3">
        <v>5827890</v>
      </c>
      <c r="I259" s="81">
        <v>37358</v>
      </c>
    </row>
    <row r="260" spans="1:9">
      <c r="A260" s="2">
        <v>374</v>
      </c>
      <c r="B260" s="2">
        <v>3413600242</v>
      </c>
      <c r="C260" s="2" t="s">
        <v>348</v>
      </c>
      <c r="D260" s="2">
        <v>20</v>
      </c>
      <c r="E260" s="3">
        <v>1175</v>
      </c>
      <c r="F260" s="3">
        <v>236</v>
      </c>
      <c r="G260" s="3">
        <v>12</v>
      </c>
      <c r="H260" s="3">
        <v>1218571</v>
      </c>
      <c r="I260" s="81">
        <v>20310</v>
      </c>
    </row>
    <row r="261" spans="1:9">
      <c r="A261" s="2">
        <v>375</v>
      </c>
      <c r="B261" s="2">
        <v>3411700317</v>
      </c>
      <c r="C261" s="2" t="s">
        <v>349</v>
      </c>
      <c r="D261" s="2">
        <v>10</v>
      </c>
      <c r="E261" s="3">
        <v>2581</v>
      </c>
      <c r="F261" s="3">
        <v>293</v>
      </c>
      <c r="G261" s="3">
        <v>12</v>
      </c>
      <c r="H261" s="3">
        <v>1835384</v>
      </c>
      <c r="I261" s="81">
        <v>17185</v>
      </c>
    </row>
    <row r="262" spans="1:9">
      <c r="A262" s="2">
        <v>378</v>
      </c>
      <c r="B262" s="2">
        <v>3411502333</v>
      </c>
      <c r="C262" s="2" t="s">
        <v>350</v>
      </c>
      <c r="D262" s="2">
        <v>20</v>
      </c>
      <c r="E262" s="3">
        <v>4648</v>
      </c>
      <c r="F262" s="3">
        <v>291</v>
      </c>
      <c r="G262" s="3">
        <v>12</v>
      </c>
      <c r="H262" s="3">
        <v>11788310</v>
      </c>
      <c r="I262" s="81">
        <v>61397</v>
      </c>
    </row>
    <row r="263" spans="1:9">
      <c r="A263" s="2">
        <v>381</v>
      </c>
      <c r="B263" s="2">
        <v>3412700480</v>
      </c>
      <c r="C263" s="2" t="s">
        <v>354</v>
      </c>
      <c r="D263" s="2">
        <v>20</v>
      </c>
      <c r="E263" s="3">
        <v>1042</v>
      </c>
      <c r="F263" s="3">
        <v>269</v>
      </c>
      <c r="G263" s="3">
        <v>12</v>
      </c>
      <c r="H263" s="3">
        <v>1415155</v>
      </c>
      <c r="I263" s="81">
        <v>30238</v>
      </c>
    </row>
    <row r="264" spans="1:9">
      <c r="A264" s="2">
        <v>383</v>
      </c>
      <c r="B264" s="2">
        <v>3410213247</v>
      </c>
      <c r="C264" s="2" t="s">
        <v>355</v>
      </c>
      <c r="D264" s="2">
        <v>14</v>
      </c>
      <c r="E264" s="3">
        <v>3535</v>
      </c>
      <c r="F264" s="3">
        <v>252</v>
      </c>
      <c r="G264" s="3">
        <v>12</v>
      </c>
      <c r="H264" s="3">
        <v>4369400</v>
      </c>
      <c r="I264" s="81">
        <v>25824</v>
      </c>
    </row>
    <row r="265" spans="1:9">
      <c r="A265" s="2">
        <v>385</v>
      </c>
      <c r="B265" s="2">
        <v>3411501384</v>
      </c>
      <c r="C265" s="2" t="s">
        <v>358</v>
      </c>
      <c r="D265" s="2">
        <v>20</v>
      </c>
      <c r="E265" s="3">
        <v>2837</v>
      </c>
      <c r="F265" s="3">
        <v>308</v>
      </c>
      <c r="G265" s="3">
        <v>12</v>
      </c>
      <c r="H265" s="3">
        <v>12203025</v>
      </c>
      <c r="I265" s="81">
        <v>109346</v>
      </c>
    </row>
    <row r="266" spans="1:9">
      <c r="A266" s="2">
        <v>388</v>
      </c>
      <c r="B266" s="2">
        <v>3410114551</v>
      </c>
      <c r="C266" s="2" t="s">
        <v>359</v>
      </c>
      <c r="D266" s="2">
        <v>20</v>
      </c>
      <c r="E266" s="3">
        <v>4203</v>
      </c>
      <c r="F266" s="3">
        <v>278</v>
      </c>
      <c r="G266" s="3">
        <v>12</v>
      </c>
      <c r="H266" s="3">
        <v>4177748</v>
      </c>
      <c r="I266" s="81">
        <v>22904</v>
      </c>
    </row>
    <row r="267" spans="1:9">
      <c r="A267" s="2">
        <v>389</v>
      </c>
      <c r="B267" s="2">
        <v>3410114890</v>
      </c>
      <c r="C267" s="2" t="s">
        <v>360</v>
      </c>
      <c r="D267" s="2">
        <v>20</v>
      </c>
      <c r="E267" s="3">
        <v>2844</v>
      </c>
      <c r="F267" s="3">
        <v>241</v>
      </c>
      <c r="G267" s="3">
        <v>12</v>
      </c>
      <c r="H267" s="3">
        <v>4980000</v>
      </c>
      <c r="I267" s="81">
        <v>34874</v>
      </c>
    </row>
    <row r="268" spans="1:9">
      <c r="A268" s="2">
        <v>391</v>
      </c>
      <c r="B268" s="2">
        <v>3410214815</v>
      </c>
      <c r="C268" s="2" t="s">
        <v>361</v>
      </c>
      <c r="D268" s="2">
        <v>20</v>
      </c>
      <c r="E268" s="3">
        <v>8634</v>
      </c>
      <c r="F268" s="3">
        <v>270</v>
      </c>
      <c r="G268" s="3">
        <v>12</v>
      </c>
      <c r="H268" s="3">
        <v>12445016</v>
      </c>
      <c r="I268" s="81">
        <v>32409</v>
      </c>
    </row>
    <row r="269" spans="1:9">
      <c r="A269" s="2">
        <v>392</v>
      </c>
      <c r="B269" s="2">
        <v>3410214831</v>
      </c>
      <c r="C269" s="2" t="s">
        <v>362</v>
      </c>
      <c r="D269" s="2">
        <v>20</v>
      </c>
      <c r="E269" s="3">
        <v>3080</v>
      </c>
      <c r="F269" s="3">
        <v>241</v>
      </c>
      <c r="G269" s="3">
        <v>12</v>
      </c>
      <c r="H269" s="3">
        <v>1388700</v>
      </c>
      <c r="I269" s="81">
        <v>9041</v>
      </c>
    </row>
    <row r="270" spans="1:9">
      <c r="A270" s="2">
        <v>393</v>
      </c>
      <c r="B270" s="2">
        <v>3410215051</v>
      </c>
      <c r="C270" s="10" t="s">
        <v>364</v>
      </c>
      <c r="D270" s="2">
        <v>20</v>
      </c>
      <c r="E270" s="3">
        <v>2885</v>
      </c>
      <c r="F270" s="3">
        <v>251</v>
      </c>
      <c r="G270" s="3">
        <v>12</v>
      </c>
      <c r="H270" s="3">
        <v>1043250</v>
      </c>
      <c r="I270" s="81">
        <v>7560</v>
      </c>
    </row>
    <row r="271" spans="1:9" ht="28.5" customHeight="1">
      <c r="A271" s="2">
        <v>394</v>
      </c>
      <c r="B271" s="2">
        <v>3410215176</v>
      </c>
      <c r="C271" s="82" t="s">
        <v>365</v>
      </c>
      <c r="D271" s="2">
        <v>20</v>
      </c>
      <c r="E271" s="3">
        <v>2320</v>
      </c>
      <c r="F271" s="3">
        <v>262</v>
      </c>
      <c r="G271" s="3">
        <v>12</v>
      </c>
      <c r="H271" s="3">
        <v>5535000</v>
      </c>
      <c r="I271" s="81">
        <v>51826</v>
      </c>
    </row>
    <row r="272" spans="1:9">
      <c r="A272" s="2">
        <v>395</v>
      </c>
      <c r="B272" s="2">
        <v>3410215218</v>
      </c>
      <c r="C272" s="2" t="s">
        <v>368</v>
      </c>
      <c r="D272" s="2">
        <v>20</v>
      </c>
      <c r="E272" s="3">
        <v>5230</v>
      </c>
      <c r="F272" s="3">
        <v>270</v>
      </c>
      <c r="G272" s="3">
        <v>12</v>
      </c>
      <c r="H272" s="3">
        <v>10482000</v>
      </c>
      <c r="I272" s="81">
        <v>45026</v>
      </c>
    </row>
    <row r="273" spans="1:9">
      <c r="A273" s="2">
        <v>396</v>
      </c>
      <c r="B273" s="2">
        <v>3410550630</v>
      </c>
      <c r="C273" s="2" t="s">
        <v>369</v>
      </c>
      <c r="D273" s="2">
        <v>20</v>
      </c>
      <c r="E273" s="3">
        <v>2075</v>
      </c>
      <c r="F273" s="3">
        <v>239</v>
      </c>
      <c r="G273" s="3">
        <v>12</v>
      </c>
      <c r="H273" s="3">
        <v>1896111</v>
      </c>
      <c r="I273" s="81">
        <v>18162</v>
      </c>
    </row>
    <row r="274" spans="1:9">
      <c r="A274" s="2">
        <v>397</v>
      </c>
      <c r="B274" s="2">
        <v>3410550648</v>
      </c>
      <c r="C274" s="2" t="s">
        <v>370</v>
      </c>
      <c r="D274" s="2">
        <v>14</v>
      </c>
      <c r="E274" s="3">
        <v>5540</v>
      </c>
      <c r="F274" s="3">
        <v>237</v>
      </c>
      <c r="G274" s="3">
        <v>12</v>
      </c>
      <c r="H274" s="3">
        <v>3399307</v>
      </c>
      <c r="I274" s="81">
        <v>12106</v>
      </c>
    </row>
    <row r="275" spans="1:9">
      <c r="A275" s="2">
        <v>399</v>
      </c>
      <c r="B275" s="2">
        <v>3411100666</v>
      </c>
      <c r="C275" s="2" t="s">
        <v>371</v>
      </c>
      <c r="D275" s="2">
        <v>20</v>
      </c>
      <c r="E275" s="3">
        <v>5363</v>
      </c>
      <c r="F275" s="3">
        <v>256</v>
      </c>
      <c r="G275" s="3">
        <v>12</v>
      </c>
      <c r="H275" s="3">
        <v>6771811</v>
      </c>
      <c r="I275" s="81">
        <v>26872</v>
      </c>
    </row>
    <row r="276" spans="1:9">
      <c r="A276" s="2">
        <v>400</v>
      </c>
      <c r="B276" s="2">
        <v>3411100690</v>
      </c>
      <c r="C276" s="2" t="s">
        <v>373</v>
      </c>
      <c r="D276" s="2">
        <v>10</v>
      </c>
      <c r="E276" s="3">
        <v>1792</v>
      </c>
      <c r="F276" s="3">
        <v>268</v>
      </c>
      <c r="G276" s="3">
        <v>12</v>
      </c>
      <c r="H276" s="3">
        <v>2476465</v>
      </c>
      <c r="I276" s="81">
        <v>30802</v>
      </c>
    </row>
    <row r="277" spans="1:9">
      <c r="A277" s="2">
        <v>401</v>
      </c>
      <c r="B277" s="2">
        <v>3411100773</v>
      </c>
      <c r="C277" s="2" t="s">
        <v>374</v>
      </c>
      <c r="D277" s="2">
        <v>20</v>
      </c>
      <c r="E277" s="3">
        <v>1457</v>
      </c>
      <c r="F277" s="3">
        <v>255</v>
      </c>
      <c r="G277" s="3">
        <v>12</v>
      </c>
      <c r="H277" s="3">
        <v>1702081</v>
      </c>
      <c r="I277" s="81">
        <v>24455</v>
      </c>
    </row>
    <row r="278" spans="1:9">
      <c r="A278" s="2">
        <v>402</v>
      </c>
      <c r="B278" s="2">
        <v>3411100781</v>
      </c>
      <c r="C278" s="2" t="s">
        <v>376</v>
      </c>
      <c r="D278" s="2">
        <v>20</v>
      </c>
      <c r="E278" s="3">
        <v>4914</v>
      </c>
      <c r="F278" s="3">
        <v>269</v>
      </c>
      <c r="G278" s="3">
        <v>12</v>
      </c>
      <c r="H278" s="3">
        <v>4414950</v>
      </c>
      <c r="I278" s="81">
        <v>20105</v>
      </c>
    </row>
    <row r="279" spans="1:9">
      <c r="A279" s="2">
        <v>403</v>
      </c>
      <c r="B279" s="2">
        <v>3411502143</v>
      </c>
      <c r="C279" s="2" t="s">
        <v>377</v>
      </c>
      <c r="D279" s="2">
        <v>10</v>
      </c>
      <c r="E279" s="3">
        <v>1547</v>
      </c>
      <c r="F279" s="3">
        <v>261</v>
      </c>
      <c r="G279" s="3">
        <v>12</v>
      </c>
      <c r="H279" s="3">
        <v>610480</v>
      </c>
      <c r="I279" s="81">
        <v>8479</v>
      </c>
    </row>
    <row r="280" spans="1:9">
      <c r="A280" s="2">
        <v>404</v>
      </c>
      <c r="B280" s="2">
        <v>3411502846</v>
      </c>
      <c r="C280" s="2" t="s">
        <v>378</v>
      </c>
      <c r="D280" s="2">
        <v>20</v>
      </c>
      <c r="E280" s="3">
        <v>4323</v>
      </c>
      <c r="F280" s="3">
        <v>270</v>
      </c>
      <c r="G280" s="3">
        <v>12</v>
      </c>
      <c r="H280" s="3">
        <v>7128000</v>
      </c>
      <c r="I280" s="81">
        <v>36894</v>
      </c>
    </row>
    <row r="281" spans="1:9">
      <c r="A281" s="2">
        <v>405</v>
      </c>
      <c r="B281" s="2">
        <v>3411502929</v>
      </c>
      <c r="C281" s="2" t="s">
        <v>379</v>
      </c>
      <c r="D281" s="2">
        <v>14</v>
      </c>
      <c r="E281" s="3">
        <v>3128</v>
      </c>
      <c r="F281" s="3">
        <v>205</v>
      </c>
      <c r="G281" s="3">
        <v>12</v>
      </c>
      <c r="H281" s="3">
        <v>1633182</v>
      </c>
      <c r="I281" s="81">
        <v>8895</v>
      </c>
    </row>
    <row r="282" spans="1:9">
      <c r="A282" s="2">
        <v>406</v>
      </c>
      <c r="B282" s="2">
        <v>3412300091</v>
      </c>
      <c r="C282" s="2" t="s">
        <v>380</v>
      </c>
      <c r="D282" s="2">
        <v>10</v>
      </c>
      <c r="E282" s="3">
        <v>2484</v>
      </c>
      <c r="F282" s="3">
        <v>269</v>
      </c>
      <c r="G282" s="3">
        <v>12</v>
      </c>
      <c r="H282" s="3">
        <v>1289590</v>
      </c>
      <c r="I282" s="81">
        <v>11555</v>
      </c>
    </row>
    <row r="283" spans="1:9">
      <c r="A283" s="2">
        <v>407</v>
      </c>
      <c r="B283" s="2">
        <v>3412500815</v>
      </c>
      <c r="C283" s="2" t="s">
        <v>382</v>
      </c>
      <c r="D283" s="2">
        <v>30</v>
      </c>
      <c r="E283" s="3">
        <v>5828</v>
      </c>
      <c r="F283" s="3">
        <v>270</v>
      </c>
      <c r="G283" s="3">
        <v>12</v>
      </c>
      <c r="H283" s="3">
        <v>7617661</v>
      </c>
      <c r="I283" s="81">
        <v>29389</v>
      </c>
    </row>
    <row r="284" spans="1:9">
      <c r="A284" s="2">
        <v>408</v>
      </c>
      <c r="B284" s="2">
        <v>3412500823</v>
      </c>
      <c r="C284" s="2" t="s">
        <v>383</v>
      </c>
      <c r="D284" s="2">
        <v>14</v>
      </c>
      <c r="E284" s="3">
        <v>4076</v>
      </c>
      <c r="F284" s="3">
        <v>251</v>
      </c>
      <c r="G284" s="3">
        <v>12</v>
      </c>
      <c r="H284" s="3">
        <v>4210341</v>
      </c>
      <c r="I284" s="81">
        <v>21525</v>
      </c>
    </row>
    <row r="285" spans="1:9">
      <c r="A285" s="2">
        <v>409</v>
      </c>
      <c r="B285" s="2">
        <v>3412700514</v>
      </c>
      <c r="C285" s="2" t="s">
        <v>386</v>
      </c>
      <c r="D285" s="2">
        <v>10</v>
      </c>
      <c r="E285" s="3">
        <v>1810</v>
      </c>
      <c r="F285" s="3">
        <v>242</v>
      </c>
      <c r="G285" s="3">
        <v>12</v>
      </c>
      <c r="H285" s="3">
        <v>1166787</v>
      </c>
      <c r="I285" s="81">
        <v>12964</v>
      </c>
    </row>
    <row r="286" spans="1:9">
      <c r="A286" s="2">
        <v>410</v>
      </c>
      <c r="B286" s="2">
        <v>3413100136</v>
      </c>
      <c r="C286" s="2" t="s">
        <v>390</v>
      </c>
      <c r="D286" s="2">
        <v>20</v>
      </c>
      <c r="E286" s="3">
        <v>3579</v>
      </c>
      <c r="F286" s="3">
        <v>360</v>
      </c>
      <c r="G286" s="3">
        <v>12</v>
      </c>
      <c r="H286" s="3">
        <v>3758250</v>
      </c>
      <c r="I286" s="81">
        <v>31319</v>
      </c>
    </row>
    <row r="287" spans="1:9">
      <c r="A287" s="2">
        <v>411</v>
      </c>
      <c r="B287" s="2">
        <v>3413500053</v>
      </c>
      <c r="C287" s="2" t="s">
        <v>391</v>
      </c>
      <c r="D287" s="2">
        <v>14</v>
      </c>
      <c r="E287" s="3">
        <v>574</v>
      </c>
      <c r="F287" s="83">
        <v>332</v>
      </c>
      <c r="G287" s="3">
        <v>12</v>
      </c>
      <c r="H287" s="3">
        <v>750970</v>
      </c>
      <c r="I287" s="84">
        <v>34767</v>
      </c>
    </row>
    <row r="288" spans="1:9">
      <c r="A288" s="2">
        <v>412</v>
      </c>
      <c r="B288" s="2">
        <v>3413505110</v>
      </c>
      <c r="C288" s="2" t="s">
        <v>392</v>
      </c>
      <c r="D288" s="2">
        <v>19</v>
      </c>
      <c r="E288" s="3">
        <v>2183</v>
      </c>
      <c r="F288" s="3">
        <v>240</v>
      </c>
      <c r="G288" s="3">
        <v>12</v>
      </c>
      <c r="H288" s="3">
        <v>1977907</v>
      </c>
      <c r="I288" s="81">
        <v>18113</v>
      </c>
    </row>
    <row r="289" spans="1:9">
      <c r="A289" s="2">
        <v>413</v>
      </c>
      <c r="B289" s="2">
        <v>3410900603</v>
      </c>
      <c r="C289" s="2" t="s">
        <v>393</v>
      </c>
      <c r="D289" s="2">
        <v>20</v>
      </c>
      <c r="E289" s="3">
        <v>3230</v>
      </c>
      <c r="F289" s="3">
        <v>255</v>
      </c>
      <c r="G289" s="3">
        <v>12</v>
      </c>
      <c r="H289" s="3">
        <v>3008733</v>
      </c>
      <c r="I289" s="81">
        <v>19742</v>
      </c>
    </row>
    <row r="290" spans="1:9">
      <c r="A290" s="2">
        <v>415</v>
      </c>
      <c r="B290" s="2">
        <v>3410215655</v>
      </c>
      <c r="C290" s="2" t="s">
        <v>395</v>
      </c>
      <c r="D290" s="2">
        <v>20</v>
      </c>
      <c r="E290" s="3">
        <v>10760</v>
      </c>
      <c r="F290" s="3">
        <v>269</v>
      </c>
      <c r="G290" s="3">
        <v>12</v>
      </c>
      <c r="H290" s="3">
        <v>11355152</v>
      </c>
      <c r="I290" s="81">
        <v>23657</v>
      </c>
    </row>
    <row r="291" spans="1:9">
      <c r="A291" s="2">
        <v>416</v>
      </c>
      <c r="B291" s="2">
        <v>3410115699</v>
      </c>
      <c r="C291" s="2" t="s">
        <v>396</v>
      </c>
      <c r="D291" s="2">
        <v>20</v>
      </c>
      <c r="E291" s="3">
        <v>5417</v>
      </c>
      <c r="F291" s="3">
        <v>304</v>
      </c>
      <c r="G291" s="3">
        <v>12</v>
      </c>
      <c r="H291" s="3">
        <v>7123125</v>
      </c>
      <c r="I291" s="81">
        <v>33162</v>
      </c>
    </row>
    <row r="292" spans="1:9">
      <c r="A292" s="2">
        <v>417</v>
      </c>
      <c r="B292" s="2">
        <v>3410215705</v>
      </c>
      <c r="C292" s="2" t="s">
        <v>399</v>
      </c>
      <c r="D292" s="2">
        <v>40</v>
      </c>
      <c r="E292" s="3">
        <v>12977</v>
      </c>
      <c r="F292" s="3">
        <v>270</v>
      </c>
      <c r="G292" s="3">
        <v>12</v>
      </c>
      <c r="H292" s="3">
        <v>24859284</v>
      </c>
      <c r="I292" s="81">
        <v>43069</v>
      </c>
    </row>
    <row r="293" spans="1:9">
      <c r="A293" s="2">
        <v>418</v>
      </c>
      <c r="B293" s="2">
        <v>3411700333</v>
      </c>
      <c r="C293" s="2" t="s">
        <v>400</v>
      </c>
      <c r="D293" s="2">
        <v>10</v>
      </c>
      <c r="E293" s="3">
        <v>3365</v>
      </c>
      <c r="F293" s="3">
        <v>270</v>
      </c>
      <c r="G293" s="3">
        <v>12</v>
      </c>
      <c r="H293" s="3">
        <v>1946300</v>
      </c>
      <c r="I293" s="81">
        <v>12975</v>
      </c>
    </row>
    <row r="294" spans="1:9">
      <c r="A294" s="2">
        <v>419</v>
      </c>
      <c r="B294" s="2">
        <v>3410115822</v>
      </c>
      <c r="C294" s="2" t="s">
        <v>401</v>
      </c>
      <c r="D294" s="2">
        <v>20</v>
      </c>
      <c r="E294" s="3">
        <v>4643</v>
      </c>
      <c r="F294" s="3">
        <v>259</v>
      </c>
      <c r="G294" s="3">
        <v>12</v>
      </c>
      <c r="H294" s="3">
        <v>2621810</v>
      </c>
      <c r="I294" s="81">
        <v>12138</v>
      </c>
    </row>
    <row r="295" spans="1:9">
      <c r="A295" s="2">
        <v>420</v>
      </c>
      <c r="B295" s="2">
        <v>3410115806</v>
      </c>
      <c r="C295" s="2" t="s">
        <v>406</v>
      </c>
      <c r="D295" s="2">
        <v>20</v>
      </c>
      <c r="E295" s="3">
        <v>4696</v>
      </c>
      <c r="F295" s="3">
        <v>270</v>
      </c>
      <c r="G295" s="3">
        <v>12</v>
      </c>
      <c r="H295" s="3">
        <v>9404200</v>
      </c>
      <c r="I295" s="81">
        <v>45039</v>
      </c>
    </row>
    <row r="296" spans="1:9">
      <c r="A296" s="2">
        <v>421</v>
      </c>
      <c r="B296" s="2">
        <v>3410216018</v>
      </c>
      <c r="C296" s="2" t="s">
        <v>409</v>
      </c>
      <c r="D296" s="2">
        <v>20</v>
      </c>
      <c r="E296" s="3">
        <v>2904</v>
      </c>
      <c r="F296" s="3">
        <v>246</v>
      </c>
      <c r="G296" s="3">
        <v>12</v>
      </c>
      <c r="H296" s="3">
        <v>2226040</v>
      </c>
      <c r="I296" s="81">
        <v>15589</v>
      </c>
    </row>
    <row r="297" spans="1:9">
      <c r="A297" s="2">
        <v>422</v>
      </c>
      <c r="B297" s="2">
        <v>3410115996</v>
      </c>
      <c r="C297" s="2" t="s">
        <v>410</v>
      </c>
      <c r="D297" s="2">
        <v>20</v>
      </c>
      <c r="E297" s="3">
        <v>5552</v>
      </c>
      <c r="F297" s="3">
        <v>269</v>
      </c>
      <c r="G297" s="3">
        <v>12</v>
      </c>
      <c r="H297" s="3">
        <v>1643190</v>
      </c>
      <c r="I297" s="81">
        <v>6615</v>
      </c>
    </row>
    <row r="298" spans="1:9">
      <c r="A298" s="2">
        <v>423</v>
      </c>
      <c r="B298" s="2">
        <v>3410216000</v>
      </c>
      <c r="C298" s="2" t="s">
        <v>412</v>
      </c>
      <c r="D298" s="2">
        <v>20</v>
      </c>
      <c r="E298" s="3">
        <v>4495</v>
      </c>
      <c r="F298" s="3">
        <v>260</v>
      </c>
      <c r="G298" s="3">
        <v>12</v>
      </c>
      <c r="H298" s="3">
        <v>2870141</v>
      </c>
      <c r="I298" s="81">
        <v>13825</v>
      </c>
    </row>
    <row r="299" spans="1:9">
      <c r="A299" s="2">
        <v>424</v>
      </c>
      <c r="B299" s="2">
        <v>3410900611</v>
      </c>
      <c r="C299" s="2" t="s">
        <v>413</v>
      </c>
      <c r="D299" s="2">
        <v>20</v>
      </c>
      <c r="E299" s="3">
        <v>3849</v>
      </c>
      <c r="F299" s="3">
        <v>278</v>
      </c>
      <c r="G299" s="3">
        <v>12</v>
      </c>
      <c r="H299" s="3">
        <v>4772940</v>
      </c>
      <c r="I299" s="81">
        <v>28615</v>
      </c>
    </row>
    <row r="300" spans="1:9">
      <c r="A300" s="2">
        <v>425</v>
      </c>
      <c r="B300" s="2">
        <v>3410116184</v>
      </c>
      <c r="C300" s="2" t="s">
        <v>414</v>
      </c>
      <c r="D300" s="2">
        <v>20</v>
      </c>
      <c r="E300" s="3">
        <v>3717</v>
      </c>
      <c r="F300" s="3">
        <v>253</v>
      </c>
      <c r="G300" s="3">
        <v>12</v>
      </c>
      <c r="H300" s="3">
        <v>3362630</v>
      </c>
      <c r="I300" s="81">
        <v>19063</v>
      </c>
    </row>
    <row r="301" spans="1:9">
      <c r="A301" s="2">
        <v>426</v>
      </c>
      <c r="B301" s="2">
        <v>3410216307</v>
      </c>
      <c r="C301" s="2" t="s">
        <v>415</v>
      </c>
      <c r="D301" s="2">
        <v>20</v>
      </c>
      <c r="E301" s="3">
        <v>5398</v>
      </c>
      <c r="F301" s="3">
        <v>249</v>
      </c>
      <c r="G301" s="3">
        <v>12</v>
      </c>
      <c r="H301" s="3">
        <v>5373289</v>
      </c>
      <c r="I301" s="81">
        <v>20635</v>
      </c>
    </row>
    <row r="302" spans="1:9">
      <c r="A302" s="2">
        <v>427</v>
      </c>
      <c r="B302" s="2">
        <v>3410216406</v>
      </c>
      <c r="C302" s="2" t="s">
        <v>418</v>
      </c>
      <c r="D302" s="2">
        <v>12</v>
      </c>
      <c r="E302" s="3">
        <v>1341</v>
      </c>
      <c r="F302" s="3">
        <v>242</v>
      </c>
      <c r="G302" s="3">
        <v>12</v>
      </c>
      <c r="H302" s="3">
        <v>698300</v>
      </c>
      <c r="I302" s="81">
        <v>10391</v>
      </c>
    </row>
    <row r="303" spans="1:9">
      <c r="A303" s="2">
        <v>428</v>
      </c>
      <c r="B303" s="2">
        <v>3413200118</v>
      </c>
      <c r="C303" s="2" t="s">
        <v>419</v>
      </c>
      <c r="D303" s="2">
        <v>20</v>
      </c>
      <c r="E303" s="3">
        <v>9721</v>
      </c>
      <c r="F303" s="3">
        <v>270</v>
      </c>
      <c r="G303" s="3">
        <v>12</v>
      </c>
      <c r="H303" s="3">
        <v>25776358</v>
      </c>
      <c r="I303" s="81">
        <v>59502</v>
      </c>
    </row>
    <row r="304" spans="1:9">
      <c r="A304" s="2">
        <v>429</v>
      </c>
      <c r="B304" s="2">
        <v>3412700530</v>
      </c>
      <c r="C304" s="2" t="s">
        <v>423</v>
      </c>
      <c r="D304" s="2">
        <v>10</v>
      </c>
      <c r="E304" s="3">
        <v>1323</v>
      </c>
      <c r="F304" s="3">
        <v>252</v>
      </c>
      <c r="G304" s="3">
        <v>12</v>
      </c>
      <c r="H304" s="3">
        <v>1026800</v>
      </c>
      <c r="I304" s="81">
        <v>16145</v>
      </c>
    </row>
    <row r="305" spans="1:9">
      <c r="A305" s="2">
        <v>430</v>
      </c>
      <c r="B305" s="2">
        <v>3412100244</v>
      </c>
      <c r="C305" s="2" t="s">
        <v>425</v>
      </c>
      <c r="D305" s="2">
        <v>10</v>
      </c>
      <c r="E305" s="3">
        <v>2525</v>
      </c>
      <c r="F305" s="3">
        <v>270</v>
      </c>
      <c r="G305" s="3">
        <v>12</v>
      </c>
      <c r="H305" s="3">
        <v>1253700</v>
      </c>
      <c r="I305" s="81">
        <v>11114</v>
      </c>
    </row>
    <row r="306" spans="1:9" ht="20.25" customHeight="1">
      <c r="A306" s="2">
        <v>431</v>
      </c>
      <c r="B306" s="2">
        <v>3414600076</v>
      </c>
      <c r="C306" s="2" t="s">
        <v>427</v>
      </c>
      <c r="D306" s="2">
        <v>20</v>
      </c>
      <c r="E306" s="3">
        <v>5125</v>
      </c>
      <c r="F306" s="3">
        <v>305</v>
      </c>
      <c r="G306" s="3">
        <v>12</v>
      </c>
      <c r="H306" s="3">
        <v>7362601</v>
      </c>
      <c r="I306" s="81">
        <v>36305</v>
      </c>
    </row>
    <row r="307" spans="1:9">
      <c r="A307" s="2">
        <v>432</v>
      </c>
      <c r="B307" s="2">
        <v>3410216620</v>
      </c>
      <c r="C307" s="2" t="s">
        <v>429</v>
      </c>
      <c r="D307" s="2">
        <v>20</v>
      </c>
      <c r="E307" s="3">
        <v>6512</v>
      </c>
      <c r="F307" s="3">
        <v>253</v>
      </c>
      <c r="G307" s="3">
        <v>12</v>
      </c>
      <c r="H307" s="3">
        <v>12136303</v>
      </c>
      <c r="I307" s="81">
        <v>39200</v>
      </c>
    </row>
    <row r="308" spans="1:9">
      <c r="A308" s="2">
        <v>433</v>
      </c>
      <c r="B308" s="2">
        <v>3410216612</v>
      </c>
      <c r="C308" s="2" t="s">
        <v>431</v>
      </c>
      <c r="D308" s="2">
        <v>20</v>
      </c>
      <c r="E308" s="3">
        <v>2464</v>
      </c>
      <c r="F308" s="3">
        <v>239</v>
      </c>
      <c r="G308" s="3">
        <v>12</v>
      </c>
      <c r="H308" s="3">
        <v>1533588</v>
      </c>
      <c r="I308" s="81">
        <v>12288</v>
      </c>
    </row>
    <row r="309" spans="1:9">
      <c r="A309" s="2">
        <v>434</v>
      </c>
      <c r="B309" s="2">
        <v>3410216695</v>
      </c>
      <c r="C309" s="2" t="s">
        <v>432</v>
      </c>
      <c r="D309" s="2">
        <v>20</v>
      </c>
      <c r="E309" s="3">
        <v>3456</v>
      </c>
      <c r="F309" s="3">
        <v>235</v>
      </c>
      <c r="G309" s="3">
        <v>12</v>
      </c>
      <c r="H309" s="3">
        <v>1887525</v>
      </c>
      <c r="I309" s="81">
        <v>10628</v>
      </c>
    </row>
    <row r="310" spans="1:9">
      <c r="A310" s="2">
        <v>435</v>
      </c>
      <c r="B310" s="2">
        <v>3410216703</v>
      </c>
      <c r="C310" s="2" t="s">
        <v>433</v>
      </c>
      <c r="D310" s="2">
        <v>20</v>
      </c>
      <c r="E310" s="3">
        <v>5246</v>
      </c>
      <c r="F310" s="3">
        <v>270</v>
      </c>
      <c r="G310" s="3">
        <v>12</v>
      </c>
      <c r="H310" s="3">
        <v>9593550</v>
      </c>
      <c r="I310" s="81">
        <v>40998</v>
      </c>
    </row>
    <row r="311" spans="1:9">
      <c r="A311" s="2">
        <v>436</v>
      </c>
      <c r="B311" s="2">
        <v>3412500856</v>
      </c>
      <c r="C311" s="2" t="s">
        <v>436</v>
      </c>
      <c r="D311" s="2">
        <v>20</v>
      </c>
      <c r="E311" s="3">
        <v>802</v>
      </c>
      <c r="F311" s="3">
        <v>241</v>
      </c>
      <c r="G311" s="3">
        <v>12</v>
      </c>
      <c r="H311" s="3">
        <v>368980</v>
      </c>
      <c r="I311" s="81">
        <v>9044</v>
      </c>
    </row>
    <row r="312" spans="1:9">
      <c r="A312" s="2">
        <v>437</v>
      </c>
      <c r="B312" s="2">
        <v>3410116689</v>
      </c>
      <c r="C312" s="2" t="s">
        <v>439</v>
      </c>
      <c r="D312" s="2">
        <v>20</v>
      </c>
      <c r="E312" s="3">
        <v>3036</v>
      </c>
      <c r="F312" s="3">
        <v>247</v>
      </c>
      <c r="G312" s="3">
        <v>12</v>
      </c>
      <c r="H312" s="3">
        <v>1682697</v>
      </c>
      <c r="I312" s="81">
        <v>11400</v>
      </c>
    </row>
    <row r="313" spans="1:9">
      <c r="A313" s="2">
        <v>439</v>
      </c>
      <c r="B313" s="2">
        <v>3410216794</v>
      </c>
      <c r="C313" s="2" t="s">
        <v>440</v>
      </c>
      <c r="D313" s="2">
        <v>20</v>
      </c>
      <c r="E313" s="3">
        <v>780</v>
      </c>
      <c r="F313" s="3">
        <v>240</v>
      </c>
      <c r="G313" s="3">
        <v>12</v>
      </c>
      <c r="H313" s="3">
        <v>701900</v>
      </c>
      <c r="I313" s="81">
        <v>17725</v>
      </c>
    </row>
    <row r="314" spans="1:9">
      <c r="A314" s="2">
        <v>440</v>
      </c>
      <c r="B314" s="2">
        <v>3410216786</v>
      </c>
      <c r="C314" s="2" t="s">
        <v>444</v>
      </c>
      <c r="D314" s="2">
        <v>20</v>
      </c>
      <c r="E314" s="3">
        <v>3361</v>
      </c>
      <c r="F314" s="3">
        <v>227</v>
      </c>
      <c r="G314" s="3">
        <v>12</v>
      </c>
      <c r="H314" s="3">
        <v>1821800</v>
      </c>
      <c r="I314" s="81">
        <v>10189</v>
      </c>
    </row>
    <row r="315" spans="1:9">
      <c r="A315" s="2">
        <v>441</v>
      </c>
      <c r="B315" s="2">
        <v>3410216984</v>
      </c>
      <c r="C315" s="2" t="s">
        <v>447</v>
      </c>
      <c r="D315" s="2">
        <v>20</v>
      </c>
      <c r="E315" s="3">
        <v>4243</v>
      </c>
      <c r="F315" s="3">
        <v>281</v>
      </c>
      <c r="G315" s="3">
        <v>12</v>
      </c>
      <c r="H315" s="3">
        <v>4827500</v>
      </c>
      <c r="I315" s="81">
        <v>26642</v>
      </c>
    </row>
    <row r="316" spans="1:9">
      <c r="A316" s="2">
        <v>443</v>
      </c>
      <c r="B316" s="2">
        <v>3410216554</v>
      </c>
      <c r="C316" s="2" t="s">
        <v>448</v>
      </c>
      <c r="D316" s="2">
        <v>20</v>
      </c>
      <c r="E316" s="3">
        <v>3014</v>
      </c>
      <c r="F316" s="3">
        <v>253</v>
      </c>
      <c r="G316" s="3">
        <v>12</v>
      </c>
      <c r="H316" s="3">
        <v>850300</v>
      </c>
      <c r="I316" s="81">
        <v>5905</v>
      </c>
    </row>
    <row r="317" spans="1:9">
      <c r="A317" s="2">
        <v>444</v>
      </c>
      <c r="B317" s="2">
        <v>3410550721</v>
      </c>
      <c r="C317" s="2" t="s">
        <v>450</v>
      </c>
      <c r="D317" s="2">
        <v>20</v>
      </c>
      <c r="E317" s="3">
        <v>4228</v>
      </c>
      <c r="F317" s="3">
        <v>294</v>
      </c>
      <c r="G317" s="3">
        <v>12</v>
      </c>
      <c r="H317" s="3">
        <v>3774309</v>
      </c>
      <c r="I317" s="81">
        <v>21842</v>
      </c>
    </row>
    <row r="318" spans="1:9">
      <c r="A318" s="2">
        <v>445</v>
      </c>
      <c r="B318" s="2">
        <v>3413200134</v>
      </c>
      <c r="C318" s="2" t="s">
        <v>451</v>
      </c>
      <c r="D318" s="2">
        <v>20</v>
      </c>
      <c r="E318" s="3">
        <v>8199</v>
      </c>
      <c r="F318" s="3">
        <v>270</v>
      </c>
      <c r="G318" s="3">
        <v>12</v>
      </c>
      <c r="H318" s="3">
        <v>17552616</v>
      </c>
      <c r="I318" s="81">
        <v>48116</v>
      </c>
    </row>
    <row r="319" spans="1:9">
      <c r="A319" s="2">
        <v>447</v>
      </c>
      <c r="B319" s="2">
        <v>3410211910</v>
      </c>
      <c r="C319" s="2" t="s">
        <v>454</v>
      </c>
      <c r="D319" s="2">
        <v>20</v>
      </c>
      <c r="E319" s="3">
        <v>6435</v>
      </c>
      <c r="F319" s="3">
        <v>270</v>
      </c>
      <c r="G319" s="3">
        <v>12</v>
      </c>
      <c r="H319" s="3">
        <v>7661956</v>
      </c>
      <c r="I319" s="81">
        <v>26715</v>
      </c>
    </row>
    <row r="320" spans="1:9">
      <c r="A320" s="2">
        <v>448</v>
      </c>
      <c r="B320" s="2">
        <v>3412500872</v>
      </c>
      <c r="C320" s="2" t="s">
        <v>455</v>
      </c>
      <c r="D320" s="2">
        <v>20</v>
      </c>
      <c r="E320" s="3">
        <v>4990</v>
      </c>
      <c r="F320" s="3">
        <v>269</v>
      </c>
      <c r="G320" s="3">
        <v>12</v>
      </c>
      <c r="H320" s="3">
        <v>4702656</v>
      </c>
      <c r="I320" s="81">
        <v>21069</v>
      </c>
    </row>
    <row r="321" spans="1:9">
      <c r="A321" s="2">
        <v>449</v>
      </c>
      <c r="B321" s="2">
        <v>3411503166</v>
      </c>
      <c r="C321" s="2" t="s">
        <v>458</v>
      </c>
      <c r="D321" s="2">
        <v>40</v>
      </c>
      <c r="E321" s="3">
        <v>6504</v>
      </c>
      <c r="F321" s="3">
        <v>267</v>
      </c>
      <c r="G321" s="3">
        <v>12</v>
      </c>
      <c r="H321" s="3">
        <v>6310000</v>
      </c>
      <c r="I321" s="81">
        <v>21551</v>
      </c>
    </row>
    <row r="322" spans="1:9">
      <c r="A322" s="2">
        <v>450</v>
      </c>
      <c r="B322" s="2">
        <v>3413200142</v>
      </c>
      <c r="C322" s="2" t="s">
        <v>459</v>
      </c>
      <c r="D322" s="2">
        <v>10</v>
      </c>
      <c r="E322" s="3">
        <v>1507</v>
      </c>
      <c r="F322" s="3">
        <v>268</v>
      </c>
      <c r="G322" s="3">
        <v>12</v>
      </c>
      <c r="H322" s="3">
        <v>782314</v>
      </c>
      <c r="I322" s="81">
        <v>11437</v>
      </c>
    </row>
    <row r="323" spans="1:9">
      <c r="A323" s="2">
        <v>451</v>
      </c>
      <c r="B323" s="2">
        <v>3411503158</v>
      </c>
      <c r="C323" s="2" t="s">
        <v>460</v>
      </c>
      <c r="D323" s="2">
        <v>20</v>
      </c>
      <c r="E323" s="3">
        <v>5002</v>
      </c>
      <c r="F323" s="3">
        <v>267</v>
      </c>
      <c r="G323" s="3">
        <v>12</v>
      </c>
      <c r="H323" s="3">
        <v>2827491</v>
      </c>
      <c r="I323" s="81">
        <v>12533</v>
      </c>
    </row>
    <row r="324" spans="1:9">
      <c r="A324" s="2">
        <v>454</v>
      </c>
      <c r="B324" s="2">
        <v>3412700555</v>
      </c>
      <c r="C324" s="2" t="s">
        <v>461</v>
      </c>
      <c r="D324" s="2">
        <v>20</v>
      </c>
      <c r="E324" s="3">
        <v>5521</v>
      </c>
      <c r="F324" s="3">
        <v>257</v>
      </c>
      <c r="G324" s="3">
        <v>12</v>
      </c>
      <c r="H324" s="3">
        <v>4466400</v>
      </c>
      <c r="I324" s="81">
        <v>17312</v>
      </c>
    </row>
    <row r="325" spans="1:9">
      <c r="A325" s="2">
        <v>456</v>
      </c>
      <c r="B325" s="2">
        <v>3411503182</v>
      </c>
      <c r="C325" s="2" t="s">
        <v>462</v>
      </c>
      <c r="D325" s="2">
        <v>20</v>
      </c>
      <c r="E325" s="3">
        <v>1134</v>
      </c>
      <c r="F325" s="3">
        <v>264</v>
      </c>
      <c r="G325" s="3">
        <v>12</v>
      </c>
      <c r="H325" s="3">
        <v>808160</v>
      </c>
      <c r="I325" s="81">
        <v>15662</v>
      </c>
    </row>
    <row r="326" spans="1:9">
      <c r="A326" s="2">
        <v>457</v>
      </c>
      <c r="B326" s="2">
        <v>3410217644</v>
      </c>
      <c r="C326" s="2" t="s">
        <v>463</v>
      </c>
      <c r="D326" s="2">
        <v>20</v>
      </c>
      <c r="E326" s="3">
        <v>8113</v>
      </c>
      <c r="F326" s="3">
        <v>270</v>
      </c>
      <c r="G326" s="3">
        <v>12</v>
      </c>
      <c r="H326" s="3">
        <v>18250292</v>
      </c>
      <c r="I326" s="81">
        <v>50527</v>
      </c>
    </row>
    <row r="327" spans="1:9">
      <c r="A327" s="2">
        <v>458</v>
      </c>
      <c r="B327" s="2">
        <v>3413205158</v>
      </c>
      <c r="C327" s="2" t="s">
        <v>464</v>
      </c>
      <c r="D327" s="2">
        <v>30</v>
      </c>
      <c r="E327" s="3">
        <v>7223</v>
      </c>
      <c r="F327" s="3">
        <v>276</v>
      </c>
      <c r="G327" s="3">
        <v>12</v>
      </c>
      <c r="H327" s="3">
        <v>5652800</v>
      </c>
      <c r="I327" s="81">
        <v>17980</v>
      </c>
    </row>
    <row r="328" spans="1:9">
      <c r="A328" s="2">
        <v>459</v>
      </c>
      <c r="B328" s="2">
        <v>3412500898</v>
      </c>
      <c r="C328" s="2" t="s">
        <v>465</v>
      </c>
      <c r="D328" s="2">
        <v>20</v>
      </c>
      <c r="E328" s="3">
        <v>2327</v>
      </c>
      <c r="F328" s="3">
        <v>242</v>
      </c>
      <c r="G328" s="3">
        <v>12</v>
      </c>
      <c r="H328" s="3">
        <v>2028692</v>
      </c>
      <c r="I328" s="81">
        <v>17429</v>
      </c>
    </row>
    <row r="329" spans="1:9">
      <c r="A329" s="2">
        <v>460</v>
      </c>
      <c r="B329" s="2">
        <v>3410217776</v>
      </c>
      <c r="C329" s="2" t="s">
        <v>468</v>
      </c>
      <c r="D329" s="2">
        <v>20</v>
      </c>
      <c r="E329" s="3">
        <v>8919</v>
      </c>
      <c r="F329" s="3">
        <v>269</v>
      </c>
      <c r="G329" s="3">
        <v>12</v>
      </c>
      <c r="H329" s="3">
        <v>10589700</v>
      </c>
      <c r="I329" s="81">
        <v>26581</v>
      </c>
    </row>
    <row r="330" spans="1:9">
      <c r="A330" s="2">
        <v>461</v>
      </c>
      <c r="B330" s="2">
        <v>3410217750</v>
      </c>
      <c r="C330" s="2" t="s">
        <v>469</v>
      </c>
      <c r="D330" s="2">
        <v>20</v>
      </c>
      <c r="E330" s="3">
        <v>2685</v>
      </c>
      <c r="F330" s="3">
        <v>254</v>
      </c>
      <c r="G330" s="3">
        <v>12</v>
      </c>
      <c r="H330" s="3">
        <v>1973160</v>
      </c>
      <c r="I330" s="81">
        <v>15512</v>
      </c>
    </row>
    <row r="331" spans="1:9">
      <c r="A331" s="2">
        <v>462</v>
      </c>
      <c r="B331" s="2">
        <v>3410550606</v>
      </c>
      <c r="C331" s="2" t="s">
        <v>470</v>
      </c>
      <c r="D331" s="2">
        <v>10</v>
      </c>
      <c r="E331" s="3">
        <v>853</v>
      </c>
      <c r="F331" s="3">
        <v>261</v>
      </c>
      <c r="G331" s="3">
        <v>12</v>
      </c>
      <c r="H331" s="3">
        <v>632145</v>
      </c>
      <c r="I331" s="81">
        <v>15963</v>
      </c>
    </row>
    <row r="332" spans="1:9">
      <c r="A332" s="2">
        <v>464</v>
      </c>
      <c r="B332" s="2">
        <v>3412700563</v>
      </c>
      <c r="C332" s="2" t="s">
        <v>471</v>
      </c>
      <c r="D332" s="2">
        <v>20</v>
      </c>
      <c r="E332" s="3">
        <v>8218</v>
      </c>
      <c r="F332" s="3">
        <v>270</v>
      </c>
      <c r="G332" s="3">
        <v>12</v>
      </c>
      <c r="H332" s="3">
        <v>16676145</v>
      </c>
      <c r="I332" s="81">
        <v>45563</v>
      </c>
    </row>
    <row r="333" spans="1:9">
      <c r="A333" s="2">
        <v>465</v>
      </c>
      <c r="B333" s="2">
        <v>3410218014</v>
      </c>
      <c r="C333" s="2" t="s">
        <v>473</v>
      </c>
      <c r="D333" s="2">
        <v>20</v>
      </c>
      <c r="E333" s="3">
        <v>1001</v>
      </c>
      <c r="F333" s="3">
        <v>238</v>
      </c>
      <c r="G333" s="3">
        <v>12</v>
      </c>
      <c r="H333" s="3">
        <v>858500</v>
      </c>
      <c r="I333" s="81">
        <v>16638</v>
      </c>
    </row>
    <row r="334" spans="1:9">
      <c r="A334" s="2">
        <v>466</v>
      </c>
      <c r="B334" s="2">
        <v>3410118024</v>
      </c>
      <c r="C334" s="2" t="s">
        <v>474</v>
      </c>
      <c r="D334" s="2">
        <v>20</v>
      </c>
      <c r="E334" s="3">
        <v>3161</v>
      </c>
      <c r="F334" s="3">
        <v>253</v>
      </c>
      <c r="G334" s="3">
        <v>12</v>
      </c>
      <c r="H334" s="3">
        <v>3521550</v>
      </c>
      <c r="I334" s="81">
        <v>23477</v>
      </c>
    </row>
    <row r="335" spans="1:9">
      <c r="A335" s="2">
        <v>467</v>
      </c>
      <c r="B335" s="2">
        <v>3410218030</v>
      </c>
      <c r="C335" s="2" t="s">
        <v>475</v>
      </c>
      <c r="D335" s="2">
        <v>20</v>
      </c>
      <c r="E335" s="3">
        <v>4320</v>
      </c>
      <c r="F335" s="3">
        <v>240</v>
      </c>
      <c r="G335" s="3">
        <v>12</v>
      </c>
      <c r="H335" s="3">
        <v>5760000</v>
      </c>
      <c r="I335" s="81">
        <v>26667</v>
      </c>
    </row>
    <row r="336" spans="1:9">
      <c r="A336" s="2">
        <v>468</v>
      </c>
      <c r="B336" s="2">
        <v>3410218048</v>
      </c>
      <c r="C336" s="2" t="s">
        <v>476</v>
      </c>
      <c r="D336" s="2">
        <v>30</v>
      </c>
      <c r="E336" s="3">
        <v>4800</v>
      </c>
      <c r="F336" s="3">
        <v>240</v>
      </c>
      <c r="G336" s="3">
        <v>12</v>
      </c>
      <c r="H336" s="3">
        <v>6250000</v>
      </c>
      <c r="I336" s="81">
        <v>26042</v>
      </c>
    </row>
    <row r="337" spans="1:9">
      <c r="A337" s="2">
        <v>469</v>
      </c>
      <c r="B337" s="2">
        <v>3411100799</v>
      </c>
      <c r="C337" s="2" t="s">
        <v>477</v>
      </c>
      <c r="D337" s="2">
        <v>10</v>
      </c>
      <c r="E337" s="3">
        <v>1031</v>
      </c>
      <c r="F337" s="3">
        <v>239</v>
      </c>
      <c r="G337" s="3">
        <v>12</v>
      </c>
      <c r="H337" s="3">
        <v>1385444</v>
      </c>
      <c r="I337" s="81">
        <v>26239</v>
      </c>
    </row>
    <row r="338" spans="1:9">
      <c r="A338" s="2">
        <v>471</v>
      </c>
      <c r="B338" s="2">
        <v>3410218253</v>
      </c>
      <c r="C338" s="10" t="s">
        <v>482</v>
      </c>
      <c r="D338" s="2">
        <v>20</v>
      </c>
      <c r="E338" s="3">
        <v>676</v>
      </c>
      <c r="F338" s="3">
        <v>242</v>
      </c>
      <c r="G338" s="3">
        <v>12</v>
      </c>
      <c r="H338" s="3">
        <v>510813</v>
      </c>
      <c r="I338" s="81">
        <v>15203</v>
      </c>
    </row>
    <row r="339" spans="1:9">
      <c r="A339" s="2">
        <v>472</v>
      </c>
      <c r="B339" s="2">
        <v>3410218261</v>
      </c>
      <c r="C339" s="2" t="s">
        <v>483</v>
      </c>
      <c r="D339" s="2">
        <v>20</v>
      </c>
      <c r="E339" s="3">
        <v>2794</v>
      </c>
      <c r="F339" s="3">
        <v>251</v>
      </c>
      <c r="G339" s="3">
        <v>12</v>
      </c>
      <c r="H339" s="3">
        <v>2085400</v>
      </c>
      <c r="I339" s="81">
        <v>15516</v>
      </c>
    </row>
    <row r="340" spans="1:9">
      <c r="A340" s="2">
        <v>473</v>
      </c>
      <c r="B340" s="2">
        <v>3411503331</v>
      </c>
      <c r="C340" s="2" t="s">
        <v>484</v>
      </c>
      <c r="D340" s="2">
        <v>14</v>
      </c>
      <c r="E340" s="3">
        <v>387</v>
      </c>
      <c r="F340" s="3">
        <v>240</v>
      </c>
      <c r="G340" s="3">
        <v>12</v>
      </c>
      <c r="H340" s="3">
        <v>457852</v>
      </c>
      <c r="I340" s="81">
        <v>22444</v>
      </c>
    </row>
    <row r="341" spans="1:9">
      <c r="A341" s="2">
        <v>474</v>
      </c>
      <c r="B341" s="2">
        <v>3410218360</v>
      </c>
      <c r="C341" s="2" t="s">
        <v>485</v>
      </c>
      <c r="D341" s="2">
        <v>20</v>
      </c>
      <c r="E341" s="3">
        <v>786</v>
      </c>
      <c r="F341" s="3">
        <v>239</v>
      </c>
      <c r="G341" s="3">
        <v>12</v>
      </c>
      <c r="H341" s="3">
        <v>416350</v>
      </c>
      <c r="I341" s="81">
        <v>10514</v>
      </c>
    </row>
    <row r="342" spans="1:9">
      <c r="A342" s="2">
        <v>475</v>
      </c>
      <c r="B342" s="2">
        <v>3412500690</v>
      </c>
      <c r="C342" s="2" t="s">
        <v>486</v>
      </c>
      <c r="D342" s="2">
        <v>40</v>
      </c>
      <c r="E342" s="3">
        <v>2604</v>
      </c>
      <c r="F342" s="3">
        <v>266</v>
      </c>
      <c r="G342" s="3">
        <v>12</v>
      </c>
      <c r="H342" s="3">
        <v>2630991</v>
      </c>
      <c r="I342" s="81">
        <v>22372</v>
      </c>
    </row>
    <row r="343" spans="1:9">
      <c r="A343" s="2">
        <v>476</v>
      </c>
      <c r="B343" s="2">
        <v>3412500906</v>
      </c>
      <c r="C343" s="2" t="s">
        <v>489</v>
      </c>
      <c r="D343" s="2">
        <v>20</v>
      </c>
      <c r="E343" s="3">
        <v>5803</v>
      </c>
      <c r="F343" s="3">
        <v>288</v>
      </c>
      <c r="G343" s="3">
        <v>12</v>
      </c>
      <c r="H343" s="3">
        <v>7046841</v>
      </c>
      <c r="I343" s="81">
        <v>29071</v>
      </c>
    </row>
    <row r="344" spans="1:9">
      <c r="A344" s="2">
        <v>477</v>
      </c>
      <c r="B344" s="2">
        <v>3413205166</v>
      </c>
      <c r="C344" s="2" t="s">
        <v>490</v>
      </c>
      <c r="D344" s="2">
        <v>10</v>
      </c>
      <c r="E344" s="3">
        <v>1099</v>
      </c>
      <c r="F344" s="3">
        <v>270</v>
      </c>
      <c r="G344" s="3">
        <v>12</v>
      </c>
      <c r="H344" s="3">
        <v>653100</v>
      </c>
      <c r="I344" s="81">
        <v>13274</v>
      </c>
    </row>
    <row r="345" spans="1:9">
      <c r="A345" s="2">
        <v>478</v>
      </c>
      <c r="B345" s="2">
        <v>3410218394</v>
      </c>
      <c r="C345" s="2" t="s">
        <v>491</v>
      </c>
      <c r="D345" s="2">
        <v>20</v>
      </c>
      <c r="E345" s="3">
        <v>2922</v>
      </c>
      <c r="F345" s="3">
        <v>281</v>
      </c>
      <c r="G345" s="3">
        <v>12</v>
      </c>
      <c r="H345" s="3">
        <v>3349000</v>
      </c>
      <c r="I345" s="81">
        <v>26835</v>
      </c>
    </row>
    <row r="346" spans="1:9">
      <c r="A346" s="2">
        <v>480</v>
      </c>
      <c r="B346" s="2">
        <v>3410118370</v>
      </c>
      <c r="C346" s="10" t="s">
        <v>492</v>
      </c>
      <c r="D346" s="2">
        <v>14</v>
      </c>
      <c r="E346" s="3">
        <v>803</v>
      </c>
      <c r="F346" s="3">
        <v>253</v>
      </c>
      <c r="G346" s="3">
        <v>12</v>
      </c>
      <c r="H346" s="3">
        <v>852887</v>
      </c>
      <c r="I346" s="81">
        <v>22211</v>
      </c>
    </row>
    <row r="347" spans="1:9">
      <c r="A347" s="2">
        <v>481</v>
      </c>
      <c r="B347" s="2">
        <v>3411503356</v>
      </c>
      <c r="C347" s="2" t="s">
        <v>493</v>
      </c>
      <c r="D347" s="2">
        <v>20</v>
      </c>
      <c r="E347" s="3">
        <v>2770</v>
      </c>
      <c r="F347" s="3">
        <v>242</v>
      </c>
      <c r="G347" s="3">
        <v>12</v>
      </c>
      <c r="H347" s="3">
        <v>4760720</v>
      </c>
      <c r="I347" s="81">
        <v>34498</v>
      </c>
    </row>
    <row r="348" spans="1:9">
      <c r="A348" s="2">
        <v>482</v>
      </c>
      <c r="B348" s="2">
        <v>3411503364</v>
      </c>
      <c r="C348" s="2" t="s">
        <v>494</v>
      </c>
      <c r="D348" s="2">
        <v>20</v>
      </c>
      <c r="E348" s="3">
        <v>1854</v>
      </c>
      <c r="F348" s="3">
        <v>249</v>
      </c>
      <c r="G348" s="3">
        <v>12</v>
      </c>
      <c r="H348" s="3">
        <v>2560218</v>
      </c>
      <c r="I348" s="81">
        <v>28447</v>
      </c>
    </row>
    <row r="349" spans="1:9">
      <c r="A349" s="2">
        <v>483</v>
      </c>
      <c r="B349" s="2">
        <v>3410218469</v>
      </c>
      <c r="C349" s="2" t="s">
        <v>498</v>
      </c>
      <c r="D349" s="2">
        <v>20</v>
      </c>
      <c r="E349" s="3">
        <v>2952</v>
      </c>
      <c r="F349" s="3">
        <v>271</v>
      </c>
      <c r="G349" s="3">
        <v>12</v>
      </c>
      <c r="H349" s="3">
        <v>2350403</v>
      </c>
      <c r="I349" s="81">
        <v>17969</v>
      </c>
    </row>
    <row r="350" spans="1:9">
      <c r="A350" s="2">
        <v>485</v>
      </c>
      <c r="B350" s="2">
        <v>3412500914</v>
      </c>
      <c r="C350" s="2" t="s">
        <v>499</v>
      </c>
      <c r="D350" s="2">
        <v>20</v>
      </c>
      <c r="E350" s="3">
        <v>1376</v>
      </c>
      <c r="F350" s="3">
        <v>267</v>
      </c>
      <c r="G350" s="3">
        <v>12</v>
      </c>
      <c r="H350" s="3">
        <v>2362803</v>
      </c>
      <c r="I350" s="81">
        <v>37865</v>
      </c>
    </row>
    <row r="351" spans="1:9">
      <c r="A351" s="2">
        <v>486</v>
      </c>
      <c r="B351" s="2">
        <v>3410218568</v>
      </c>
      <c r="C351" s="2" t="s">
        <v>500</v>
      </c>
      <c r="D351" s="2">
        <v>20</v>
      </c>
      <c r="E351" s="3">
        <v>5455</v>
      </c>
      <c r="F351" s="3">
        <v>267</v>
      </c>
      <c r="G351" s="3">
        <v>12</v>
      </c>
      <c r="H351" s="3">
        <v>10594480</v>
      </c>
      <c r="I351" s="81">
        <v>43067</v>
      </c>
    </row>
    <row r="352" spans="1:9">
      <c r="A352" s="2">
        <v>487</v>
      </c>
      <c r="B352" s="2">
        <v>3411700358</v>
      </c>
      <c r="C352" s="10" t="s">
        <v>501</v>
      </c>
      <c r="D352" s="2">
        <v>20</v>
      </c>
      <c r="E352" s="3">
        <v>2809</v>
      </c>
      <c r="F352" s="3">
        <v>247</v>
      </c>
      <c r="G352" s="3">
        <v>12</v>
      </c>
      <c r="H352" s="3">
        <v>2385446</v>
      </c>
      <c r="I352" s="81">
        <v>17437</v>
      </c>
    </row>
    <row r="353" spans="1:9">
      <c r="A353" s="2">
        <v>488</v>
      </c>
      <c r="B353" s="2">
        <v>3410118594</v>
      </c>
      <c r="C353" s="2" t="s">
        <v>502</v>
      </c>
      <c r="D353" s="2">
        <v>20</v>
      </c>
      <c r="E353" s="3">
        <v>286</v>
      </c>
      <c r="F353" s="3">
        <v>238</v>
      </c>
      <c r="G353" s="3">
        <v>12</v>
      </c>
      <c r="H353" s="3">
        <v>267748</v>
      </c>
      <c r="I353" s="81">
        <v>17163</v>
      </c>
    </row>
    <row r="354" spans="1:9">
      <c r="A354" s="2">
        <v>489</v>
      </c>
      <c r="B354" s="2">
        <v>3410218634</v>
      </c>
      <c r="C354" s="2" t="s">
        <v>503</v>
      </c>
      <c r="D354" s="2">
        <v>24</v>
      </c>
      <c r="E354" s="3">
        <v>4647</v>
      </c>
      <c r="F354" s="3">
        <v>242</v>
      </c>
      <c r="G354" s="3">
        <v>12</v>
      </c>
      <c r="H354" s="3">
        <v>2661220</v>
      </c>
      <c r="I354" s="81">
        <v>11491</v>
      </c>
    </row>
    <row r="355" spans="1:9">
      <c r="A355" s="2">
        <v>491</v>
      </c>
      <c r="B355" s="2">
        <v>3411503398</v>
      </c>
      <c r="C355" s="2" t="s">
        <v>505</v>
      </c>
      <c r="D355" s="2">
        <v>20</v>
      </c>
      <c r="E355" s="3">
        <v>2376</v>
      </c>
      <c r="F355" s="3">
        <v>244</v>
      </c>
      <c r="G355" s="3">
        <v>12</v>
      </c>
      <c r="H355" s="3">
        <v>2497297</v>
      </c>
      <c r="I355" s="81">
        <v>21236</v>
      </c>
    </row>
    <row r="356" spans="1:9">
      <c r="A356" s="2">
        <v>492</v>
      </c>
      <c r="B356" s="2">
        <v>3410118677</v>
      </c>
      <c r="C356" s="2" t="s">
        <v>507</v>
      </c>
      <c r="D356" s="2">
        <v>20</v>
      </c>
      <c r="E356" s="3">
        <v>1870</v>
      </c>
      <c r="F356" s="3">
        <v>249</v>
      </c>
      <c r="G356" s="3">
        <v>12</v>
      </c>
      <c r="H356" s="3">
        <v>2107500</v>
      </c>
      <c r="I356" s="81">
        <v>23109</v>
      </c>
    </row>
    <row r="357" spans="1:9">
      <c r="A357" s="2">
        <v>493</v>
      </c>
      <c r="B357" s="2">
        <v>3412500922</v>
      </c>
      <c r="C357" s="2" t="s">
        <v>508</v>
      </c>
      <c r="D357" s="2">
        <v>20</v>
      </c>
      <c r="E357" s="3">
        <v>1845</v>
      </c>
      <c r="F357" s="3">
        <v>265</v>
      </c>
      <c r="G357" s="3">
        <v>12</v>
      </c>
      <c r="H357" s="3">
        <v>1514862</v>
      </c>
      <c r="I357" s="81">
        <v>18034</v>
      </c>
    </row>
    <row r="358" spans="1:9">
      <c r="A358" s="2">
        <v>494</v>
      </c>
      <c r="B358" s="2">
        <v>3410218964</v>
      </c>
      <c r="C358" s="2" t="s">
        <v>509</v>
      </c>
      <c r="D358" s="2">
        <v>20</v>
      </c>
      <c r="E358" s="3">
        <v>3188</v>
      </c>
      <c r="F358" s="3">
        <v>256</v>
      </c>
      <c r="G358" s="3">
        <v>12</v>
      </c>
      <c r="H358" s="3">
        <v>4398734</v>
      </c>
      <c r="I358" s="81">
        <v>29325</v>
      </c>
    </row>
    <row r="359" spans="1:9">
      <c r="A359" s="2">
        <v>495</v>
      </c>
      <c r="B359" s="2">
        <v>3410118909</v>
      </c>
      <c r="C359" s="2" t="s">
        <v>510</v>
      </c>
      <c r="D359" s="2">
        <v>20</v>
      </c>
      <c r="E359" s="3">
        <v>1147</v>
      </c>
      <c r="F359" s="3">
        <v>266</v>
      </c>
      <c r="G359" s="3">
        <v>12</v>
      </c>
      <c r="H359" s="3">
        <v>380147</v>
      </c>
      <c r="I359" s="81">
        <v>7200</v>
      </c>
    </row>
    <row r="360" spans="1:9">
      <c r="A360" s="2">
        <v>496</v>
      </c>
      <c r="B360" s="2">
        <v>3410119014</v>
      </c>
      <c r="C360" s="2" t="s">
        <v>513</v>
      </c>
      <c r="D360" s="2">
        <v>20</v>
      </c>
      <c r="E360" s="3">
        <v>1356</v>
      </c>
      <c r="F360" s="3">
        <v>242</v>
      </c>
      <c r="G360" s="3">
        <v>12</v>
      </c>
      <c r="H360" s="3">
        <v>1079474</v>
      </c>
      <c r="I360" s="81">
        <v>15782</v>
      </c>
    </row>
    <row r="361" spans="1:9">
      <c r="A361" s="2">
        <v>497</v>
      </c>
      <c r="B361" s="2">
        <v>3410218899</v>
      </c>
      <c r="C361" s="2" t="s">
        <v>514</v>
      </c>
      <c r="D361" s="2">
        <v>20</v>
      </c>
      <c r="E361" s="3">
        <v>554</v>
      </c>
      <c r="F361" s="3">
        <v>270</v>
      </c>
      <c r="G361" s="3">
        <v>12</v>
      </c>
      <c r="H361" s="3">
        <v>570700</v>
      </c>
      <c r="I361" s="81">
        <v>22647</v>
      </c>
    </row>
    <row r="362" spans="1:9">
      <c r="A362" s="2">
        <v>498</v>
      </c>
      <c r="B362" s="2">
        <v>3410900637</v>
      </c>
      <c r="C362" s="2" t="s">
        <v>515</v>
      </c>
      <c r="D362" s="2">
        <v>20</v>
      </c>
      <c r="E362" s="3">
        <v>4238</v>
      </c>
      <c r="F362" s="3">
        <v>270</v>
      </c>
      <c r="G362" s="3">
        <v>12</v>
      </c>
      <c r="H362" s="3">
        <v>5030708</v>
      </c>
      <c r="I362" s="81">
        <v>26702</v>
      </c>
    </row>
    <row r="363" spans="1:9">
      <c r="A363" s="2">
        <v>499</v>
      </c>
      <c r="B363" s="2">
        <v>3411503406</v>
      </c>
      <c r="C363" s="2" t="s">
        <v>516</v>
      </c>
      <c r="D363" s="2">
        <v>20</v>
      </c>
      <c r="E363" s="3">
        <v>405</v>
      </c>
      <c r="F363" s="3">
        <v>253</v>
      </c>
      <c r="G363" s="3">
        <v>12</v>
      </c>
      <c r="H363" s="3">
        <v>199925</v>
      </c>
      <c r="I363" s="81">
        <v>9800</v>
      </c>
    </row>
    <row r="364" spans="1:9">
      <c r="A364" s="2">
        <v>500</v>
      </c>
      <c r="B364" s="2">
        <v>3412700571</v>
      </c>
      <c r="C364" s="2" t="s">
        <v>521</v>
      </c>
      <c r="D364" s="2">
        <v>20</v>
      </c>
      <c r="E364" s="3">
        <v>2227</v>
      </c>
      <c r="F364" s="3">
        <v>237</v>
      </c>
      <c r="G364" s="3">
        <v>12</v>
      </c>
      <c r="H364" s="3">
        <v>3425600</v>
      </c>
      <c r="I364" s="81">
        <v>30369</v>
      </c>
    </row>
    <row r="365" spans="1:9">
      <c r="A365" s="2">
        <v>501</v>
      </c>
      <c r="B365" s="2">
        <v>3412700191</v>
      </c>
      <c r="C365" s="2" t="s">
        <v>524</v>
      </c>
      <c r="D365" s="2">
        <v>10</v>
      </c>
      <c r="E365" s="3">
        <v>229</v>
      </c>
      <c r="F365" s="3">
        <v>253</v>
      </c>
      <c r="G365" s="3">
        <v>12</v>
      </c>
      <c r="H365" s="3">
        <v>297548</v>
      </c>
      <c r="I365" s="81">
        <v>24796</v>
      </c>
    </row>
    <row r="366" spans="1:9">
      <c r="A366" s="2">
        <v>502</v>
      </c>
      <c r="B366" s="2">
        <v>3410115608</v>
      </c>
      <c r="C366" s="2" t="s">
        <v>526</v>
      </c>
      <c r="D366" s="96">
        <v>10</v>
      </c>
      <c r="E366" s="97">
        <v>0</v>
      </c>
      <c r="F366" s="97">
        <v>0</v>
      </c>
      <c r="G366" s="97">
        <v>0</v>
      </c>
      <c r="H366" s="97">
        <v>0</v>
      </c>
      <c r="I366" s="81">
        <v>0</v>
      </c>
    </row>
    <row r="367" spans="1:9">
      <c r="A367" s="2">
        <v>503</v>
      </c>
      <c r="B367" s="2">
        <v>3410119022</v>
      </c>
      <c r="C367" s="2" t="s">
        <v>527</v>
      </c>
      <c r="D367" s="2">
        <v>20</v>
      </c>
      <c r="E367" s="3">
        <v>168</v>
      </c>
      <c r="F367" s="3">
        <v>123</v>
      </c>
      <c r="G367" s="3">
        <v>6</v>
      </c>
      <c r="H367" s="3">
        <v>126512</v>
      </c>
      <c r="I367" s="81">
        <v>15061</v>
      </c>
    </row>
    <row r="368" spans="1:9">
      <c r="A368" s="2">
        <v>504</v>
      </c>
      <c r="B368" s="2">
        <v>3410119063</v>
      </c>
      <c r="C368" s="2" t="s">
        <v>529</v>
      </c>
      <c r="D368" s="2">
        <v>20</v>
      </c>
      <c r="E368" s="3">
        <v>479</v>
      </c>
      <c r="F368" s="3">
        <v>220</v>
      </c>
      <c r="G368" s="3">
        <v>11</v>
      </c>
      <c r="H368" s="3">
        <v>56100</v>
      </c>
      <c r="I368" s="81">
        <v>2318</v>
      </c>
    </row>
    <row r="369" spans="1:9">
      <c r="A369" s="2">
        <v>505</v>
      </c>
      <c r="B369" s="2">
        <v>3410119246</v>
      </c>
      <c r="C369" s="2" t="s">
        <v>532</v>
      </c>
      <c r="D369" s="2">
        <v>20</v>
      </c>
      <c r="E369" s="3">
        <v>278</v>
      </c>
      <c r="F369" s="3">
        <v>89</v>
      </c>
      <c r="G369" s="3">
        <v>4</v>
      </c>
      <c r="H369" s="3">
        <v>342875</v>
      </c>
      <c r="I369" s="81">
        <v>26787</v>
      </c>
    </row>
    <row r="370" spans="1:9">
      <c r="A370" s="2">
        <v>506</v>
      </c>
      <c r="B370" s="2">
        <v>3410119360</v>
      </c>
      <c r="C370" s="2" t="s">
        <v>533</v>
      </c>
      <c r="D370" s="2">
        <v>20</v>
      </c>
      <c r="E370" s="3">
        <v>969</v>
      </c>
      <c r="F370" s="3">
        <v>153</v>
      </c>
      <c r="G370" s="3">
        <v>7</v>
      </c>
      <c r="H370" s="3">
        <v>1337660</v>
      </c>
      <c r="I370" s="81">
        <v>29858</v>
      </c>
    </row>
    <row r="371" spans="1:9">
      <c r="A371" s="2">
        <v>507</v>
      </c>
      <c r="B371" s="2">
        <v>3410210557</v>
      </c>
      <c r="C371" s="2" t="s">
        <v>534</v>
      </c>
      <c r="D371" s="2">
        <v>20</v>
      </c>
      <c r="E371" s="3">
        <v>1420</v>
      </c>
      <c r="F371" s="3">
        <v>246</v>
      </c>
      <c r="G371" s="3">
        <v>11</v>
      </c>
      <c r="H371" s="3">
        <v>1407150</v>
      </c>
      <c r="I371" s="81">
        <v>22056</v>
      </c>
    </row>
    <row r="372" spans="1:9">
      <c r="A372" s="2">
        <v>508</v>
      </c>
      <c r="B372" s="2">
        <v>3410219053</v>
      </c>
      <c r="C372" s="2" t="s">
        <v>535</v>
      </c>
      <c r="D372" s="2">
        <v>20</v>
      </c>
      <c r="E372" s="3">
        <v>1201</v>
      </c>
      <c r="F372" s="3">
        <v>242</v>
      </c>
      <c r="G372" s="3">
        <v>11</v>
      </c>
      <c r="H372" s="3">
        <v>501296</v>
      </c>
      <c r="I372" s="81">
        <v>9114</v>
      </c>
    </row>
    <row r="373" spans="1:9" ht="20.65" customHeight="1">
      <c r="A373" s="2">
        <v>509</v>
      </c>
      <c r="B373" s="2">
        <v>3410219210</v>
      </c>
      <c r="C373" s="2" t="s">
        <v>536</v>
      </c>
      <c r="D373" s="2">
        <v>20</v>
      </c>
      <c r="E373" s="3">
        <v>1019</v>
      </c>
      <c r="F373" s="3">
        <v>182</v>
      </c>
      <c r="G373" s="3">
        <v>9</v>
      </c>
      <c r="H373" s="3">
        <v>751650</v>
      </c>
      <c r="I373" s="81">
        <v>14914</v>
      </c>
    </row>
    <row r="374" spans="1:9">
      <c r="A374" s="2">
        <v>510</v>
      </c>
      <c r="B374" s="2">
        <v>3410219384</v>
      </c>
      <c r="C374" s="2" t="s">
        <v>537</v>
      </c>
      <c r="D374" s="2">
        <v>20</v>
      </c>
      <c r="E374" s="3">
        <v>2727</v>
      </c>
      <c r="F374" s="3">
        <v>201</v>
      </c>
      <c r="G374" s="3">
        <v>8</v>
      </c>
      <c r="H374" s="3">
        <v>2927860</v>
      </c>
      <c r="I374" s="81">
        <v>26910</v>
      </c>
    </row>
    <row r="375" spans="1:9">
      <c r="A375" s="2">
        <v>511</v>
      </c>
      <c r="B375" s="2">
        <v>3410219541</v>
      </c>
      <c r="C375" s="2" t="s">
        <v>540</v>
      </c>
      <c r="D375" s="2">
        <v>20</v>
      </c>
      <c r="E375" s="3">
        <v>2942</v>
      </c>
      <c r="F375" s="3">
        <v>149</v>
      </c>
      <c r="G375" s="3">
        <v>7</v>
      </c>
      <c r="H375" s="3">
        <v>2207955</v>
      </c>
      <c r="I375" s="81">
        <v>15930</v>
      </c>
    </row>
    <row r="376" spans="1:9">
      <c r="A376" s="2">
        <v>512</v>
      </c>
      <c r="B376" s="2">
        <v>3410219608</v>
      </c>
      <c r="C376" s="2" t="s">
        <v>541</v>
      </c>
      <c r="D376" s="2">
        <v>28</v>
      </c>
      <c r="E376" s="3">
        <v>2368</v>
      </c>
      <c r="F376" s="3">
        <v>105</v>
      </c>
      <c r="G376" s="3">
        <v>5</v>
      </c>
      <c r="H376" s="3">
        <v>2104878</v>
      </c>
      <c r="I376" s="81">
        <v>18627</v>
      </c>
    </row>
    <row r="377" spans="1:9">
      <c r="A377" s="2">
        <v>513</v>
      </c>
      <c r="B377" s="2">
        <v>3410219632</v>
      </c>
      <c r="C377" s="2" t="s">
        <v>542</v>
      </c>
      <c r="D377" s="2">
        <v>5</v>
      </c>
      <c r="E377" s="3">
        <v>343</v>
      </c>
      <c r="F377" s="3">
        <v>118</v>
      </c>
      <c r="G377" s="3">
        <v>6</v>
      </c>
      <c r="H377" s="3">
        <v>177913</v>
      </c>
      <c r="I377" s="81">
        <v>9884</v>
      </c>
    </row>
    <row r="378" spans="1:9">
      <c r="A378" s="2">
        <v>514</v>
      </c>
      <c r="B378" s="2">
        <v>3410219665</v>
      </c>
      <c r="C378" s="2" t="s">
        <v>543</v>
      </c>
      <c r="D378" s="2">
        <v>20</v>
      </c>
      <c r="E378" s="3">
        <v>446</v>
      </c>
      <c r="F378" s="3">
        <v>103</v>
      </c>
      <c r="G378" s="3">
        <v>5</v>
      </c>
      <c r="H378" s="3">
        <v>332330</v>
      </c>
      <c r="I378" s="81">
        <v>15106</v>
      </c>
    </row>
    <row r="379" spans="1:9">
      <c r="A379" s="2">
        <v>515</v>
      </c>
      <c r="B379" s="2">
        <v>3410219731</v>
      </c>
      <c r="C379" s="2" t="s">
        <v>544</v>
      </c>
      <c r="D379" s="2">
        <v>7</v>
      </c>
      <c r="E379" s="3">
        <v>182</v>
      </c>
      <c r="F379" s="3">
        <v>87</v>
      </c>
      <c r="G379" s="3">
        <v>4</v>
      </c>
      <c r="H379" s="3">
        <v>369145</v>
      </c>
      <c r="I379" s="81">
        <v>43946</v>
      </c>
    </row>
    <row r="380" spans="1:9">
      <c r="A380" s="2">
        <v>516</v>
      </c>
      <c r="B380" s="2">
        <v>3410219756</v>
      </c>
      <c r="C380" s="2" t="s">
        <v>545</v>
      </c>
      <c r="D380" s="2">
        <v>20</v>
      </c>
      <c r="E380" s="3">
        <v>516</v>
      </c>
      <c r="F380" s="3">
        <v>77</v>
      </c>
      <c r="G380" s="3">
        <v>4</v>
      </c>
      <c r="H380" s="3">
        <v>148250</v>
      </c>
      <c r="I380" s="81">
        <v>5450</v>
      </c>
    </row>
    <row r="381" spans="1:9">
      <c r="A381" s="2">
        <v>517</v>
      </c>
      <c r="B381" s="2">
        <v>3410219814</v>
      </c>
      <c r="C381" s="2" t="s">
        <v>548</v>
      </c>
      <c r="D381" s="2">
        <v>20</v>
      </c>
      <c r="E381" s="3">
        <v>21</v>
      </c>
      <c r="F381" s="3">
        <v>82</v>
      </c>
      <c r="G381" s="3">
        <v>4</v>
      </c>
      <c r="H381" s="3">
        <v>25724</v>
      </c>
      <c r="I381" s="81">
        <v>21437</v>
      </c>
    </row>
    <row r="382" spans="1:9">
      <c r="A382" s="2">
        <v>518</v>
      </c>
      <c r="B382" s="2">
        <v>3410219830</v>
      </c>
      <c r="C382" s="2" t="s">
        <v>549</v>
      </c>
      <c r="D382" s="2">
        <v>20</v>
      </c>
      <c r="E382" s="3">
        <v>147</v>
      </c>
      <c r="F382" s="3">
        <v>42</v>
      </c>
      <c r="G382" s="3">
        <v>2</v>
      </c>
      <c r="H382" s="3">
        <v>147001</v>
      </c>
      <c r="I382" s="81">
        <v>21000</v>
      </c>
    </row>
    <row r="383" spans="1:9">
      <c r="A383" s="2">
        <v>520</v>
      </c>
      <c r="B383" s="2">
        <v>3410550788</v>
      </c>
      <c r="C383" s="2" t="s">
        <v>552</v>
      </c>
      <c r="D383" s="2">
        <v>20</v>
      </c>
      <c r="E383" s="3">
        <v>956</v>
      </c>
      <c r="F383" s="3">
        <v>135</v>
      </c>
      <c r="G383" s="3">
        <v>6</v>
      </c>
      <c r="H383" s="3">
        <v>583542</v>
      </c>
      <c r="I383" s="81">
        <v>13698</v>
      </c>
    </row>
    <row r="384" spans="1:9">
      <c r="A384" s="2">
        <v>521</v>
      </c>
      <c r="B384" s="2">
        <v>3411100831</v>
      </c>
      <c r="C384" s="2" t="s">
        <v>553</v>
      </c>
      <c r="D384" s="2">
        <v>20</v>
      </c>
      <c r="E384" s="3">
        <v>97</v>
      </c>
      <c r="F384" s="3">
        <v>60</v>
      </c>
      <c r="G384" s="3">
        <v>2</v>
      </c>
      <c r="H384" s="3">
        <v>228915</v>
      </c>
      <c r="I384" s="81">
        <v>67328</v>
      </c>
    </row>
    <row r="385" spans="1:9">
      <c r="A385" s="2">
        <v>522</v>
      </c>
      <c r="B385" s="2">
        <v>3411503323</v>
      </c>
      <c r="C385" s="2" t="s">
        <v>557</v>
      </c>
      <c r="D385" s="2">
        <v>10</v>
      </c>
      <c r="E385" s="3">
        <v>2138</v>
      </c>
      <c r="F385" s="3">
        <v>249</v>
      </c>
      <c r="G385" s="3">
        <v>11</v>
      </c>
      <c r="H385" s="3">
        <v>1905580</v>
      </c>
      <c r="I385" s="81">
        <v>20144</v>
      </c>
    </row>
    <row r="386" spans="1:9">
      <c r="A386" s="2">
        <v>523</v>
      </c>
      <c r="B386" s="2">
        <v>3411503463</v>
      </c>
      <c r="C386" s="2" t="s">
        <v>558</v>
      </c>
      <c r="D386" s="2">
        <v>20</v>
      </c>
      <c r="E386" s="3">
        <v>222</v>
      </c>
      <c r="F386" s="3">
        <v>216</v>
      </c>
      <c r="G386" s="3">
        <v>9</v>
      </c>
      <c r="H386" s="3">
        <v>467950</v>
      </c>
      <c r="I386" s="81">
        <v>47268</v>
      </c>
    </row>
    <row r="387" spans="1:9">
      <c r="A387" s="2">
        <v>524</v>
      </c>
      <c r="B387" s="2">
        <v>3411503471</v>
      </c>
      <c r="C387" s="2" t="s">
        <v>559</v>
      </c>
      <c r="D387" s="2">
        <v>20</v>
      </c>
      <c r="E387" s="3">
        <v>1574</v>
      </c>
      <c r="F387" s="3">
        <v>178</v>
      </c>
      <c r="G387" s="3">
        <v>9</v>
      </c>
      <c r="H387" s="3">
        <v>2209529</v>
      </c>
      <c r="I387" s="81">
        <v>27585</v>
      </c>
    </row>
    <row r="388" spans="1:9">
      <c r="A388" s="2">
        <v>526</v>
      </c>
      <c r="B388" s="2">
        <v>3411503547</v>
      </c>
      <c r="C388" s="2" t="s">
        <v>560</v>
      </c>
      <c r="D388" s="2">
        <v>20</v>
      </c>
      <c r="E388" s="3">
        <v>92</v>
      </c>
      <c r="F388" s="3">
        <v>23</v>
      </c>
      <c r="G388" s="3">
        <v>1</v>
      </c>
      <c r="H388" s="3">
        <v>87100</v>
      </c>
      <c r="I388" s="81">
        <v>21775</v>
      </c>
    </row>
    <row r="389" spans="1:9">
      <c r="A389" s="2">
        <v>530</v>
      </c>
      <c r="B389" s="2">
        <v>3411901139</v>
      </c>
      <c r="C389" s="2" t="s">
        <v>564</v>
      </c>
      <c r="D389" s="2">
        <v>20</v>
      </c>
      <c r="E389" s="3">
        <v>6</v>
      </c>
      <c r="F389" s="3">
        <v>6</v>
      </c>
      <c r="G389" s="3">
        <v>1</v>
      </c>
      <c r="H389" s="3">
        <v>8500</v>
      </c>
      <c r="I389" s="81">
        <v>8500</v>
      </c>
    </row>
    <row r="390" spans="1:9">
      <c r="A390" s="2">
        <v>531</v>
      </c>
      <c r="B390" s="2">
        <v>3412500930</v>
      </c>
      <c r="C390" s="2" t="s">
        <v>565</v>
      </c>
      <c r="D390" s="2">
        <v>20</v>
      </c>
      <c r="E390" s="3">
        <v>603</v>
      </c>
      <c r="F390" s="3">
        <v>121</v>
      </c>
      <c r="G390" s="3">
        <v>6</v>
      </c>
      <c r="H390" s="3">
        <v>929400</v>
      </c>
      <c r="I390" s="81">
        <v>30980</v>
      </c>
    </row>
    <row r="391" spans="1:9" ht="17.45" customHeight="1">
      <c r="A391" s="2">
        <v>532</v>
      </c>
      <c r="B391" s="2">
        <v>3412700589</v>
      </c>
      <c r="C391" s="2" t="s">
        <v>566</v>
      </c>
      <c r="D391" s="2">
        <v>20</v>
      </c>
      <c r="E391" s="3">
        <v>1874</v>
      </c>
      <c r="F391" s="3">
        <v>242</v>
      </c>
      <c r="G391" s="3">
        <v>10</v>
      </c>
      <c r="H391" s="3">
        <v>1169704</v>
      </c>
      <c r="I391" s="81">
        <v>14996</v>
      </c>
    </row>
    <row r="392" spans="1:9">
      <c r="A392" s="2">
        <v>533</v>
      </c>
      <c r="B392" s="2">
        <v>3412700605</v>
      </c>
      <c r="C392" s="2" t="s">
        <v>567</v>
      </c>
      <c r="D392" s="2">
        <v>20</v>
      </c>
      <c r="E392" s="3">
        <v>1125</v>
      </c>
      <c r="F392" s="3">
        <v>180</v>
      </c>
      <c r="G392" s="3">
        <v>8</v>
      </c>
      <c r="H392" s="3">
        <v>2482605</v>
      </c>
      <c r="I392" s="81">
        <v>49258</v>
      </c>
    </row>
    <row r="393" spans="1:9">
      <c r="H393" s="7"/>
      <c r="I393" s="7"/>
    </row>
  </sheetData>
  <sortState xmlns:xlrd2="http://schemas.microsoft.com/office/spreadsheetml/2017/richdata2" ref="A3:I392">
    <sortCondition ref="A3:A392"/>
  </sortState>
  <phoneticPr fontId="4"/>
  <pageMargins left="0.51181102362204722" right="0.51181102362204722" top="0.74803149606299213" bottom="0.74803149606299213" header="0.31496062992125984" footer="0.31496062992125984"/>
  <pageSetup paperSize="9" scale="5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vt:i4>
      </vt:variant>
    </vt:vector>
  </HeadingPairs>
  <TitlesOfParts>
    <vt:vector size="9" baseType="lpstr">
      <vt:lpstr>P（月額工賃分布）</vt:lpstr>
      <vt:lpstr>月額工賃分布</vt:lpstr>
      <vt:lpstr>P（利用者定員別)</vt:lpstr>
      <vt:lpstr>P（分析）</vt:lpstr>
      <vt:lpstr>分析（市町・圏域別）</vt:lpstr>
      <vt:lpstr>分析（売上上位３位）</vt:lpstr>
      <vt:lpstr>分析（目標工賃の設定）</vt:lpstr>
      <vt:lpstr>集計データ</vt:lpstr>
      <vt:lpstr>集計データ!Print_Titles</vt:lpstr>
    </vt:vector>
  </TitlesOfParts>
  <Company>Hiroshima Prefecture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田村 健二</dc:creator>
  <cp:lastModifiedBy>霜 正浩</cp:lastModifiedBy>
  <cp:lastPrinted>2025-03-19T02:40:35Z</cp:lastPrinted>
  <dcterms:created xsi:type="dcterms:W3CDTF">2024-07-10T07:36:48Z</dcterms:created>
  <dcterms:modified xsi:type="dcterms:W3CDTF">2025-03-19T06:52:47Z</dcterms:modified>
</cp:coreProperties>
</file>