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T:\040地域政策局\030市町行財政課\理財関係\010 公営企業\経営比較分析表（Ｈ27～）\R7\R80113　【総務省23〆】公営企業に係る経営比較分析表（令和６年度決算）の分析等について（依頼）\05　R7グループ作業と提出準備\※アップ保存用\05尾道市\"/>
    </mc:Choice>
  </mc:AlternateContent>
  <xr:revisionPtr revIDLastSave="0" documentId="13_ncr:1_{E60E7789-A275-48E3-8FBA-DD40D7E8F3FE}" xr6:coauthVersionLast="47" xr6:coauthVersionMax="47" xr10:uidLastSave="{00000000-0000-0000-0000-000000000000}"/>
  <workbookProtection workbookAlgorithmName="SHA-512" workbookHashValue="8iE8755Z/A94p86BNrSrSKZajpp9xloDZj9BYGAoy3xeMwL+o2WNC/24xRVMSBESfw8lwxaFFOJBRE4hVxuu6g==" workbookSaltValue="OWaAeEPNxIvaz49RQ4T5qw==" workbookSpinCount="100000" lockStructure="1"/>
  <bookViews>
    <workbookView xWindow="322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P6" i="5"/>
  <c r="O6" i="5"/>
  <c r="I10" i="4" s="1"/>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E85" i="4"/>
  <c r="BB10" i="4"/>
  <c r="AT10" i="4"/>
  <c r="W10" i="4"/>
  <c r="P10" i="4"/>
  <c r="B10" i="4"/>
  <c r="AD8" i="4"/>
  <c r="W8" i="4"/>
  <c r="P8" i="4"/>
  <c r="I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<sst xmlns="http://schemas.openxmlformats.org/spreadsheetml/2006/main" count="228" uniqueCount="112">
  <si>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</si>
  <si>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</si>
  <si>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</si>
  <si>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</si>
  <si>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</si>
  <si>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</si>
  <si>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</si>
  <si>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</si>
  <si>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</si>
  <si>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</si>
  <si>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</si>
  <si>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</si>
  <si>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</si>
  <si>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</si>
  <si>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</si>
  <si>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</si>
  <si>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</si>
  <si>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</si>
  <si>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</si>
  <si>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</si>
  <si>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</si>
  <si>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</si>
  <si>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</si>
  <si>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</si>
  <si>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</si>
  <si>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</si>
  <si>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</si>
  <si>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</si>
  <si>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</si>
  <si>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</si>
  <si>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</si>
  <si>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</si>
  <si>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</si>
  <si>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</si>
  <si>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</si>
  <si>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</si>
  <si>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</si>
  <si>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</si>
  <si>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</si>
  <si>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</si>
  <si>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</si>
  <si>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</si>
  <si>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</si>
  <si>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</si>
  <si>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</si>
  <si>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</si>
  <si>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</si>
  <si>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</si>
  <si>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</si>
  <si>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</si>
  <si>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</si>
  <si>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</si>
  <si>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</si>
  <si>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</si>
  <si>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</si>
  <si>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</si>
  <si>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</si>
  <si>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</si>
  <si>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</si>
  <si>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</si>
  <si>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</si>
  <si>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</si>
  <si>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</si>
  <si>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</si>
  <si>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</si>
  <si>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</si>
  <si>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</si>
  <si>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</si>
  <si>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</si>
  <si>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</si>
  <si>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</si>
  <si>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</si>
  <si>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</si>
  <si>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</si>
  <si>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</si>
  <si>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</si>
  <si>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</si>
  <si>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</si>
  <si>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</si>
  <si>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</si>
  <si>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</si>
  <si>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</si>
  <si>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</si>
  <si>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</si>
  <si>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</si>
  <si>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</si>
  <si>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</si>
  <si>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</si>
  <si>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</si>
  <si>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</si>
  <si>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</si>
  <si>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</si>
  <si>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</si>
  <si>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尾道市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</si>
  <si>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</si>
  <si>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</si>
  <si>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</si>
  <si>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</si>
  <si>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</si>
  <si>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</si>
  <si>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</si>
  <si>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</si>
  <si>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</si>
  <si>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</si>
  <si>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</si>
  <si>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</si>
  <si>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</si>
  <si>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</si>
  <si>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</si>
  <si>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分析の結果、年度別・類似団体・全国平均と比較した場合、一部に劣っている項目が見受けられるものの、全体としては健全な経営状況が維持されているものと考える。しかしながら、今後については、不安定な社会情勢の中、人口減少や水需要の減少傾向が予想され、収益の大きな増加の期待は難しく、物価高騰による維持費の増加も懸念される。また、老朽化した配水施設や管路の更新、耐震化対策など、既存設備の更新整備等に多額の投資が必要となり、更なる経費の節減や経営改善に向けた取り組みが必要となる。引き続き、令和３年度策定の「尾道市上下水道事業ビジョン」に基づき、コスト意識に徹した経費節減と慎重かつ効率的な事業経営、適正規模の施設更新に取り組み、安全で良質な水の安定供給に努める。</t>
    <phoneticPr fontId="4"/>
  </si>
  <si>
    <r>
      <t>　</t>
    </r>
    <r>
      <rPr>
        <sz val="11"/>
        <color theme="1"/>
        <rFont val="ＭＳ ゴシック"/>
        <family val="3"/>
        <charset val="128"/>
      </rPr>
      <t>本市では、90％以上を県受水に依存しているためコストが割高となり、⑥給水原価が類似団体・全国平均を大きく上回り、厳しい業務運営を求められる。また、物価高騰による維持管理費の増加及び資本費の増加により、⑤料金回収率、①経常収支比率がともに減少しているが、いずれも100％超を維持している。また、②累積欠損金比率は0％となっており、健全な経営状況にある。③流動比率については類似団体をやや下回っているが、これは、流動負債における建設改良工事に係る未払金の増加に伴うものであり、現金を中心とする流動資産の減少によるものではない。④企業債残高対給水収益比率については、増加したものの、類似団体・全国平均を大きく下回っている。これら③④から、債務残高が少なく、支払能力を十分確保できているといえる。⑧有収率については、年度別の比較においてやや減少傾向にあるものの、類似団体・全国平均を大きく上回っている。一方⑦施設利用率については、配水量の微増により前年度と比べてやや増加したが、類似団体と比較すると下回ったことから、配水量の減少傾向が続く中で、施設の一部が適正に利用されていないことが認められる。今後、現状の指標の数値を維持するためには、更新時に需要予測に基づいた適正な施設規模とすることが求められる。また、さらなる経常収支比率の向上を目指し、現在より健全性・効率性に優れた事業運営に努める。</t>
    </r>
    <phoneticPr fontId="4"/>
  </si>
  <si>
    <t>　①有形固定資産減価償却率、②管路経年化率及び③管路更新率をそれぞれ類似団体・全国平均と比較したところ、①は下回っているものの、②は大幅に上回っている。これは、昭和40年代から50年代初頭にかけて整備した管路が近年更新時期を迎えているため、管路を中心とした資産全体の老朽化が年々大きく進んでいることを示している。一方③は、類似団体・全国平均を上回っているが、経年比較では前年度より減少している。これは、計画的な管路更新は行いつつ、今年度は施設の更新を重点的に行ったためである。今後も、アセットマネジメントによる管路更新計画に基づき長期的な視点から適正に施工することにより事業費を平準化し、③管路更新率の安定化と高率化を図るとともに①及び②の低減化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</si>
</sst>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1.28</c:v>
                </c:pt>
                <c:pt idx="1">
                  <c:v>1.24</c:v>
                </c:pt>
                <c:pt idx="2">
                  <c:v>0.89</c:v>
                </c:pt>
                <c:pt idx="3">
                  <c:v>0.97</c:v>
                </c:pt>
                <c:pt idx="4">
                  <c:v>0.89</c:v>
                </c:pt>
              </c:numCache>
            </c:numRef>
          </c:val>
          <c:extLst>
            <c:ext xmlns:c16="http://schemas.microsoft.com/office/drawing/2014/chart" uri="{C3380CC4-5D6E-409C-BE32-E72D297353CC}">
              <c16:uniqueId val="{00000000-5A18-429F-85C6-B978C4EED6B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5A18-429F-85C6-B978C4EED6B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64.34</c:v>
                </c:pt>
                <c:pt idx="1">
                  <c:v>62.02</c:v>
                </c:pt>
                <c:pt idx="2">
                  <c:v>61.28</c:v>
                </c:pt>
                <c:pt idx="3">
                  <c:v>60.7</c:v>
                </c:pt>
                <c:pt idx="4">
                  <c:v>60.9</c:v>
                </c:pt>
              </c:numCache>
            </c:numRef>
          </c:val>
          <c:extLst>
            <c:ext xmlns:c16="http://schemas.microsoft.com/office/drawing/2014/chart" uri="{C3380CC4-5D6E-409C-BE32-E72D297353CC}">
              <c16:uniqueId val="{00000000-7493-4A6B-B84D-95937961AC8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7493-4A6B-B84D-95937961AC8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94.43</c:v>
                </c:pt>
                <c:pt idx="1">
                  <c:v>94.47</c:v>
                </c:pt>
                <c:pt idx="2">
                  <c:v>94.08</c:v>
                </c:pt>
                <c:pt idx="3">
                  <c:v>93.38</c:v>
                </c:pt>
                <c:pt idx="4">
                  <c:v>93.2</c:v>
                </c:pt>
              </c:numCache>
            </c:numRef>
          </c:val>
          <c:extLst>
            <c:ext xmlns:c16="http://schemas.microsoft.com/office/drawing/2014/chart" uri="{C3380CC4-5D6E-409C-BE32-E72D297353CC}">
              <c16:uniqueId val="{00000000-0838-45B8-A81B-25636903E48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0838-45B8-A81B-25636903E48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109.96</c:v>
                </c:pt>
                <c:pt idx="1">
                  <c:v>105.97</c:v>
                </c:pt>
                <c:pt idx="2">
                  <c:v>103.91</c:v>
                </c:pt>
                <c:pt idx="3">
                  <c:v>104.29</c:v>
                </c:pt>
                <c:pt idx="4">
                  <c:v>103.33</c:v>
                </c:pt>
              </c:numCache>
            </c:numRef>
          </c:val>
          <c:extLst>
            <c:ext xmlns:c16="http://schemas.microsoft.com/office/drawing/2014/chart" uri="{C3380CC4-5D6E-409C-BE32-E72D297353CC}">
              <c16:uniqueId val="{00000000-9C41-44CA-8808-5C36B19127D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9C41-44CA-8808-5C36B19127D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46.77</c:v>
                </c:pt>
                <c:pt idx="1">
                  <c:v>47.08</c:v>
                </c:pt>
                <c:pt idx="2">
                  <c:v>47.59</c:v>
                </c:pt>
                <c:pt idx="3">
                  <c:v>48.1</c:v>
                </c:pt>
                <c:pt idx="4">
                  <c:v>48.52</c:v>
                </c:pt>
              </c:numCache>
            </c:numRef>
          </c:val>
          <c:extLst>
            <c:ext xmlns:c16="http://schemas.microsoft.com/office/drawing/2014/chart" uri="{C3380CC4-5D6E-409C-BE32-E72D297353CC}">
              <c16:uniqueId val="{00000000-73C5-4A68-9111-2AFDB3D2F8F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73C5-4A68-9111-2AFDB3D2F8F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32.83</c:v>
                </c:pt>
                <c:pt idx="1">
                  <c:v>32.369999999999997</c:v>
                </c:pt>
                <c:pt idx="2">
                  <c:v>33.409999999999997</c:v>
                </c:pt>
                <c:pt idx="3">
                  <c:v>33.200000000000003</c:v>
                </c:pt>
                <c:pt idx="4">
                  <c:v>32.44</c:v>
                </c:pt>
              </c:numCache>
            </c:numRef>
          </c:val>
          <c:extLst>
            <c:ext xmlns:c16="http://schemas.microsoft.com/office/drawing/2014/chart" uri="{C3380CC4-5D6E-409C-BE32-E72D297353CC}">
              <c16:uniqueId val="{00000000-EC84-4F41-8568-4A9B18F76D4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EC84-4F41-8568-4A9B18F76D4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2C-4568-8DCF-53DCCF276DD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602C-4568-8DCF-53DCCF276DD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415.9</c:v>
                </c:pt>
                <c:pt idx="1">
                  <c:v>394.54</c:v>
                </c:pt>
                <c:pt idx="2">
                  <c:v>358.57</c:v>
                </c:pt>
                <c:pt idx="3">
                  <c:v>373.11</c:v>
                </c:pt>
                <c:pt idx="4">
                  <c:v>349.31</c:v>
                </c:pt>
              </c:numCache>
            </c:numRef>
          </c:val>
          <c:extLst>
            <c:ext xmlns:c16="http://schemas.microsoft.com/office/drawing/2014/chart" uri="{C3380CC4-5D6E-409C-BE32-E72D297353CC}">
              <c16:uniqueId val="{00000000-369B-4C78-BD34-9708CC03C19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369B-4C78-BD34-9708CC03C19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137.75</c:v>
                </c:pt>
                <c:pt idx="1">
                  <c:v>144.46</c:v>
                </c:pt>
                <c:pt idx="2">
                  <c:v>149.97</c:v>
                </c:pt>
                <c:pt idx="3">
                  <c:v>155.51</c:v>
                </c:pt>
                <c:pt idx="4">
                  <c:v>166.79</c:v>
                </c:pt>
              </c:numCache>
            </c:numRef>
          </c:val>
          <c:extLst>
            <c:ext xmlns:c16="http://schemas.microsoft.com/office/drawing/2014/chart" uri="{C3380CC4-5D6E-409C-BE32-E72D297353CC}">
              <c16:uniqueId val="{00000000-52AD-4363-9D81-1921F5C7B00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52AD-4363-9D81-1921F5C7B00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108.05</c:v>
                </c:pt>
                <c:pt idx="1">
                  <c:v>103.97</c:v>
                </c:pt>
                <c:pt idx="2">
                  <c:v>101.59</c:v>
                </c:pt>
                <c:pt idx="3">
                  <c:v>101.5</c:v>
                </c:pt>
                <c:pt idx="4">
                  <c:v>100.68</c:v>
                </c:pt>
              </c:numCache>
            </c:numRef>
          </c:val>
          <c:extLst>
            <c:ext xmlns:c16="http://schemas.microsoft.com/office/drawing/2014/chart" uri="{C3380CC4-5D6E-409C-BE32-E72D297353CC}">
              <c16:uniqueId val="{00000000-15F7-41E6-94A1-6D86F7FB829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15F7-41E6-94A1-6D86F7FB829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231.54</c:v>
                </c:pt>
                <c:pt idx="1">
                  <c:v>237.64</c:v>
                </c:pt>
                <c:pt idx="2">
                  <c:v>243.18</c:v>
                </c:pt>
                <c:pt idx="3">
                  <c:v>244.08</c:v>
                </c:pt>
                <c:pt idx="4">
                  <c:v>246.74</c:v>
                </c:pt>
              </c:numCache>
            </c:numRef>
          </c:val>
          <c:extLst>
            <c:ext xmlns:c16="http://schemas.microsoft.com/office/drawing/2014/chart" uri="{C3380CC4-5D6E-409C-BE32-E72D297353CC}">
              <c16:uniqueId val="{00000000-80D2-41C2-AD7A-93786FFB036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80D2-41C2-AD7A-93786FFB036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8" zoomScaleNormal="10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広島県　尾道市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自治体職員</v>
      </c>
      <c r="AE8" s="43"/>
      <c r="AF8" s="43"/>
      <c r="AG8" s="43"/>
      <c r="AH8" s="43"/>
      <c r="AI8" s="43"/>
      <c r="AJ8" s="43"/>
      <c r="AK8" s="2"/>
      <c r="AL8" s="44">
        <f>データ!$R$6</f>
        <v>126396</v>
      </c>
      <c r="AM8" s="44"/>
      <c r="AN8" s="44"/>
      <c r="AO8" s="44"/>
      <c r="AP8" s="44"/>
      <c r="AQ8" s="44"/>
      <c r="AR8" s="44"/>
      <c r="AS8" s="44"/>
      <c r="AT8" s="45">
        <f>データ!$S$6</f>
        <v>284.89</v>
      </c>
      <c r="AU8" s="46"/>
      <c r="AV8" s="46"/>
      <c r="AW8" s="46"/>
      <c r="AX8" s="46"/>
      <c r="AY8" s="46"/>
      <c r="AZ8" s="46"/>
      <c r="BA8" s="46"/>
      <c r="BB8" s="47">
        <f>データ!$T$6</f>
        <v>443.67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78.12</v>
      </c>
      <c r="J10" s="46"/>
      <c r="K10" s="46"/>
      <c r="L10" s="46"/>
      <c r="M10" s="46"/>
      <c r="N10" s="46"/>
      <c r="O10" s="80"/>
      <c r="P10" s="47">
        <f>データ!$P$6</f>
        <v>93.4</v>
      </c>
      <c r="Q10" s="47"/>
      <c r="R10" s="47"/>
      <c r="S10" s="47"/>
      <c r="T10" s="47"/>
      <c r="U10" s="47"/>
      <c r="V10" s="47"/>
      <c r="W10" s="44">
        <f>データ!$Q$6</f>
        <v>4169</v>
      </c>
      <c r="X10" s="44"/>
      <c r="Y10" s="44"/>
      <c r="Z10" s="44"/>
      <c r="AA10" s="44"/>
      <c r="AB10" s="44"/>
      <c r="AC10" s="44"/>
      <c r="AD10" s="2"/>
      <c r="AE10" s="2"/>
      <c r="AF10" s="2"/>
      <c r="AG10" s="2"/>
      <c r="AH10" s="2"/>
      <c r="AI10" s="2"/>
      <c r="AJ10" s="2"/>
      <c r="AK10" s="2"/>
      <c r="AL10" s="44">
        <f>データ!$U$6</f>
        <v>117259</v>
      </c>
      <c r="AM10" s="44"/>
      <c r="AN10" s="44"/>
      <c r="AO10" s="44"/>
      <c r="AP10" s="44"/>
      <c r="AQ10" s="44"/>
      <c r="AR10" s="44"/>
      <c r="AS10" s="44"/>
      <c r="AT10" s="45">
        <f>データ!$V$6</f>
        <v>123.03</v>
      </c>
      <c r="AU10" s="46"/>
      <c r="AV10" s="46"/>
      <c r="AW10" s="46"/>
      <c r="AX10" s="46"/>
      <c r="AY10" s="46"/>
      <c r="AZ10" s="46"/>
      <c r="BA10" s="46"/>
      <c r="BB10" s="47">
        <f>データ!$W$6</f>
        <v>953.09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110</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z3fA1IJuyhRPcEdkml1jRe2F1BHbk2h1w9+8fP/EY/157fZcHVToTXf4zSAhqNVqRO94SpdJD6yfAMlcCfUqaQ==" saltValue="WK3+IjmtKQdf7KJla9Mgu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342050</v>
      </c>
      <c r="D6" s="20">
        <f t="shared" si="3"/>
        <v>46</v>
      </c>
      <c r="E6" s="20">
        <f t="shared" si="3"/>
        <v>1</v>
      </c>
      <c r="F6" s="20">
        <f t="shared" si="3"/>
        <v>0</v>
      </c>
      <c r="G6" s="20">
        <f t="shared" si="3"/>
        <v>1</v>
      </c>
      <c r="H6" s="20" t="str">
        <f t="shared" si="3"/>
        <v>広島県　尾道市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78.12</v>
      </c>
      <c r="P6" s="21">
        <f t="shared" si="3"/>
        <v>93.4</v>
      </c>
      <c r="Q6" s="21">
        <f t="shared" si="3"/>
        <v>4169</v>
      </c>
      <c r="R6" s="21">
        <f t="shared" si="3"/>
        <v>126396</v>
      </c>
      <c r="S6" s="21">
        <f t="shared" si="3"/>
        <v>284.89</v>
      </c>
      <c r="T6" s="21">
        <f t="shared" si="3"/>
        <v>443.67</v>
      </c>
      <c r="U6" s="21">
        <f t="shared" si="3"/>
        <v>117259</v>
      </c>
      <c r="V6" s="21">
        <f t="shared" si="3"/>
        <v>123.03</v>
      </c>
      <c r="W6" s="21">
        <f t="shared" si="3"/>
        <v>953.09</v>
      </c>
      <c r="X6" s="22">
        <f>IF(X7="",NA(),X7)</f>
        <v>109.96</v>
      </c>
      <c r="Y6" s="22">
        <f t="shared" ref="Y6:AG6" si="4">IF(Y7="",NA(),Y7)</f>
        <v>105.97</v>
      </c>
      <c r="Z6" s="22">
        <f t="shared" si="4"/>
        <v>103.91</v>
      </c>
      <c r="AA6" s="22">
        <f t="shared" si="4"/>
        <v>104.29</v>
      </c>
      <c r="AB6" s="22">
        <f t="shared" si="4"/>
        <v>103.33</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415.9</v>
      </c>
      <c r="AU6" s="22">
        <f t="shared" ref="AU6:BC6" si="6">IF(AU7="",NA(),AU7)</f>
        <v>394.54</v>
      </c>
      <c r="AV6" s="22">
        <f t="shared" si="6"/>
        <v>358.57</v>
      </c>
      <c r="AW6" s="22">
        <f t="shared" si="6"/>
        <v>373.11</v>
      </c>
      <c r="AX6" s="22">
        <f t="shared" si="6"/>
        <v>349.31</v>
      </c>
      <c r="AY6" s="22">
        <f t="shared" si="6"/>
        <v>360.96</v>
      </c>
      <c r="AZ6" s="22">
        <f t="shared" si="6"/>
        <v>351.29</v>
      </c>
      <c r="BA6" s="22">
        <f t="shared" si="6"/>
        <v>364.24</v>
      </c>
      <c r="BB6" s="22">
        <f t="shared" si="6"/>
        <v>369.82</v>
      </c>
      <c r="BC6" s="22">
        <f t="shared" si="6"/>
        <v>355.75</v>
      </c>
      <c r="BD6" s="21" t="str">
        <f>IF(BD7="","",IF(BD7="-","【-】","【"&amp;SUBSTITUTE(TEXT(BD7,"#,##0.00"),"-","△")&amp;"】"))</f>
        <v>【239.69】</v>
      </c>
      <c r="BE6" s="22">
        <f>IF(BE7="",NA(),BE7)</f>
        <v>137.75</v>
      </c>
      <c r="BF6" s="22">
        <f t="shared" ref="BF6:BN6" si="7">IF(BF7="",NA(),BF7)</f>
        <v>144.46</v>
      </c>
      <c r="BG6" s="22">
        <f t="shared" si="7"/>
        <v>149.97</v>
      </c>
      <c r="BH6" s="22">
        <f t="shared" si="7"/>
        <v>155.51</v>
      </c>
      <c r="BI6" s="22">
        <f t="shared" si="7"/>
        <v>166.79</v>
      </c>
      <c r="BJ6" s="22">
        <f t="shared" si="7"/>
        <v>239.18</v>
      </c>
      <c r="BK6" s="22">
        <f t="shared" si="7"/>
        <v>236.29</v>
      </c>
      <c r="BL6" s="22">
        <f t="shared" si="7"/>
        <v>238.77</v>
      </c>
      <c r="BM6" s="22">
        <f t="shared" si="7"/>
        <v>218.57</v>
      </c>
      <c r="BN6" s="22">
        <f t="shared" si="7"/>
        <v>222.45</v>
      </c>
      <c r="BO6" s="21" t="str">
        <f>IF(BO7="","",IF(BO7="-","【-】","【"&amp;SUBSTITUTE(TEXT(BO7,"#,##0.00"),"-","△")&amp;"】"))</f>
        <v>【264.86】</v>
      </c>
      <c r="BP6" s="22">
        <f>IF(BP7="",NA(),BP7)</f>
        <v>108.05</v>
      </c>
      <c r="BQ6" s="22">
        <f t="shared" ref="BQ6:BY6" si="8">IF(BQ7="",NA(),BQ7)</f>
        <v>103.97</v>
      </c>
      <c r="BR6" s="22">
        <f t="shared" si="8"/>
        <v>101.59</v>
      </c>
      <c r="BS6" s="22">
        <f t="shared" si="8"/>
        <v>101.5</v>
      </c>
      <c r="BT6" s="22">
        <f t="shared" si="8"/>
        <v>100.68</v>
      </c>
      <c r="BU6" s="22">
        <f t="shared" si="8"/>
        <v>101.89</v>
      </c>
      <c r="BV6" s="22">
        <f t="shared" si="8"/>
        <v>104.33</v>
      </c>
      <c r="BW6" s="22">
        <f t="shared" si="8"/>
        <v>98.85</v>
      </c>
      <c r="BX6" s="22">
        <f t="shared" si="8"/>
        <v>101.78</v>
      </c>
      <c r="BY6" s="22">
        <f t="shared" si="8"/>
        <v>100.33</v>
      </c>
      <c r="BZ6" s="21" t="str">
        <f>IF(BZ7="","",IF(BZ7="-","【-】","【"&amp;SUBSTITUTE(TEXT(BZ7,"#,##0.00"),"-","△")&amp;"】"))</f>
        <v>【97.59】</v>
      </c>
      <c r="CA6" s="22">
        <f>IF(CA7="",NA(),CA7)</f>
        <v>231.54</v>
      </c>
      <c r="CB6" s="22">
        <f t="shared" ref="CB6:CJ6" si="9">IF(CB7="",NA(),CB7)</f>
        <v>237.64</v>
      </c>
      <c r="CC6" s="22">
        <f t="shared" si="9"/>
        <v>243.18</v>
      </c>
      <c r="CD6" s="22">
        <f t="shared" si="9"/>
        <v>244.08</v>
      </c>
      <c r="CE6" s="22">
        <f t="shared" si="9"/>
        <v>246.74</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64.34</v>
      </c>
      <c r="CM6" s="22">
        <f t="shared" ref="CM6:CU6" si="10">IF(CM7="",NA(),CM7)</f>
        <v>62.02</v>
      </c>
      <c r="CN6" s="22">
        <f t="shared" si="10"/>
        <v>61.28</v>
      </c>
      <c r="CO6" s="22">
        <f t="shared" si="10"/>
        <v>60.7</v>
      </c>
      <c r="CP6" s="22">
        <f t="shared" si="10"/>
        <v>60.9</v>
      </c>
      <c r="CQ6" s="22">
        <f t="shared" si="10"/>
        <v>63.23</v>
      </c>
      <c r="CR6" s="22">
        <f t="shared" si="10"/>
        <v>62.59</v>
      </c>
      <c r="CS6" s="22">
        <f t="shared" si="10"/>
        <v>61.81</v>
      </c>
      <c r="CT6" s="22">
        <f t="shared" si="10"/>
        <v>62.35</v>
      </c>
      <c r="CU6" s="22">
        <f t="shared" si="10"/>
        <v>62.69</v>
      </c>
      <c r="CV6" s="21" t="str">
        <f>IF(CV7="","",IF(CV7="-","【-】","【"&amp;SUBSTITUTE(TEXT(CV7,"#,##0.00"),"-","△")&amp;"】"))</f>
        <v>【60.21】</v>
      </c>
      <c r="CW6" s="22">
        <f>IF(CW7="",NA(),CW7)</f>
        <v>94.43</v>
      </c>
      <c r="CX6" s="22">
        <f t="shared" ref="CX6:DF6" si="11">IF(CX7="",NA(),CX7)</f>
        <v>94.47</v>
      </c>
      <c r="CY6" s="22">
        <f t="shared" si="11"/>
        <v>94.08</v>
      </c>
      <c r="CZ6" s="22">
        <f t="shared" si="11"/>
        <v>93.38</v>
      </c>
      <c r="DA6" s="22">
        <f t="shared" si="11"/>
        <v>93.2</v>
      </c>
      <c r="DB6" s="22">
        <f t="shared" si="11"/>
        <v>89.35</v>
      </c>
      <c r="DC6" s="22">
        <f t="shared" si="11"/>
        <v>89.7</v>
      </c>
      <c r="DD6" s="22">
        <f t="shared" si="11"/>
        <v>89.24</v>
      </c>
      <c r="DE6" s="22">
        <f t="shared" si="11"/>
        <v>88.71</v>
      </c>
      <c r="DF6" s="22">
        <f t="shared" si="11"/>
        <v>88.32</v>
      </c>
      <c r="DG6" s="21" t="str">
        <f>IF(DG7="","",IF(DG7="-","【-】","【"&amp;SUBSTITUTE(TEXT(DG7,"#,##0.00"),"-","△")&amp;"】"))</f>
        <v>【89.21】</v>
      </c>
      <c r="DH6" s="22">
        <f>IF(DH7="",NA(),DH7)</f>
        <v>46.77</v>
      </c>
      <c r="DI6" s="22">
        <f t="shared" ref="DI6:DQ6" si="12">IF(DI7="",NA(),DI7)</f>
        <v>47.08</v>
      </c>
      <c r="DJ6" s="22">
        <f t="shared" si="12"/>
        <v>47.59</v>
      </c>
      <c r="DK6" s="22">
        <f t="shared" si="12"/>
        <v>48.1</v>
      </c>
      <c r="DL6" s="22">
        <f t="shared" si="12"/>
        <v>48.52</v>
      </c>
      <c r="DM6" s="22">
        <f t="shared" si="12"/>
        <v>49.62</v>
      </c>
      <c r="DN6" s="22">
        <f t="shared" si="12"/>
        <v>50.5</v>
      </c>
      <c r="DO6" s="22">
        <f t="shared" si="12"/>
        <v>51.28</v>
      </c>
      <c r="DP6" s="22">
        <f t="shared" si="12"/>
        <v>51.95</v>
      </c>
      <c r="DQ6" s="22">
        <f t="shared" si="12"/>
        <v>52.55</v>
      </c>
      <c r="DR6" s="21" t="str">
        <f>IF(DR7="","",IF(DR7="-","【-】","【"&amp;SUBSTITUTE(TEXT(DR7,"#,##0.00"),"-","△")&amp;"】"))</f>
        <v>【52.41】</v>
      </c>
      <c r="DS6" s="22">
        <f>IF(DS7="",NA(),DS7)</f>
        <v>32.83</v>
      </c>
      <c r="DT6" s="22">
        <f t="shared" ref="DT6:EB6" si="13">IF(DT7="",NA(),DT7)</f>
        <v>32.369999999999997</v>
      </c>
      <c r="DU6" s="22">
        <f t="shared" si="13"/>
        <v>33.409999999999997</v>
      </c>
      <c r="DV6" s="22">
        <f t="shared" si="13"/>
        <v>33.200000000000003</v>
      </c>
      <c r="DW6" s="22">
        <f t="shared" si="13"/>
        <v>32.44</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1.28</v>
      </c>
      <c r="EE6" s="22">
        <f t="shared" ref="EE6:EM6" si="14">IF(EE7="",NA(),EE7)</f>
        <v>1.24</v>
      </c>
      <c r="EF6" s="22">
        <f t="shared" si="14"/>
        <v>0.89</v>
      </c>
      <c r="EG6" s="22">
        <f t="shared" si="14"/>
        <v>0.97</v>
      </c>
      <c r="EH6" s="22">
        <f t="shared" si="14"/>
        <v>0.89</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342050</v>
      </c>
      <c r="D7" s="24">
        <v>46</v>
      </c>
      <c r="E7" s="24">
        <v>1</v>
      </c>
      <c r="F7" s="24">
        <v>0</v>
      </c>
      <c r="G7" s="24">
        <v>1</v>
      </c>
      <c r="H7" s="24" t="s">
        <v>93</v>
      </c>
      <c r="I7" s="24" t="s">
        <v>94</v>
      </c>
      <c r="J7" s="24" t="s">
        <v>95</v>
      </c>
      <c r="K7" s="24" t="s">
        <v>96</v>
      </c>
      <c r="L7" s="24" t="s">
        <v>97</v>
      </c>
      <c r="M7" s="24" t="s">
        <v>98</v>
      </c>
      <c r="N7" s="25" t="s">
        <v>99</v>
      </c>
      <c r="O7" s="25">
        <v>78.12</v>
      </c>
      <c r="P7" s="25">
        <v>93.4</v>
      </c>
      <c r="Q7" s="25">
        <v>4169</v>
      </c>
      <c r="R7" s="25">
        <v>126396</v>
      </c>
      <c r="S7" s="25">
        <v>284.89</v>
      </c>
      <c r="T7" s="25">
        <v>443.67</v>
      </c>
      <c r="U7" s="25">
        <v>117259</v>
      </c>
      <c r="V7" s="25">
        <v>123.03</v>
      </c>
      <c r="W7" s="25">
        <v>953.09</v>
      </c>
      <c r="X7" s="25">
        <v>109.96</v>
      </c>
      <c r="Y7" s="25">
        <v>105.97</v>
      </c>
      <c r="Z7" s="25">
        <v>103.91</v>
      </c>
      <c r="AA7" s="25">
        <v>104.29</v>
      </c>
      <c r="AB7" s="25">
        <v>103.33</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415.9</v>
      </c>
      <c r="AU7" s="25">
        <v>394.54</v>
      </c>
      <c r="AV7" s="25">
        <v>358.57</v>
      </c>
      <c r="AW7" s="25">
        <v>373.11</v>
      </c>
      <c r="AX7" s="25">
        <v>349.31</v>
      </c>
      <c r="AY7" s="25">
        <v>360.96</v>
      </c>
      <c r="AZ7" s="25">
        <v>351.29</v>
      </c>
      <c r="BA7" s="25">
        <v>364.24</v>
      </c>
      <c r="BB7" s="25">
        <v>369.82</v>
      </c>
      <c r="BC7" s="25">
        <v>355.75</v>
      </c>
      <c r="BD7" s="25">
        <v>239.69</v>
      </c>
      <c r="BE7" s="25">
        <v>137.75</v>
      </c>
      <c r="BF7" s="25">
        <v>144.46</v>
      </c>
      <c r="BG7" s="25">
        <v>149.97</v>
      </c>
      <c r="BH7" s="25">
        <v>155.51</v>
      </c>
      <c r="BI7" s="25">
        <v>166.79</v>
      </c>
      <c r="BJ7" s="25">
        <v>239.18</v>
      </c>
      <c r="BK7" s="25">
        <v>236.29</v>
      </c>
      <c r="BL7" s="25">
        <v>238.77</v>
      </c>
      <c r="BM7" s="25">
        <v>218.57</v>
      </c>
      <c r="BN7" s="25">
        <v>222.45</v>
      </c>
      <c r="BO7" s="25">
        <v>264.86</v>
      </c>
      <c r="BP7" s="25">
        <v>108.05</v>
      </c>
      <c r="BQ7" s="25">
        <v>103.97</v>
      </c>
      <c r="BR7" s="25">
        <v>101.59</v>
      </c>
      <c r="BS7" s="25">
        <v>101.5</v>
      </c>
      <c r="BT7" s="25">
        <v>100.68</v>
      </c>
      <c r="BU7" s="25">
        <v>101.89</v>
      </c>
      <c r="BV7" s="25">
        <v>104.33</v>
      </c>
      <c r="BW7" s="25">
        <v>98.85</v>
      </c>
      <c r="BX7" s="25">
        <v>101.78</v>
      </c>
      <c r="BY7" s="25">
        <v>100.33</v>
      </c>
      <c r="BZ7" s="25">
        <v>97.59</v>
      </c>
      <c r="CA7" s="25">
        <v>231.54</v>
      </c>
      <c r="CB7" s="25">
        <v>237.64</v>
      </c>
      <c r="CC7" s="25">
        <v>243.18</v>
      </c>
      <c r="CD7" s="25">
        <v>244.08</v>
      </c>
      <c r="CE7" s="25">
        <v>246.74</v>
      </c>
      <c r="CF7" s="25">
        <v>156.32</v>
      </c>
      <c r="CG7" s="25">
        <v>157.4</v>
      </c>
      <c r="CH7" s="25">
        <v>162.61000000000001</v>
      </c>
      <c r="CI7" s="25">
        <v>163.94</v>
      </c>
      <c r="CJ7" s="25">
        <v>169.31</v>
      </c>
      <c r="CK7" s="25">
        <v>181.66</v>
      </c>
      <c r="CL7" s="25">
        <v>64.34</v>
      </c>
      <c r="CM7" s="25">
        <v>62.02</v>
      </c>
      <c r="CN7" s="25">
        <v>61.28</v>
      </c>
      <c r="CO7" s="25">
        <v>60.7</v>
      </c>
      <c r="CP7" s="25">
        <v>60.9</v>
      </c>
      <c r="CQ7" s="25">
        <v>63.23</v>
      </c>
      <c r="CR7" s="25">
        <v>62.59</v>
      </c>
      <c r="CS7" s="25">
        <v>61.81</v>
      </c>
      <c r="CT7" s="25">
        <v>62.35</v>
      </c>
      <c r="CU7" s="25">
        <v>62.69</v>
      </c>
      <c r="CV7" s="25">
        <v>60.21</v>
      </c>
      <c r="CW7" s="25">
        <v>94.43</v>
      </c>
      <c r="CX7" s="25">
        <v>94.47</v>
      </c>
      <c r="CY7" s="25">
        <v>94.08</v>
      </c>
      <c r="CZ7" s="25">
        <v>93.38</v>
      </c>
      <c r="DA7" s="25">
        <v>93.2</v>
      </c>
      <c r="DB7" s="25">
        <v>89.35</v>
      </c>
      <c r="DC7" s="25">
        <v>89.7</v>
      </c>
      <c r="DD7" s="25">
        <v>89.24</v>
      </c>
      <c r="DE7" s="25">
        <v>88.71</v>
      </c>
      <c r="DF7" s="25">
        <v>88.32</v>
      </c>
      <c r="DG7" s="25">
        <v>89.21</v>
      </c>
      <c r="DH7" s="25">
        <v>46.77</v>
      </c>
      <c r="DI7" s="25">
        <v>47.08</v>
      </c>
      <c r="DJ7" s="25">
        <v>47.59</v>
      </c>
      <c r="DK7" s="25">
        <v>48.1</v>
      </c>
      <c r="DL7" s="25">
        <v>48.52</v>
      </c>
      <c r="DM7" s="25">
        <v>49.62</v>
      </c>
      <c r="DN7" s="25">
        <v>50.5</v>
      </c>
      <c r="DO7" s="25">
        <v>51.28</v>
      </c>
      <c r="DP7" s="25">
        <v>51.95</v>
      </c>
      <c r="DQ7" s="25">
        <v>52.55</v>
      </c>
      <c r="DR7" s="25">
        <v>52.41</v>
      </c>
      <c r="DS7" s="25">
        <v>32.83</v>
      </c>
      <c r="DT7" s="25">
        <v>32.369999999999997</v>
      </c>
      <c r="DU7" s="25">
        <v>33.409999999999997</v>
      </c>
      <c r="DV7" s="25">
        <v>33.200000000000003</v>
      </c>
      <c r="DW7" s="25">
        <v>32.44</v>
      </c>
      <c r="DX7" s="25">
        <v>19.510000000000002</v>
      </c>
      <c r="DY7" s="25">
        <v>21.19</v>
      </c>
      <c r="DZ7" s="25">
        <v>22.64</v>
      </c>
      <c r="EA7" s="25">
        <v>24.49</v>
      </c>
      <c r="EB7" s="25">
        <v>25.85</v>
      </c>
      <c r="EC7" s="25">
        <v>26.78</v>
      </c>
      <c r="ED7" s="25">
        <v>1.28</v>
      </c>
      <c r="EE7" s="25">
        <v>1.24</v>
      </c>
      <c r="EF7" s="25">
        <v>0.89</v>
      </c>
      <c r="EG7" s="25">
        <v>0.97</v>
      </c>
      <c r="EH7" s="25">
        <v>0.89</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倉本 弥沙</cp:lastModifiedBy>
  <cp:lastPrinted>2026-01-26T00:45:13Z</cp:lastPrinted>
  <dcterms:created xsi:type="dcterms:W3CDTF">2025-12-12T09:21:47Z</dcterms:created>
  <dcterms:modified xsi:type="dcterms:W3CDTF">2026-02-19T09:54:50Z</dcterms:modified>
  <cp:category/>
</cp:coreProperties>
</file>